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ining" sheetId="1" state="visible" r:id="rId2"/>
    <sheet name="test" sheetId="2" state="visible" r:id="rId3"/>
    <sheet name="Linear Model" sheetId="3" state="visible" r:id="rId4"/>
    <sheet name="ModelCoefficientStandardErr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<sst xmlns="http://schemas.openxmlformats.org/spreadsheetml/2006/main" count="641" uniqueCount="244">
  <si>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</si>
  <si>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</si>
  <si>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</si>
  <si>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</si>
  <si>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</si>
  <si>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</si>
  <si>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 year</t>
  </si>
  <si>
    <t xml:space="preserve">origin</t>
  </si>
  <si>
    <t xml:space="preserve">car name</t>
  </si>
  <si>
    <t xml:space="preserve"> 1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</si>
  <si>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</si>
  <si>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</si>
  <si>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</si>
  <si>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</si>
  <si>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</si>
  <si>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</si>
  <si>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</si>
  <si>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</si>
  <si>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</si>
  <si>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</si>
  <si>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</si>
  <si>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</si>
  <si>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</si>
  <si>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</si>
  <si>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 3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</si>
  <si>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</si>
  <si>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</si>
  <si>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</si>
  <si>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</si>
  <si>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</si>
  <si>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 2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</si>
  <si>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</si>
  <si>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</si>
  <si>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</si>
  <si>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</si>
  <si>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</si>
  <si>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</si>
  <si>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</si>
  <si>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</si>
  <si>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</si>
  <si>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</si>
  <si>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</si>
  <si>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</si>
  <si>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</si>
  <si>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</si>
  <si>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</si>
  <si>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</si>
  <si>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</si>
  <si>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</si>
  <si>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</si>
  <si>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</si>
  <si>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</si>
  <si>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</si>
  <si>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</si>
  <si>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</si>
  <si>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</si>
  <si>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</si>
  <si>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</si>
  <si>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</si>
  <si>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</si>
  <si>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</si>
  <si>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</si>
  <si>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</si>
  <si>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</si>
  <si>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</si>
  <si>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</si>
  <si>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</si>
  <si>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</si>
  <si>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</si>
  <si>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</si>
  <si>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</si>
  <si>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</si>
  <si>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</si>
  <si>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</si>
  <si>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</si>
  <si>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</si>
  <si>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</si>
  <si>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</si>
  <si>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</si>
  <si>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</si>
  <si>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</si>
  <si>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</si>
  <si>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</si>
  <si>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</si>
  <si>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</si>
  <si>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</si>
  <si>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</si>
  <si>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</si>
  <si>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</si>
  <si>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</si>
  <si>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</si>
  <si>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</si>
  <si>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</si>
  <si>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</si>
  <si>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</si>
  <si>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</si>
  <si>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</si>
  <si>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</si>
  <si>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</si>
  <si>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</si>
  <si>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</si>
  <si>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</si>
  <si>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</si>
  <si>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</si>
  <si>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</si>
  <si>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</si>
  <si>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ford pinto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</si>
  <si>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</si>
  <si>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</si>
  <si>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</si>
  <si>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</si>
  <si>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</si>
  <si>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</si>
  <si>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</si>
  <si>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</si>
  <si>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</si>
  <si>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</si>
  <si>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</si>
  <si>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</si>
  <si>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</si>
  <si>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</si>
  <si>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</si>
  <si>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</si>
  <si>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</si>
  <si>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</si>
  <si>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</si>
  <si>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</si>
  <si>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</si>
  <si>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</si>
  <si>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</si>
  <si>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</si>
  <si>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</si>
  <si>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</si>
  <si>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</si>
  <si>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</si>
  <si>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</si>
  <si>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</si>
  <si>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</si>
  <si>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</si>
  <si>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</si>
  <si>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</si>
  <si>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</si>
  <si>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</si>
  <si>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</si>
  <si>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</si>
  <si>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</si>
  <si>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</si>
  <si>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</si>
  <si>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</si>
  <si>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</si>
  <si>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</si>
  <si>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</si>
  <si>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</si>
  <si>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</si>
  <si>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</si>
  <si>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</si>
  <si>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</si>
  <si>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</si>
  <si>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</si>
  <si>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</si>
  <si>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</si>
  <si>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</si>
  <si>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</si>
  <si>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</si>
  <si>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</si>
  <si>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</si>
  <si>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</si>
  <si>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</si>
  <si>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</si>
  <si>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</si>
  <si>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</si>
  <si>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</si>
  <si>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</si>
  <si>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</si>
  <si>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</si>
  <si>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</si>
  <si>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</si>
  <si>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</si>
  <si>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</si>
  <si>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</si>
  <si>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</si>
  <si>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</si>
  <si>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</si>
  <si>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</si>
  <si>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</si>
  <si>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</si>
  <si>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</si>
  <si>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</si>
  <si>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</si>
  <si>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</si>
  <si>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</si>
  <si>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</si>
  <si>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</si>
  <si>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</si>
  <si>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</si>
  <si>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</si>
  <si>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</si>
  <si>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</si>
  <si>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</si>
  <si>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</si>
  <si>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</si>
  <si>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</si>
  <si>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</si>
  <si>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</si>
  <si>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</si>
  <si>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</si>
  <si>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</si>
  <si>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</si>
  <si>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</si>
  <si>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</si>
  <si>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</si>
  <si>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</si>
  <si>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</si>
  <si>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</si>
  <si>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</si>
  <si>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</si>
  <si>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</si>
  <si>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</si>
  <si>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</si>
  <si>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</si>
  <si>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Linear Prediction</t>
  </si>
  <si>
    <t xml:space="preserve">Prediction Error</t>
  </si>
  <si>
    <t xml:space="preserve">Number of good predictions</t>
  </si>
  <si>
    <t xml:space="preserve">Model Accuracy</t>
  </si>
  <si>
    <t xml:space="preserve">  ?</t>
  </si>
  <si>
    <t xml:space="preserve">intercept</t>
  </si>
  <si>
    <t xml:space="preserve">Sum Squared Error</t>
  </si>
  <si>
    <t xml:space="preserve">Observation Count</t>
  </si>
  <si>
    <t xml:space="preserve">Model coefficients</t>
  </si>
  <si>
    <t xml:space="preserve">Total Sum of Squares</t>
  </si>
  <si>
    <t xml:space="preserve">Model Coefficient Count</t>
  </si>
  <si>
    <t xml:space="preserve">Coefficient Std Error</t>
  </si>
  <si>
    <t xml:space="preserve">Explained Sum of Squares</t>
  </si>
  <si>
    <t xml:space="preserve">Degrees of Freedom</t>
  </si>
  <si>
    <t xml:space="preserve">t Statistic</t>
  </si>
  <si>
    <t xml:space="preserve">R-squared</t>
  </si>
  <si>
    <t xml:space="preserve">F statistic</t>
  </si>
  <si>
    <t xml:space="preserve">t Test p Value</t>
  </si>
  <si>
    <t xml:space="preserve">Prediction Standard Error</t>
  </si>
  <si>
    <t xml:space="preserve">F Test P Value</t>
  </si>
  <si>
    <t xml:space="preserve">Linear Combination (Prediction)</t>
  </si>
  <si>
    <t xml:space="preserve">Squared error</t>
  </si>
  <si>
    <t xml:space="preserve">SSCP MATRIX</t>
  </si>
  <si>
    <t xml:space="preserve">INVERSE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</si>
</sst>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@"/>
    <numFmt numFmtId="168" formatCode="0.00"/>
    <numFmt numFmtId="169" formatCode="0%"/>
    <numFmt numFmtId="170" formatCode="0.00E+00"/>
    <numFmt numFmtId="171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color rgb="FFFF3333"/>
      </font>
      <fill>
        <patternFill>
          <bgColor rgb="FFFFCCCC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4.72448979591837"/>
    <col collapsed="false" hidden="false" max="2" min="2" style="1" width="8.50510204081633"/>
    <col collapsed="false" hidden="false" max="3" min="3" style="1" width="12.4183673469388"/>
    <col collapsed="false" hidden="false" max="4" min="4" style="1" width="10.6632653061225"/>
    <col collapsed="false" hidden="false" max="5" min="5" style="1" width="6.61224489795918"/>
    <col collapsed="false" hidden="false" max="6" min="6" style="1" width="10.8010204081633"/>
    <col collapsed="false" hidden="false" max="7" min="7" style="1" width="10.3928571428571"/>
    <col collapsed="false" hidden="false" max="8" min="8" style="1" width="6.0765306122449"/>
    <col collapsed="false" hidden="false" max="9" min="9" style="1" width="27.8061224489796"/>
    <col collapsed="false" hidden="false" max="1025" min="10" style="1" width="9.7193877551020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18</v>
      </c>
      <c r="B2" s="4" t="n">
        <v>8</v>
      </c>
      <c r="C2" s="3" t="n">
        <v>307</v>
      </c>
      <c r="D2" s="3" t="n">
        <v>130</v>
      </c>
      <c r="E2" s="3" t="n">
        <v>3504</v>
      </c>
      <c r="F2" s="3" t="n">
        <v>12</v>
      </c>
      <c r="G2" s="4" t="n">
        <v>70</v>
      </c>
      <c r="H2" s="4" t="s">
        <v>9</v>
      </c>
      <c r="I2" s="5" t="s">
        <v>10</v>
      </c>
    </row>
    <row r="3" customFormat="false" ht="12.8" hidden="false" customHeight="false" outlineLevel="0" collapsed="false">
      <c r="A3" s="3" t="n">
        <v>15</v>
      </c>
      <c r="B3" s="4" t="n">
        <v>8</v>
      </c>
      <c r="C3" s="3" t="n">
        <v>350</v>
      </c>
      <c r="D3" s="3" t="n">
        <v>165</v>
      </c>
      <c r="E3" s="3" t="n">
        <v>3693</v>
      </c>
      <c r="F3" s="3" t="n">
        <v>11.5</v>
      </c>
      <c r="G3" s="4" t="n">
        <v>70</v>
      </c>
      <c r="H3" s="4" t="s">
        <v>9</v>
      </c>
      <c r="I3" s="5" t="s">
        <v>11</v>
      </c>
    </row>
    <row r="4" customFormat="false" ht="12.8" hidden="false" customHeight="false" outlineLevel="0" collapsed="false">
      <c r="A4" s="3" t="n">
        <v>18</v>
      </c>
      <c r="B4" s="4" t="n">
        <v>8</v>
      </c>
      <c r="C4" s="3" t="n">
        <v>318</v>
      </c>
      <c r="D4" s="3" t="n">
        <v>150</v>
      </c>
      <c r="E4" s="3" t="n">
        <v>3436</v>
      </c>
      <c r="F4" s="3" t="n">
        <v>11</v>
      </c>
      <c r="G4" s="4" t="n">
        <v>70</v>
      </c>
      <c r="H4" s="4" t="s">
        <v>9</v>
      </c>
      <c r="I4" s="5" t="s">
        <v>12</v>
      </c>
    </row>
    <row r="5" customFormat="false" ht="12.8" hidden="false" customHeight="false" outlineLevel="0" collapsed="false">
      <c r="A5" s="3" t="n">
        <v>16</v>
      </c>
      <c r="B5" s="4" t="n">
        <v>8</v>
      </c>
      <c r="C5" s="3" t="n">
        <v>304</v>
      </c>
      <c r="D5" s="3" t="n">
        <v>150</v>
      </c>
      <c r="E5" s="3" t="n">
        <v>3433</v>
      </c>
      <c r="F5" s="3" t="n">
        <v>12</v>
      </c>
      <c r="G5" s="4" t="n">
        <v>70</v>
      </c>
      <c r="H5" s="4" t="s">
        <v>9</v>
      </c>
      <c r="I5" s="5" t="s">
        <v>13</v>
      </c>
    </row>
    <row r="6" customFormat="false" ht="12.8" hidden="false" customHeight="false" outlineLevel="0" collapsed="false">
      <c r="A6" s="3" t="n">
        <v>17</v>
      </c>
      <c r="B6" s="4" t="n">
        <v>8</v>
      </c>
      <c r="C6" s="3" t="n">
        <v>302</v>
      </c>
      <c r="D6" s="3" t="n">
        <v>140</v>
      </c>
      <c r="E6" s="3" t="n">
        <v>3449</v>
      </c>
      <c r="F6" s="3" t="n">
        <v>10.5</v>
      </c>
      <c r="G6" s="4" t="n">
        <v>70</v>
      </c>
      <c r="H6" s="4" t="s">
        <v>9</v>
      </c>
      <c r="I6" s="5" t="s">
        <v>14</v>
      </c>
    </row>
    <row r="7" customFormat="false" ht="12.8" hidden="false" customHeight="false" outlineLevel="0" collapsed="false">
      <c r="A7" s="3" t="n">
        <v>15</v>
      </c>
      <c r="B7" s="4" t="n">
        <v>8</v>
      </c>
      <c r="C7" s="3" t="n">
        <v>429</v>
      </c>
      <c r="D7" s="3" t="n">
        <v>198</v>
      </c>
      <c r="E7" s="3" t="n">
        <v>4341</v>
      </c>
      <c r="F7" s="3" t="n">
        <v>10</v>
      </c>
      <c r="G7" s="4" t="n">
        <v>70</v>
      </c>
      <c r="H7" s="4" t="s">
        <v>9</v>
      </c>
      <c r="I7" s="5" t="s">
        <v>15</v>
      </c>
    </row>
    <row r="8" customFormat="false" ht="12.8" hidden="false" customHeight="false" outlineLevel="0" collapsed="false">
      <c r="A8" s="3" t="n">
        <v>14</v>
      </c>
      <c r="B8" s="4" t="n">
        <v>8</v>
      </c>
      <c r="C8" s="3" t="n">
        <v>454</v>
      </c>
      <c r="D8" s="3" t="n">
        <v>220</v>
      </c>
      <c r="E8" s="3" t="n">
        <v>4354</v>
      </c>
      <c r="F8" s="3" t="n">
        <v>9</v>
      </c>
      <c r="G8" s="4" t="n">
        <v>70</v>
      </c>
      <c r="H8" s="4" t="s">
        <v>9</v>
      </c>
      <c r="I8" s="5" t="s">
        <v>16</v>
      </c>
    </row>
    <row r="9" customFormat="false" ht="12.8" hidden="false" customHeight="false" outlineLevel="0" collapsed="false">
      <c r="A9" s="3" t="n">
        <v>14</v>
      </c>
      <c r="B9" s="4" t="n">
        <v>8</v>
      </c>
      <c r="C9" s="3" t="n">
        <v>440</v>
      </c>
      <c r="D9" s="3" t="n">
        <v>215</v>
      </c>
      <c r="E9" s="3" t="n">
        <v>4312</v>
      </c>
      <c r="F9" s="3" t="n">
        <v>8.5</v>
      </c>
      <c r="G9" s="4" t="n">
        <v>70</v>
      </c>
      <c r="H9" s="4" t="s">
        <v>9</v>
      </c>
      <c r="I9" s="5" t="s">
        <v>17</v>
      </c>
    </row>
    <row r="10" customFormat="false" ht="12.8" hidden="false" customHeight="false" outlineLevel="0" collapsed="false">
      <c r="A10" s="3" t="n">
        <v>14</v>
      </c>
      <c r="B10" s="4" t="n">
        <v>8</v>
      </c>
      <c r="C10" s="3" t="n">
        <v>455</v>
      </c>
      <c r="D10" s="3" t="n">
        <v>225</v>
      </c>
      <c r="E10" s="3" t="n">
        <v>4425</v>
      </c>
      <c r="F10" s="3" t="n">
        <v>10</v>
      </c>
      <c r="G10" s="4" t="n">
        <v>70</v>
      </c>
      <c r="H10" s="4" t="s">
        <v>9</v>
      </c>
      <c r="I10" s="5" t="s">
        <v>18</v>
      </c>
    </row>
    <row r="11" customFormat="false" ht="12.8" hidden="false" customHeight="false" outlineLevel="0" collapsed="false">
      <c r="A11" s="3" t="n">
        <v>15</v>
      </c>
      <c r="B11" s="4" t="n">
        <v>8</v>
      </c>
      <c r="C11" s="3" t="n">
        <v>390</v>
      </c>
      <c r="D11" s="3" t="n">
        <v>190</v>
      </c>
      <c r="E11" s="3" t="n">
        <v>3850</v>
      </c>
      <c r="F11" s="3" t="n">
        <v>8.5</v>
      </c>
      <c r="G11" s="4" t="n">
        <v>70</v>
      </c>
      <c r="H11" s="4" t="s">
        <v>9</v>
      </c>
      <c r="I11" s="5" t="s">
        <v>19</v>
      </c>
    </row>
    <row r="12" customFormat="false" ht="12.8" hidden="false" customHeight="false" outlineLevel="0" collapsed="false">
      <c r="A12" s="3" t="n">
        <v>15</v>
      </c>
      <c r="B12" s="4" t="n">
        <v>8</v>
      </c>
      <c r="C12" s="3" t="n">
        <v>383</v>
      </c>
      <c r="D12" s="3" t="n">
        <v>170</v>
      </c>
      <c r="E12" s="3" t="n">
        <v>3563</v>
      </c>
      <c r="F12" s="3" t="n">
        <v>10</v>
      </c>
      <c r="G12" s="4" t="n">
        <v>70</v>
      </c>
      <c r="H12" s="4" t="s">
        <v>9</v>
      </c>
      <c r="I12" s="5" t="s">
        <v>20</v>
      </c>
    </row>
    <row r="13" customFormat="false" ht="12.8" hidden="false" customHeight="false" outlineLevel="0" collapsed="false">
      <c r="A13" s="3" t="n">
        <v>14</v>
      </c>
      <c r="B13" s="4" t="n">
        <v>8</v>
      </c>
      <c r="C13" s="3" t="n">
        <v>340</v>
      </c>
      <c r="D13" s="3" t="n">
        <v>160</v>
      </c>
      <c r="E13" s="3" t="n">
        <v>3609</v>
      </c>
      <c r="F13" s="3" t="n">
        <v>8</v>
      </c>
      <c r="G13" s="4" t="n">
        <v>70</v>
      </c>
      <c r="H13" s="4" t="s">
        <v>9</v>
      </c>
      <c r="I13" s="5" t="s">
        <v>21</v>
      </c>
    </row>
    <row r="14" customFormat="false" ht="12.8" hidden="false" customHeight="false" outlineLevel="0" collapsed="false">
      <c r="A14" s="3" t="n">
        <v>15</v>
      </c>
      <c r="B14" s="4" t="n">
        <v>8</v>
      </c>
      <c r="C14" s="3" t="n">
        <v>400</v>
      </c>
      <c r="D14" s="3" t="n">
        <v>150</v>
      </c>
      <c r="E14" s="3" t="n">
        <v>3761</v>
      </c>
      <c r="F14" s="3" t="n">
        <v>9.5</v>
      </c>
      <c r="G14" s="4" t="n">
        <v>70</v>
      </c>
      <c r="H14" s="4" t="s">
        <v>9</v>
      </c>
      <c r="I14" s="5" t="s">
        <v>22</v>
      </c>
    </row>
    <row r="15" customFormat="false" ht="12.8" hidden="false" customHeight="false" outlineLevel="0" collapsed="false">
      <c r="A15" s="3" t="n">
        <v>14</v>
      </c>
      <c r="B15" s="4" t="n">
        <v>8</v>
      </c>
      <c r="C15" s="3" t="n">
        <v>455</v>
      </c>
      <c r="D15" s="3" t="n">
        <v>225</v>
      </c>
      <c r="E15" s="3" t="n">
        <v>3086</v>
      </c>
      <c r="F15" s="3" t="n">
        <v>10</v>
      </c>
      <c r="G15" s="4" t="n">
        <v>70</v>
      </c>
      <c r="H15" s="4" t="s">
        <v>9</v>
      </c>
      <c r="I15" s="5" t="s">
        <v>23</v>
      </c>
    </row>
    <row r="16" customFormat="false" ht="12.8" hidden="false" customHeight="false" outlineLevel="0" collapsed="false">
      <c r="A16" s="3" t="n">
        <v>24</v>
      </c>
      <c r="B16" s="4" t="n">
        <v>4</v>
      </c>
      <c r="C16" s="3" t="n">
        <v>113</v>
      </c>
      <c r="D16" s="3" t="n">
        <v>95</v>
      </c>
      <c r="E16" s="3" t="n">
        <v>2372</v>
      </c>
      <c r="F16" s="3" t="n">
        <v>15</v>
      </c>
      <c r="G16" s="4" t="n">
        <v>70</v>
      </c>
      <c r="H16" s="4" t="s">
        <v>24</v>
      </c>
      <c r="I16" s="5" t="s">
        <v>25</v>
      </c>
    </row>
    <row r="17" customFormat="false" ht="12.8" hidden="false" customHeight="false" outlineLevel="0" collapsed="false">
      <c r="A17" s="3" t="n">
        <v>22</v>
      </c>
      <c r="B17" s="4" t="n">
        <v>6</v>
      </c>
      <c r="C17" s="3" t="n">
        <v>198</v>
      </c>
      <c r="D17" s="3" t="n">
        <v>95</v>
      </c>
      <c r="E17" s="3" t="n">
        <v>2833</v>
      </c>
      <c r="F17" s="3" t="n">
        <v>15.5</v>
      </c>
      <c r="G17" s="4" t="n">
        <v>70</v>
      </c>
      <c r="H17" s="4" t="s">
        <v>9</v>
      </c>
      <c r="I17" s="5" t="s">
        <v>26</v>
      </c>
    </row>
    <row r="18" customFormat="false" ht="12.8" hidden="false" customHeight="false" outlineLevel="0" collapsed="false">
      <c r="A18" s="3" t="n">
        <v>18</v>
      </c>
      <c r="B18" s="4" t="n">
        <v>6</v>
      </c>
      <c r="C18" s="3" t="n">
        <v>199</v>
      </c>
      <c r="D18" s="3" t="n">
        <v>97</v>
      </c>
      <c r="E18" s="3" t="n">
        <v>2774</v>
      </c>
      <c r="F18" s="3" t="n">
        <v>15.5</v>
      </c>
      <c r="G18" s="4" t="n">
        <v>70</v>
      </c>
      <c r="H18" s="4" t="s">
        <v>9</v>
      </c>
      <c r="I18" s="5" t="s">
        <v>27</v>
      </c>
    </row>
    <row r="19" customFormat="false" ht="12.8" hidden="false" customHeight="false" outlineLevel="0" collapsed="false">
      <c r="A19" s="3" t="n">
        <v>21</v>
      </c>
      <c r="B19" s="4" t="n">
        <v>6</v>
      </c>
      <c r="C19" s="3" t="n">
        <v>200</v>
      </c>
      <c r="D19" s="3" t="n">
        <v>85</v>
      </c>
      <c r="E19" s="3" t="n">
        <v>2587</v>
      </c>
      <c r="F19" s="3" t="n">
        <v>16</v>
      </c>
      <c r="G19" s="4" t="n">
        <v>70</v>
      </c>
      <c r="H19" s="4" t="s">
        <v>9</v>
      </c>
      <c r="I19" s="5" t="s">
        <v>28</v>
      </c>
    </row>
    <row r="20" customFormat="false" ht="12.8" hidden="false" customHeight="false" outlineLevel="0" collapsed="false">
      <c r="A20" s="3" t="n">
        <v>27</v>
      </c>
      <c r="B20" s="4" t="n">
        <v>4</v>
      </c>
      <c r="C20" s="3" t="n">
        <v>97</v>
      </c>
      <c r="D20" s="3" t="n">
        <v>88</v>
      </c>
      <c r="E20" s="3" t="n">
        <v>2130</v>
      </c>
      <c r="F20" s="3" t="n">
        <v>14.5</v>
      </c>
      <c r="G20" s="4" t="n">
        <v>70</v>
      </c>
      <c r="H20" s="4" t="s">
        <v>24</v>
      </c>
      <c r="I20" s="5" t="s">
        <v>29</v>
      </c>
    </row>
    <row r="21" customFormat="false" ht="12.8" hidden="false" customHeight="false" outlineLevel="0" collapsed="false">
      <c r="A21" s="3" t="n">
        <v>26</v>
      </c>
      <c r="B21" s="4" t="n">
        <v>4</v>
      </c>
      <c r="C21" s="3" t="n">
        <v>97</v>
      </c>
      <c r="D21" s="3" t="n">
        <v>46</v>
      </c>
      <c r="E21" s="3" t="n">
        <v>1835</v>
      </c>
      <c r="F21" s="3" t="n">
        <v>20.5</v>
      </c>
      <c r="G21" s="4" t="n">
        <v>70</v>
      </c>
      <c r="H21" s="4" t="s">
        <v>30</v>
      </c>
      <c r="I21" s="5" t="s">
        <v>31</v>
      </c>
    </row>
    <row r="22" customFormat="false" ht="12.8" hidden="false" customHeight="false" outlineLevel="0" collapsed="false">
      <c r="A22" s="3" t="n">
        <v>25</v>
      </c>
      <c r="B22" s="4" t="n">
        <v>4</v>
      </c>
      <c r="C22" s="3" t="n">
        <v>110</v>
      </c>
      <c r="D22" s="3" t="n">
        <v>87</v>
      </c>
      <c r="E22" s="3" t="n">
        <v>2672</v>
      </c>
      <c r="F22" s="3" t="n">
        <v>17.5</v>
      </c>
      <c r="G22" s="4" t="n">
        <v>70</v>
      </c>
      <c r="H22" s="4" t="s">
        <v>30</v>
      </c>
      <c r="I22" s="5" t="s">
        <v>32</v>
      </c>
    </row>
    <row r="23" customFormat="false" ht="12.8" hidden="false" customHeight="false" outlineLevel="0" collapsed="false">
      <c r="A23" s="3" t="n">
        <v>24</v>
      </c>
      <c r="B23" s="4" t="n">
        <v>4</v>
      </c>
      <c r="C23" s="3" t="n">
        <v>107</v>
      </c>
      <c r="D23" s="3" t="n">
        <v>90</v>
      </c>
      <c r="E23" s="3" t="n">
        <v>2430</v>
      </c>
      <c r="F23" s="3" t="n">
        <v>14.5</v>
      </c>
      <c r="G23" s="4" t="n">
        <v>70</v>
      </c>
      <c r="H23" s="4" t="s">
        <v>30</v>
      </c>
      <c r="I23" s="5" t="s">
        <v>33</v>
      </c>
    </row>
    <row r="24" customFormat="false" ht="12.8" hidden="false" customHeight="false" outlineLevel="0" collapsed="false">
      <c r="A24" s="3" t="n">
        <v>25</v>
      </c>
      <c r="B24" s="4" t="n">
        <v>4</v>
      </c>
      <c r="C24" s="3" t="n">
        <v>104</v>
      </c>
      <c r="D24" s="3" t="n">
        <v>95</v>
      </c>
      <c r="E24" s="3" t="n">
        <v>2375</v>
      </c>
      <c r="F24" s="3" t="n">
        <v>17.5</v>
      </c>
      <c r="G24" s="4" t="n">
        <v>70</v>
      </c>
      <c r="H24" s="4" t="s">
        <v>30</v>
      </c>
      <c r="I24" s="5" t="s">
        <v>34</v>
      </c>
    </row>
    <row r="25" customFormat="false" ht="12.8" hidden="false" customHeight="false" outlineLevel="0" collapsed="false">
      <c r="A25" s="3" t="n">
        <v>26</v>
      </c>
      <c r="B25" s="4" t="n">
        <v>4</v>
      </c>
      <c r="C25" s="3" t="n">
        <v>121</v>
      </c>
      <c r="D25" s="3" t="n">
        <v>113</v>
      </c>
      <c r="E25" s="3" t="n">
        <v>2234</v>
      </c>
      <c r="F25" s="3" t="n">
        <v>12.5</v>
      </c>
      <c r="G25" s="4" t="n">
        <v>70</v>
      </c>
      <c r="H25" s="4" t="s">
        <v>30</v>
      </c>
      <c r="I25" s="5" t="s">
        <v>35</v>
      </c>
    </row>
    <row r="26" customFormat="false" ht="12.8" hidden="false" customHeight="false" outlineLevel="0" collapsed="false">
      <c r="A26" s="3" t="n">
        <v>21</v>
      </c>
      <c r="B26" s="4" t="n">
        <v>6</v>
      </c>
      <c r="C26" s="3" t="n">
        <v>199</v>
      </c>
      <c r="D26" s="3" t="n">
        <v>90</v>
      </c>
      <c r="E26" s="3" t="n">
        <v>2648</v>
      </c>
      <c r="F26" s="3" t="n">
        <v>15</v>
      </c>
      <c r="G26" s="4" t="n">
        <v>70</v>
      </c>
      <c r="H26" s="4" t="s">
        <v>9</v>
      </c>
      <c r="I26" s="5" t="s">
        <v>36</v>
      </c>
    </row>
    <row r="27" customFormat="false" ht="12.8" hidden="false" customHeight="false" outlineLevel="0" collapsed="false">
      <c r="A27" s="3" t="n">
        <v>10</v>
      </c>
      <c r="B27" s="4" t="n">
        <v>8</v>
      </c>
      <c r="C27" s="3" t="n">
        <v>360</v>
      </c>
      <c r="D27" s="3" t="n">
        <v>215</v>
      </c>
      <c r="E27" s="3" t="n">
        <v>4615</v>
      </c>
      <c r="F27" s="3" t="n">
        <v>14</v>
      </c>
      <c r="G27" s="4" t="n">
        <v>70</v>
      </c>
      <c r="H27" s="4" t="s">
        <v>9</v>
      </c>
      <c r="I27" s="5" t="s">
        <v>37</v>
      </c>
    </row>
    <row r="28" customFormat="false" ht="12.8" hidden="false" customHeight="false" outlineLevel="0" collapsed="false">
      <c r="A28" s="3" t="n">
        <v>10</v>
      </c>
      <c r="B28" s="4" t="n">
        <v>8</v>
      </c>
      <c r="C28" s="3" t="n">
        <v>307</v>
      </c>
      <c r="D28" s="3" t="n">
        <v>200</v>
      </c>
      <c r="E28" s="3" t="n">
        <v>4376</v>
      </c>
      <c r="F28" s="3" t="n">
        <v>15</v>
      </c>
      <c r="G28" s="4" t="n">
        <v>70</v>
      </c>
      <c r="H28" s="4" t="s">
        <v>9</v>
      </c>
      <c r="I28" s="5" t="s">
        <v>38</v>
      </c>
    </row>
    <row r="29" customFormat="false" ht="12.8" hidden="false" customHeight="false" outlineLevel="0" collapsed="false">
      <c r="A29" s="3" t="n">
        <v>11</v>
      </c>
      <c r="B29" s="4" t="n">
        <v>8</v>
      </c>
      <c r="C29" s="3" t="n">
        <v>318</v>
      </c>
      <c r="D29" s="3" t="n">
        <v>210</v>
      </c>
      <c r="E29" s="3" t="n">
        <v>4382</v>
      </c>
      <c r="F29" s="3" t="n">
        <v>13.5</v>
      </c>
      <c r="G29" s="4" t="n">
        <v>70</v>
      </c>
      <c r="H29" s="4" t="s">
        <v>9</v>
      </c>
      <c r="I29" s="5" t="s">
        <v>39</v>
      </c>
    </row>
    <row r="30" customFormat="false" ht="12.8" hidden="false" customHeight="false" outlineLevel="0" collapsed="false">
      <c r="A30" s="3" t="n">
        <v>9</v>
      </c>
      <c r="B30" s="4" t="n">
        <v>8</v>
      </c>
      <c r="C30" s="3" t="n">
        <v>304</v>
      </c>
      <c r="D30" s="3" t="n">
        <v>193</v>
      </c>
      <c r="E30" s="3" t="n">
        <v>4732</v>
      </c>
      <c r="F30" s="3" t="n">
        <v>18.5</v>
      </c>
      <c r="G30" s="4" t="n">
        <v>70</v>
      </c>
      <c r="H30" s="4" t="s">
        <v>9</v>
      </c>
      <c r="I30" s="5" t="s">
        <v>40</v>
      </c>
    </row>
    <row r="31" customFormat="false" ht="12.8" hidden="false" customHeight="false" outlineLevel="0" collapsed="false">
      <c r="A31" s="3" t="n">
        <v>27</v>
      </c>
      <c r="B31" s="4" t="n">
        <v>4</v>
      </c>
      <c r="C31" s="3" t="n">
        <v>97</v>
      </c>
      <c r="D31" s="3" t="n">
        <v>88</v>
      </c>
      <c r="E31" s="3" t="n">
        <v>2130</v>
      </c>
      <c r="F31" s="3" t="n">
        <v>14.5</v>
      </c>
      <c r="G31" s="4" t="n">
        <v>71</v>
      </c>
      <c r="H31" s="4" t="s">
        <v>24</v>
      </c>
      <c r="I31" s="5" t="s">
        <v>29</v>
      </c>
    </row>
    <row r="32" customFormat="false" ht="12.8" hidden="false" customHeight="false" outlineLevel="0" collapsed="false">
      <c r="A32" s="3" t="n">
        <v>28</v>
      </c>
      <c r="B32" s="4" t="n">
        <v>4</v>
      </c>
      <c r="C32" s="3" t="n">
        <v>140</v>
      </c>
      <c r="D32" s="3" t="n">
        <v>90</v>
      </c>
      <c r="E32" s="3" t="n">
        <v>2264</v>
      </c>
      <c r="F32" s="3" t="n">
        <v>15.5</v>
      </c>
      <c r="G32" s="4" t="n">
        <v>71</v>
      </c>
      <c r="H32" s="4" t="s">
        <v>9</v>
      </c>
      <c r="I32" s="5" t="s">
        <v>41</v>
      </c>
    </row>
    <row r="33" customFormat="false" ht="12.8" hidden="false" customHeight="false" outlineLevel="0" collapsed="false">
      <c r="A33" s="3" t="n">
        <v>25</v>
      </c>
      <c r="B33" s="4" t="n">
        <v>4</v>
      </c>
      <c r="C33" s="3" t="n">
        <v>113</v>
      </c>
      <c r="D33" s="3" t="n">
        <v>95</v>
      </c>
      <c r="E33" s="3" t="n">
        <v>2228</v>
      </c>
      <c r="F33" s="3" t="n">
        <v>14</v>
      </c>
      <c r="G33" s="4" t="n">
        <v>71</v>
      </c>
      <c r="H33" s="4" t="s">
        <v>24</v>
      </c>
      <c r="I33" s="5" t="s">
        <v>42</v>
      </c>
    </row>
    <row r="34" customFormat="false" ht="12.8" hidden="false" customHeight="false" outlineLevel="0" collapsed="false">
      <c r="A34" s="3" t="n">
        <v>19</v>
      </c>
      <c r="B34" s="4" t="n">
        <v>6</v>
      </c>
      <c r="C34" s="3" t="n">
        <v>232</v>
      </c>
      <c r="D34" s="3" t="n">
        <v>100</v>
      </c>
      <c r="E34" s="3" t="n">
        <v>2634</v>
      </c>
      <c r="F34" s="3" t="n">
        <v>13</v>
      </c>
      <c r="G34" s="4" t="n">
        <v>71</v>
      </c>
      <c r="H34" s="4" t="s">
        <v>9</v>
      </c>
      <c r="I34" s="5" t="s">
        <v>36</v>
      </c>
    </row>
    <row r="35" customFormat="false" ht="12.8" hidden="false" customHeight="false" outlineLevel="0" collapsed="false">
      <c r="A35" s="3" t="n">
        <v>16</v>
      </c>
      <c r="B35" s="4" t="n">
        <v>6</v>
      </c>
      <c r="C35" s="3" t="n">
        <v>225</v>
      </c>
      <c r="D35" s="3" t="n">
        <v>105</v>
      </c>
      <c r="E35" s="3" t="n">
        <v>3439</v>
      </c>
      <c r="F35" s="3" t="n">
        <v>15.5</v>
      </c>
      <c r="G35" s="4" t="n">
        <v>71</v>
      </c>
      <c r="H35" s="4" t="s">
        <v>9</v>
      </c>
      <c r="I35" s="5" t="s">
        <v>43</v>
      </c>
    </row>
    <row r="36" customFormat="false" ht="12.8" hidden="false" customHeight="false" outlineLevel="0" collapsed="false">
      <c r="A36" s="3" t="n">
        <v>17</v>
      </c>
      <c r="B36" s="4" t="n">
        <v>6</v>
      </c>
      <c r="C36" s="3" t="n">
        <v>250</v>
      </c>
      <c r="D36" s="3" t="n">
        <v>100</v>
      </c>
      <c r="E36" s="3" t="n">
        <v>3329</v>
      </c>
      <c r="F36" s="3" t="n">
        <v>15.5</v>
      </c>
      <c r="G36" s="4" t="n">
        <v>71</v>
      </c>
      <c r="H36" s="4" t="s">
        <v>9</v>
      </c>
      <c r="I36" s="5" t="s">
        <v>10</v>
      </c>
    </row>
    <row r="37" customFormat="false" ht="12.8" hidden="false" customHeight="false" outlineLevel="0" collapsed="false">
      <c r="A37" s="3" t="n">
        <v>19</v>
      </c>
      <c r="B37" s="4" t="n">
        <v>6</v>
      </c>
      <c r="C37" s="3" t="n">
        <v>250</v>
      </c>
      <c r="D37" s="3" t="n">
        <v>88</v>
      </c>
      <c r="E37" s="3" t="n">
        <v>3302</v>
      </c>
      <c r="F37" s="3" t="n">
        <v>15.5</v>
      </c>
      <c r="G37" s="4" t="n">
        <v>71</v>
      </c>
      <c r="H37" s="4" t="s">
        <v>9</v>
      </c>
      <c r="I37" s="5" t="s">
        <v>44</v>
      </c>
    </row>
    <row r="38" customFormat="false" ht="12.8" hidden="false" customHeight="false" outlineLevel="0" collapsed="false">
      <c r="A38" s="3" t="n">
        <v>18</v>
      </c>
      <c r="B38" s="4" t="n">
        <v>6</v>
      </c>
      <c r="C38" s="3" t="n">
        <v>232</v>
      </c>
      <c r="D38" s="3" t="n">
        <v>100</v>
      </c>
      <c r="E38" s="3" t="n">
        <v>3288</v>
      </c>
      <c r="F38" s="3" t="n">
        <v>15.5</v>
      </c>
      <c r="G38" s="4" t="n">
        <v>71</v>
      </c>
      <c r="H38" s="4" t="s">
        <v>9</v>
      </c>
      <c r="I38" s="5" t="s">
        <v>45</v>
      </c>
    </row>
    <row r="39" customFormat="false" ht="12.8" hidden="false" customHeight="false" outlineLevel="0" collapsed="false">
      <c r="A39" s="3" t="n">
        <v>14</v>
      </c>
      <c r="B39" s="4" t="n">
        <v>8</v>
      </c>
      <c r="C39" s="3" t="n">
        <v>350</v>
      </c>
      <c r="D39" s="3" t="n">
        <v>165</v>
      </c>
      <c r="E39" s="3" t="n">
        <v>4209</v>
      </c>
      <c r="F39" s="3" t="n">
        <v>12</v>
      </c>
      <c r="G39" s="4" t="n">
        <v>71</v>
      </c>
      <c r="H39" s="4" t="s">
        <v>9</v>
      </c>
      <c r="I39" s="5" t="s">
        <v>16</v>
      </c>
    </row>
    <row r="40" customFormat="false" ht="12.8" hidden="false" customHeight="false" outlineLevel="0" collapsed="false">
      <c r="A40" s="3" t="n">
        <v>14</v>
      </c>
      <c r="B40" s="4" t="n">
        <v>8</v>
      </c>
      <c r="C40" s="3" t="n">
        <v>400</v>
      </c>
      <c r="D40" s="3" t="n">
        <v>175</v>
      </c>
      <c r="E40" s="3" t="n">
        <v>4464</v>
      </c>
      <c r="F40" s="3" t="n">
        <v>11.5</v>
      </c>
      <c r="G40" s="4" t="n">
        <v>71</v>
      </c>
      <c r="H40" s="4" t="s">
        <v>9</v>
      </c>
      <c r="I40" s="5" t="s">
        <v>46</v>
      </c>
    </row>
    <row r="41" customFormat="false" ht="12.8" hidden="false" customHeight="false" outlineLevel="0" collapsed="false">
      <c r="A41" s="3" t="n">
        <v>14</v>
      </c>
      <c r="B41" s="4" t="n">
        <v>8</v>
      </c>
      <c r="C41" s="3" t="n">
        <v>351</v>
      </c>
      <c r="D41" s="3" t="n">
        <v>153</v>
      </c>
      <c r="E41" s="3" t="n">
        <v>4154</v>
      </c>
      <c r="F41" s="3" t="n">
        <v>13.5</v>
      </c>
      <c r="G41" s="4" t="n">
        <v>71</v>
      </c>
      <c r="H41" s="4" t="s">
        <v>9</v>
      </c>
      <c r="I41" s="5" t="s">
        <v>15</v>
      </c>
    </row>
    <row r="42" customFormat="false" ht="12.8" hidden="false" customHeight="false" outlineLevel="0" collapsed="false">
      <c r="A42" s="3" t="n">
        <v>14</v>
      </c>
      <c r="B42" s="4" t="n">
        <v>8</v>
      </c>
      <c r="C42" s="3" t="n">
        <v>318</v>
      </c>
      <c r="D42" s="3" t="n">
        <v>150</v>
      </c>
      <c r="E42" s="3" t="n">
        <v>4096</v>
      </c>
      <c r="F42" s="3" t="n">
        <v>13</v>
      </c>
      <c r="G42" s="4" t="n">
        <v>71</v>
      </c>
      <c r="H42" s="4" t="s">
        <v>9</v>
      </c>
      <c r="I42" s="5" t="s">
        <v>17</v>
      </c>
    </row>
    <row r="43" customFormat="false" ht="12.8" hidden="false" customHeight="false" outlineLevel="0" collapsed="false">
      <c r="A43" s="3" t="n">
        <v>12</v>
      </c>
      <c r="B43" s="4" t="n">
        <v>8</v>
      </c>
      <c r="C43" s="3" t="n">
        <v>383</v>
      </c>
      <c r="D43" s="3" t="n">
        <v>180</v>
      </c>
      <c r="E43" s="3" t="n">
        <v>4955</v>
      </c>
      <c r="F43" s="3" t="n">
        <v>11.5</v>
      </c>
      <c r="G43" s="4" t="n">
        <v>71</v>
      </c>
      <c r="H43" s="4" t="s">
        <v>9</v>
      </c>
      <c r="I43" s="5" t="s">
        <v>47</v>
      </c>
    </row>
    <row r="44" customFormat="false" ht="12.8" hidden="false" customHeight="false" outlineLevel="0" collapsed="false">
      <c r="A44" s="3" t="n">
        <v>13</v>
      </c>
      <c r="B44" s="4" t="n">
        <v>8</v>
      </c>
      <c r="C44" s="3" t="n">
        <v>400</v>
      </c>
      <c r="D44" s="3" t="n">
        <v>170</v>
      </c>
      <c r="E44" s="3" t="n">
        <v>4746</v>
      </c>
      <c r="F44" s="3" t="n">
        <v>12</v>
      </c>
      <c r="G44" s="4" t="n">
        <v>71</v>
      </c>
      <c r="H44" s="4" t="s">
        <v>9</v>
      </c>
      <c r="I44" s="5" t="s">
        <v>48</v>
      </c>
    </row>
    <row r="45" customFormat="false" ht="12.8" hidden="false" customHeight="false" outlineLevel="0" collapsed="false">
      <c r="A45" s="3" t="n">
        <v>13</v>
      </c>
      <c r="B45" s="4" t="n">
        <v>8</v>
      </c>
      <c r="C45" s="3" t="n">
        <v>400</v>
      </c>
      <c r="D45" s="3" t="n">
        <v>175</v>
      </c>
      <c r="E45" s="3" t="n">
        <v>5140</v>
      </c>
      <c r="F45" s="3" t="n">
        <v>12</v>
      </c>
      <c r="G45" s="4" t="n">
        <v>71</v>
      </c>
      <c r="H45" s="4" t="s">
        <v>9</v>
      </c>
      <c r="I45" s="5" t="s">
        <v>49</v>
      </c>
    </row>
    <row r="46" customFormat="false" ht="12.8" hidden="false" customHeight="false" outlineLevel="0" collapsed="false">
      <c r="A46" s="3" t="n">
        <v>18</v>
      </c>
      <c r="B46" s="4" t="n">
        <v>6</v>
      </c>
      <c r="C46" s="3" t="n">
        <v>258</v>
      </c>
      <c r="D46" s="3" t="n">
        <v>110</v>
      </c>
      <c r="E46" s="3" t="n">
        <v>2962</v>
      </c>
      <c r="F46" s="3" t="n">
        <v>13.5</v>
      </c>
      <c r="G46" s="4" t="n">
        <v>71</v>
      </c>
      <c r="H46" s="4" t="s">
        <v>9</v>
      </c>
      <c r="I46" s="5" t="s">
        <v>50</v>
      </c>
    </row>
    <row r="47" customFormat="false" ht="12.8" hidden="false" customHeight="false" outlineLevel="0" collapsed="false">
      <c r="A47" s="3" t="n">
        <v>22</v>
      </c>
      <c r="B47" s="4" t="n">
        <v>4</v>
      </c>
      <c r="C47" s="3" t="n">
        <v>140</v>
      </c>
      <c r="D47" s="3" t="n">
        <v>72</v>
      </c>
      <c r="E47" s="3" t="n">
        <v>2408</v>
      </c>
      <c r="F47" s="3" t="n">
        <v>19</v>
      </c>
      <c r="G47" s="4" t="n">
        <v>71</v>
      </c>
      <c r="H47" s="4" t="s">
        <v>9</v>
      </c>
      <c r="I47" s="5" t="s">
        <v>51</v>
      </c>
    </row>
    <row r="48" customFormat="false" ht="12.8" hidden="false" customHeight="false" outlineLevel="0" collapsed="false">
      <c r="A48" s="3" t="n">
        <v>19</v>
      </c>
      <c r="B48" s="4" t="n">
        <v>6</v>
      </c>
      <c r="C48" s="3" t="n">
        <v>250</v>
      </c>
      <c r="D48" s="3" t="n">
        <v>100</v>
      </c>
      <c r="E48" s="3" t="n">
        <v>3282</v>
      </c>
      <c r="F48" s="3" t="n">
        <v>15</v>
      </c>
      <c r="G48" s="4" t="n">
        <v>71</v>
      </c>
      <c r="H48" s="4" t="s">
        <v>9</v>
      </c>
      <c r="I48" s="5" t="s">
        <v>52</v>
      </c>
    </row>
    <row r="49" customFormat="false" ht="12.8" hidden="false" customHeight="false" outlineLevel="0" collapsed="false">
      <c r="A49" s="3" t="n">
        <v>18</v>
      </c>
      <c r="B49" s="4" t="n">
        <v>6</v>
      </c>
      <c r="C49" s="3" t="n">
        <v>250</v>
      </c>
      <c r="D49" s="3" t="n">
        <v>88</v>
      </c>
      <c r="E49" s="3" t="n">
        <v>3139</v>
      </c>
      <c r="F49" s="3" t="n">
        <v>14.5</v>
      </c>
      <c r="G49" s="4" t="n">
        <v>71</v>
      </c>
      <c r="H49" s="4" t="s">
        <v>9</v>
      </c>
      <c r="I49" s="5" t="s">
        <v>53</v>
      </c>
    </row>
    <row r="50" customFormat="false" ht="12.8" hidden="false" customHeight="false" outlineLevel="0" collapsed="false">
      <c r="A50" s="3" t="n">
        <v>23</v>
      </c>
      <c r="B50" s="4" t="n">
        <v>4</v>
      </c>
      <c r="C50" s="3" t="n">
        <v>122</v>
      </c>
      <c r="D50" s="3" t="n">
        <v>86</v>
      </c>
      <c r="E50" s="3" t="n">
        <v>2220</v>
      </c>
      <c r="F50" s="3" t="n">
        <v>14</v>
      </c>
      <c r="G50" s="4" t="n">
        <v>71</v>
      </c>
      <c r="H50" s="4" t="s">
        <v>9</v>
      </c>
      <c r="I50" s="5" t="s">
        <v>54</v>
      </c>
    </row>
    <row r="51" customFormat="false" ht="12.8" hidden="false" customHeight="false" outlineLevel="0" collapsed="false">
      <c r="A51" s="3" t="n">
        <v>28</v>
      </c>
      <c r="B51" s="4" t="n">
        <v>4</v>
      </c>
      <c r="C51" s="3" t="n">
        <v>116</v>
      </c>
      <c r="D51" s="3" t="n">
        <v>90</v>
      </c>
      <c r="E51" s="3" t="n">
        <v>2123</v>
      </c>
      <c r="F51" s="3" t="n">
        <v>14</v>
      </c>
      <c r="G51" s="4" t="n">
        <v>71</v>
      </c>
      <c r="H51" s="4" t="s">
        <v>30</v>
      </c>
      <c r="I51" s="5" t="s">
        <v>55</v>
      </c>
    </row>
    <row r="52" customFormat="false" ht="12.8" hidden="false" customHeight="false" outlineLevel="0" collapsed="false">
      <c r="A52" s="3" t="n">
        <v>30</v>
      </c>
      <c r="B52" s="4" t="n">
        <v>4</v>
      </c>
      <c r="C52" s="3" t="n">
        <v>79</v>
      </c>
      <c r="D52" s="3" t="n">
        <v>70</v>
      </c>
      <c r="E52" s="3" t="n">
        <v>2074</v>
      </c>
      <c r="F52" s="3" t="n">
        <v>19.5</v>
      </c>
      <c r="G52" s="4" t="n">
        <v>71</v>
      </c>
      <c r="H52" s="4" t="s">
        <v>30</v>
      </c>
      <c r="I52" s="5" t="s">
        <v>56</v>
      </c>
    </row>
    <row r="53" customFormat="false" ht="12.8" hidden="false" customHeight="false" outlineLevel="0" collapsed="false">
      <c r="A53" s="3" t="n">
        <v>30</v>
      </c>
      <c r="B53" s="4" t="n">
        <v>4</v>
      </c>
      <c r="C53" s="3" t="n">
        <v>88</v>
      </c>
      <c r="D53" s="3" t="n">
        <v>76</v>
      </c>
      <c r="E53" s="3" t="n">
        <v>2065</v>
      </c>
      <c r="F53" s="3" t="n">
        <v>14.5</v>
      </c>
      <c r="G53" s="4" t="n">
        <v>71</v>
      </c>
      <c r="H53" s="4" t="s">
        <v>30</v>
      </c>
      <c r="I53" s="5" t="s">
        <v>57</v>
      </c>
    </row>
    <row r="54" customFormat="false" ht="12.8" hidden="false" customHeight="false" outlineLevel="0" collapsed="false">
      <c r="A54" s="3" t="n">
        <v>31</v>
      </c>
      <c r="B54" s="4" t="n">
        <v>4</v>
      </c>
      <c r="C54" s="3" t="n">
        <v>71</v>
      </c>
      <c r="D54" s="3" t="n">
        <v>65</v>
      </c>
      <c r="E54" s="3" t="n">
        <v>1773</v>
      </c>
      <c r="F54" s="3" t="n">
        <v>19</v>
      </c>
      <c r="G54" s="4" t="n">
        <v>71</v>
      </c>
      <c r="H54" s="4" t="s">
        <v>24</v>
      </c>
      <c r="I54" s="5" t="s">
        <v>58</v>
      </c>
    </row>
    <row r="55" customFormat="false" ht="12.8" hidden="false" customHeight="false" outlineLevel="0" collapsed="false">
      <c r="A55" s="3" t="n">
        <v>35</v>
      </c>
      <c r="B55" s="4" t="n">
        <v>4</v>
      </c>
      <c r="C55" s="3" t="n">
        <v>72</v>
      </c>
      <c r="D55" s="3" t="n">
        <v>69</v>
      </c>
      <c r="E55" s="3" t="n">
        <v>1613</v>
      </c>
      <c r="F55" s="3" t="n">
        <v>18</v>
      </c>
      <c r="G55" s="4" t="n">
        <v>71</v>
      </c>
      <c r="H55" s="4" t="s">
        <v>24</v>
      </c>
      <c r="I55" s="5" t="s">
        <v>59</v>
      </c>
    </row>
    <row r="56" customFormat="false" ht="12.8" hidden="false" customHeight="false" outlineLevel="0" collapsed="false">
      <c r="A56" s="3" t="n">
        <v>27</v>
      </c>
      <c r="B56" s="4" t="n">
        <v>4</v>
      </c>
      <c r="C56" s="3" t="n">
        <v>97</v>
      </c>
      <c r="D56" s="3" t="n">
        <v>60</v>
      </c>
      <c r="E56" s="3" t="n">
        <v>1834</v>
      </c>
      <c r="F56" s="3" t="n">
        <v>19</v>
      </c>
      <c r="G56" s="4" t="n">
        <v>71</v>
      </c>
      <c r="H56" s="4" t="s">
        <v>30</v>
      </c>
      <c r="I56" s="5" t="s">
        <v>60</v>
      </c>
    </row>
    <row r="57" customFormat="false" ht="12.8" hidden="false" customHeight="false" outlineLevel="0" collapsed="false">
      <c r="A57" s="3" t="n">
        <v>26</v>
      </c>
      <c r="B57" s="4" t="n">
        <v>4</v>
      </c>
      <c r="C57" s="3" t="n">
        <v>91</v>
      </c>
      <c r="D57" s="3" t="n">
        <v>70</v>
      </c>
      <c r="E57" s="3" t="n">
        <v>1955</v>
      </c>
      <c r="F57" s="3" t="n">
        <v>20.5</v>
      </c>
      <c r="G57" s="4" t="n">
        <v>71</v>
      </c>
      <c r="H57" s="4" t="s">
        <v>9</v>
      </c>
      <c r="I57" s="5" t="s">
        <v>61</v>
      </c>
    </row>
    <row r="58" customFormat="false" ht="12.8" hidden="false" customHeight="false" outlineLevel="0" collapsed="false">
      <c r="A58" s="3" t="n">
        <v>24</v>
      </c>
      <c r="B58" s="4" t="n">
        <v>4</v>
      </c>
      <c r="C58" s="3" t="n">
        <v>113</v>
      </c>
      <c r="D58" s="3" t="n">
        <v>95</v>
      </c>
      <c r="E58" s="3" t="n">
        <v>2278</v>
      </c>
      <c r="F58" s="3" t="n">
        <v>15.5</v>
      </c>
      <c r="G58" s="4" t="n">
        <v>72</v>
      </c>
      <c r="H58" s="4" t="s">
        <v>24</v>
      </c>
      <c r="I58" s="5" t="s">
        <v>62</v>
      </c>
    </row>
    <row r="59" customFormat="false" ht="12.8" hidden="false" customHeight="false" outlineLevel="0" collapsed="false">
      <c r="A59" s="3" t="n">
        <v>25</v>
      </c>
      <c r="B59" s="4" t="n">
        <v>4</v>
      </c>
      <c r="C59" s="3" t="n">
        <v>97.5</v>
      </c>
      <c r="D59" s="3" t="n">
        <v>80</v>
      </c>
      <c r="E59" s="3" t="n">
        <v>2126</v>
      </c>
      <c r="F59" s="3" t="n">
        <v>17</v>
      </c>
      <c r="G59" s="4" t="n">
        <v>72</v>
      </c>
      <c r="H59" s="4" t="s">
        <v>9</v>
      </c>
      <c r="I59" s="5" t="s">
        <v>63</v>
      </c>
    </row>
    <row r="60" customFormat="false" ht="12.8" hidden="false" customHeight="false" outlineLevel="0" collapsed="false">
      <c r="A60" s="3" t="n">
        <v>23</v>
      </c>
      <c r="B60" s="4" t="n">
        <v>4</v>
      </c>
      <c r="C60" s="3" t="n">
        <v>97</v>
      </c>
      <c r="D60" s="3" t="n">
        <v>54</v>
      </c>
      <c r="E60" s="3" t="n">
        <v>2254</v>
      </c>
      <c r="F60" s="3" t="n">
        <v>23.5</v>
      </c>
      <c r="G60" s="4" t="n">
        <v>72</v>
      </c>
      <c r="H60" s="4" t="s">
        <v>30</v>
      </c>
      <c r="I60" s="5" t="s">
        <v>64</v>
      </c>
    </row>
    <row r="61" customFormat="false" ht="12.8" hidden="false" customHeight="false" outlineLevel="0" collapsed="false">
      <c r="A61" s="3" t="n">
        <v>20</v>
      </c>
      <c r="B61" s="4" t="n">
        <v>4</v>
      </c>
      <c r="C61" s="3" t="n">
        <v>140</v>
      </c>
      <c r="D61" s="3" t="n">
        <v>90</v>
      </c>
      <c r="E61" s="3" t="n">
        <v>2408</v>
      </c>
      <c r="F61" s="3" t="n">
        <v>19.5</v>
      </c>
      <c r="G61" s="4" t="n">
        <v>72</v>
      </c>
      <c r="H61" s="4" t="s">
        <v>9</v>
      </c>
      <c r="I61" s="5" t="s">
        <v>65</v>
      </c>
    </row>
    <row r="62" customFormat="false" ht="12.8" hidden="false" customHeight="false" outlineLevel="0" collapsed="false">
      <c r="A62" s="3" t="n">
        <v>21</v>
      </c>
      <c r="B62" s="4" t="n">
        <v>4</v>
      </c>
      <c r="C62" s="3" t="n">
        <v>122</v>
      </c>
      <c r="D62" s="3" t="n">
        <v>86</v>
      </c>
      <c r="E62" s="3" t="n">
        <v>2226</v>
      </c>
      <c r="F62" s="3" t="n">
        <v>16.5</v>
      </c>
      <c r="G62" s="4" t="n">
        <v>72</v>
      </c>
      <c r="H62" s="4" t="s">
        <v>9</v>
      </c>
      <c r="I62" s="5" t="s">
        <v>66</v>
      </c>
    </row>
    <row r="63" customFormat="false" ht="12.8" hidden="false" customHeight="false" outlineLevel="0" collapsed="false">
      <c r="A63" s="3" t="n">
        <v>13</v>
      </c>
      <c r="B63" s="4" t="n">
        <v>8</v>
      </c>
      <c r="C63" s="3" t="n">
        <v>350</v>
      </c>
      <c r="D63" s="3" t="n">
        <v>165</v>
      </c>
      <c r="E63" s="3" t="n">
        <v>4274</v>
      </c>
      <c r="F63" s="3" t="n">
        <v>12</v>
      </c>
      <c r="G63" s="4" t="n">
        <v>72</v>
      </c>
      <c r="H63" s="4" t="s">
        <v>9</v>
      </c>
      <c r="I63" s="5" t="s">
        <v>16</v>
      </c>
    </row>
    <row r="64" customFormat="false" ht="12.8" hidden="false" customHeight="false" outlineLevel="0" collapsed="false">
      <c r="A64" s="3" t="n">
        <v>14</v>
      </c>
      <c r="B64" s="4" t="n">
        <v>8</v>
      </c>
      <c r="C64" s="3" t="n">
        <v>400</v>
      </c>
      <c r="D64" s="3" t="n">
        <v>175</v>
      </c>
      <c r="E64" s="3" t="n">
        <v>4385</v>
      </c>
      <c r="F64" s="3" t="n">
        <v>12</v>
      </c>
      <c r="G64" s="4" t="n">
        <v>72</v>
      </c>
      <c r="H64" s="4" t="s">
        <v>9</v>
      </c>
      <c r="I64" s="5" t="s">
        <v>18</v>
      </c>
    </row>
    <row r="65" customFormat="false" ht="12.8" hidden="false" customHeight="false" outlineLevel="0" collapsed="false">
      <c r="A65" s="3" t="n">
        <v>15</v>
      </c>
      <c r="B65" s="4" t="n">
        <v>8</v>
      </c>
      <c r="C65" s="3" t="n">
        <v>318</v>
      </c>
      <c r="D65" s="3" t="n">
        <v>150</v>
      </c>
      <c r="E65" s="3" t="n">
        <v>4135</v>
      </c>
      <c r="F65" s="3" t="n">
        <v>13.5</v>
      </c>
      <c r="G65" s="4" t="n">
        <v>72</v>
      </c>
      <c r="H65" s="4" t="s">
        <v>9</v>
      </c>
      <c r="I65" s="5" t="s">
        <v>17</v>
      </c>
    </row>
    <row r="66" customFormat="false" ht="12.8" hidden="false" customHeight="false" outlineLevel="0" collapsed="false">
      <c r="A66" s="3" t="n">
        <v>14</v>
      </c>
      <c r="B66" s="4" t="n">
        <v>8</v>
      </c>
      <c r="C66" s="3" t="n">
        <v>351</v>
      </c>
      <c r="D66" s="3" t="n">
        <v>153</v>
      </c>
      <c r="E66" s="3" t="n">
        <v>4129</v>
      </c>
      <c r="F66" s="3" t="n">
        <v>13</v>
      </c>
      <c r="G66" s="4" t="n">
        <v>72</v>
      </c>
      <c r="H66" s="4" t="s">
        <v>9</v>
      </c>
      <c r="I66" s="5" t="s">
        <v>15</v>
      </c>
    </row>
    <row r="67" customFormat="false" ht="12.8" hidden="false" customHeight="false" outlineLevel="0" collapsed="false">
      <c r="A67" s="3" t="n">
        <v>17</v>
      </c>
      <c r="B67" s="4" t="n">
        <v>8</v>
      </c>
      <c r="C67" s="3" t="n">
        <v>304</v>
      </c>
      <c r="D67" s="3" t="n">
        <v>150</v>
      </c>
      <c r="E67" s="3" t="n">
        <v>3672</v>
      </c>
      <c r="F67" s="3" t="n">
        <v>11.5</v>
      </c>
      <c r="G67" s="4" t="n">
        <v>72</v>
      </c>
      <c r="H67" s="4" t="s">
        <v>9</v>
      </c>
      <c r="I67" s="5" t="s">
        <v>67</v>
      </c>
    </row>
    <row r="68" customFormat="false" ht="12.8" hidden="false" customHeight="false" outlineLevel="0" collapsed="false">
      <c r="A68" s="3" t="n">
        <v>11</v>
      </c>
      <c r="B68" s="4" t="n">
        <v>8</v>
      </c>
      <c r="C68" s="3" t="n">
        <v>429</v>
      </c>
      <c r="D68" s="3" t="n">
        <v>208</v>
      </c>
      <c r="E68" s="3" t="n">
        <v>4633</v>
      </c>
      <c r="F68" s="3" t="n">
        <v>11</v>
      </c>
      <c r="G68" s="4" t="n">
        <v>72</v>
      </c>
      <c r="H68" s="4" t="s">
        <v>9</v>
      </c>
      <c r="I68" s="5" t="s">
        <v>68</v>
      </c>
    </row>
    <row r="69" customFormat="false" ht="12.8" hidden="false" customHeight="false" outlineLevel="0" collapsed="false">
      <c r="A69" s="3" t="n">
        <v>13</v>
      </c>
      <c r="B69" s="4" t="n">
        <v>8</v>
      </c>
      <c r="C69" s="3" t="n">
        <v>350</v>
      </c>
      <c r="D69" s="3" t="n">
        <v>155</v>
      </c>
      <c r="E69" s="3" t="n">
        <v>4502</v>
      </c>
      <c r="F69" s="3" t="n">
        <v>13.5</v>
      </c>
      <c r="G69" s="4" t="n">
        <v>72</v>
      </c>
      <c r="H69" s="4" t="s">
        <v>9</v>
      </c>
      <c r="I69" s="5" t="s">
        <v>69</v>
      </c>
    </row>
    <row r="70" customFormat="false" ht="12.8" hidden="false" customHeight="false" outlineLevel="0" collapsed="false">
      <c r="A70" s="3" t="n">
        <v>12</v>
      </c>
      <c r="B70" s="4" t="n">
        <v>8</v>
      </c>
      <c r="C70" s="3" t="n">
        <v>350</v>
      </c>
      <c r="D70" s="3" t="n">
        <v>160</v>
      </c>
      <c r="E70" s="3" t="n">
        <v>4456</v>
      </c>
      <c r="F70" s="3" t="n">
        <v>13.5</v>
      </c>
      <c r="G70" s="4" t="n">
        <v>72</v>
      </c>
      <c r="H70" s="4" t="s">
        <v>9</v>
      </c>
      <c r="I70" s="5" t="s">
        <v>70</v>
      </c>
    </row>
    <row r="71" customFormat="false" ht="12.8" hidden="false" customHeight="false" outlineLevel="0" collapsed="false">
      <c r="A71" s="3" t="n">
        <v>13</v>
      </c>
      <c r="B71" s="4" t="n">
        <v>8</v>
      </c>
      <c r="C71" s="3" t="n">
        <v>400</v>
      </c>
      <c r="D71" s="3" t="n">
        <v>190</v>
      </c>
      <c r="E71" s="3" t="n">
        <v>4422</v>
      </c>
      <c r="F71" s="3" t="n">
        <v>12.5</v>
      </c>
      <c r="G71" s="4" t="n">
        <v>72</v>
      </c>
      <c r="H71" s="4" t="s">
        <v>9</v>
      </c>
      <c r="I71" s="5" t="s">
        <v>71</v>
      </c>
    </row>
    <row r="72" customFormat="false" ht="12.8" hidden="false" customHeight="false" outlineLevel="0" collapsed="false">
      <c r="A72" s="3" t="n">
        <v>19</v>
      </c>
      <c r="B72" s="4" t="n">
        <v>3</v>
      </c>
      <c r="C72" s="3" t="n">
        <v>70</v>
      </c>
      <c r="D72" s="3" t="n">
        <v>97</v>
      </c>
      <c r="E72" s="3" t="n">
        <v>2330</v>
      </c>
      <c r="F72" s="3" t="n">
        <v>13.5</v>
      </c>
      <c r="G72" s="4" t="n">
        <v>72</v>
      </c>
      <c r="H72" s="4" t="s">
        <v>24</v>
      </c>
      <c r="I72" s="5" t="s">
        <v>72</v>
      </c>
    </row>
    <row r="73" customFormat="false" ht="12.8" hidden="false" customHeight="false" outlineLevel="0" collapsed="false">
      <c r="A73" s="3" t="n">
        <v>15</v>
      </c>
      <c r="B73" s="4" t="n">
        <v>8</v>
      </c>
      <c r="C73" s="3" t="n">
        <v>304</v>
      </c>
      <c r="D73" s="3" t="n">
        <v>150</v>
      </c>
      <c r="E73" s="3" t="n">
        <v>3892</v>
      </c>
      <c r="F73" s="3" t="n">
        <v>12.5</v>
      </c>
      <c r="G73" s="4" t="n">
        <v>72</v>
      </c>
      <c r="H73" s="4" t="s">
        <v>9</v>
      </c>
      <c r="I73" s="5" t="s">
        <v>73</v>
      </c>
    </row>
    <row r="74" customFormat="false" ht="12.8" hidden="false" customHeight="false" outlineLevel="0" collapsed="false">
      <c r="A74" s="3" t="n">
        <v>13</v>
      </c>
      <c r="B74" s="4" t="n">
        <v>8</v>
      </c>
      <c r="C74" s="3" t="n">
        <v>307</v>
      </c>
      <c r="D74" s="3" t="n">
        <v>130</v>
      </c>
      <c r="E74" s="3" t="n">
        <v>4098</v>
      </c>
      <c r="F74" s="3" t="n">
        <v>14</v>
      </c>
      <c r="G74" s="4" t="n">
        <v>72</v>
      </c>
      <c r="H74" s="4" t="s">
        <v>9</v>
      </c>
      <c r="I74" s="5" t="s">
        <v>74</v>
      </c>
    </row>
    <row r="75" customFormat="false" ht="12.8" hidden="false" customHeight="false" outlineLevel="0" collapsed="false">
      <c r="A75" s="3" t="n">
        <v>13</v>
      </c>
      <c r="B75" s="4" t="n">
        <v>8</v>
      </c>
      <c r="C75" s="3" t="n">
        <v>302</v>
      </c>
      <c r="D75" s="3" t="n">
        <v>140</v>
      </c>
      <c r="E75" s="3" t="n">
        <v>4294</v>
      </c>
      <c r="F75" s="3" t="n">
        <v>16</v>
      </c>
      <c r="G75" s="4" t="n">
        <v>72</v>
      </c>
      <c r="H75" s="4" t="s">
        <v>9</v>
      </c>
      <c r="I75" s="5" t="s">
        <v>75</v>
      </c>
    </row>
    <row r="76" customFormat="false" ht="12.8" hidden="false" customHeight="false" outlineLevel="0" collapsed="false">
      <c r="A76" s="3" t="n">
        <v>14</v>
      </c>
      <c r="B76" s="4" t="n">
        <v>8</v>
      </c>
      <c r="C76" s="3" t="n">
        <v>318</v>
      </c>
      <c r="D76" s="3" t="n">
        <v>150</v>
      </c>
      <c r="E76" s="3" t="n">
        <v>4077</v>
      </c>
      <c r="F76" s="3" t="n">
        <v>14</v>
      </c>
      <c r="G76" s="4" t="n">
        <v>72</v>
      </c>
      <c r="H76" s="4" t="s">
        <v>9</v>
      </c>
      <c r="I76" s="5" t="s">
        <v>76</v>
      </c>
    </row>
    <row r="77" customFormat="false" ht="12.8" hidden="false" customHeight="false" outlineLevel="0" collapsed="false">
      <c r="A77" s="3" t="n">
        <v>18</v>
      </c>
      <c r="B77" s="4" t="n">
        <v>4</v>
      </c>
      <c r="C77" s="3" t="n">
        <v>121</v>
      </c>
      <c r="D77" s="3" t="n">
        <v>112</v>
      </c>
      <c r="E77" s="3" t="n">
        <v>2933</v>
      </c>
      <c r="F77" s="3" t="n">
        <v>14.5</v>
      </c>
      <c r="G77" s="4" t="n">
        <v>72</v>
      </c>
      <c r="H77" s="4" t="s">
        <v>30</v>
      </c>
      <c r="I77" s="5" t="s">
        <v>77</v>
      </c>
    </row>
    <row r="78" customFormat="false" ht="12.8" hidden="false" customHeight="false" outlineLevel="0" collapsed="false">
      <c r="A78" s="3" t="n">
        <v>22</v>
      </c>
      <c r="B78" s="4" t="n">
        <v>4</v>
      </c>
      <c r="C78" s="3" t="n">
        <v>121</v>
      </c>
      <c r="D78" s="3" t="n">
        <v>76</v>
      </c>
      <c r="E78" s="3" t="n">
        <v>2511</v>
      </c>
      <c r="F78" s="3" t="n">
        <v>18</v>
      </c>
      <c r="G78" s="4" t="n">
        <v>72</v>
      </c>
      <c r="H78" s="4" t="s">
        <v>30</v>
      </c>
      <c r="I78" s="5" t="s">
        <v>78</v>
      </c>
    </row>
    <row r="79" customFormat="false" ht="12.8" hidden="false" customHeight="false" outlineLevel="0" collapsed="false">
      <c r="A79" s="3" t="n">
        <v>21</v>
      </c>
      <c r="B79" s="4" t="n">
        <v>4</v>
      </c>
      <c r="C79" s="3" t="n">
        <v>120</v>
      </c>
      <c r="D79" s="3" t="n">
        <v>87</v>
      </c>
      <c r="E79" s="3" t="n">
        <v>2979</v>
      </c>
      <c r="F79" s="3" t="n">
        <v>19.5</v>
      </c>
      <c r="G79" s="4" t="n">
        <v>72</v>
      </c>
      <c r="H79" s="4" t="s">
        <v>30</v>
      </c>
      <c r="I79" s="5" t="s">
        <v>79</v>
      </c>
    </row>
    <row r="80" customFormat="false" ht="12.8" hidden="false" customHeight="false" outlineLevel="0" collapsed="false">
      <c r="A80" s="3" t="n">
        <v>26</v>
      </c>
      <c r="B80" s="4" t="n">
        <v>4</v>
      </c>
      <c r="C80" s="3" t="n">
        <v>96</v>
      </c>
      <c r="D80" s="3" t="n">
        <v>69</v>
      </c>
      <c r="E80" s="3" t="n">
        <v>2189</v>
      </c>
      <c r="F80" s="3" t="n">
        <v>18</v>
      </c>
      <c r="G80" s="4" t="n">
        <v>72</v>
      </c>
      <c r="H80" s="4" t="s">
        <v>30</v>
      </c>
      <c r="I80" s="5" t="s">
        <v>80</v>
      </c>
    </row>
    <row r="81" customFormat="false" ht="12.8" hidden="false" customHeight="false" outlineLevel="0" collapsed="false">
      <c r="A81" s="3" t="n">
        <v>22</v>
      </c>
      <c r="B81" s="4" t="n">
        <v>4</v>
      </c>
      <c r="C81" s="3" t="n">
        <v>122</v>
      </c>
      <c r="D81" s="3" t="n">
        <v>86</v>
      </c>
      <c r="E81" s="3" t="n">
        <v>2395</v>
      </c>
      <c r="F81" s="3" t="n">
        <v>16</v>
      </c>
      <c r="G81" s="4" t="n">
        <v>72</v>
      </c>
      <c r="H81" s="4" t="s">
        <v>9</v>
      </c>
      <c r="I81" s="5" t="s">
        <v>81</v>
      </c>
    </row>
    <row r="82" customFormat="false" ht="12.8" hidden="false" customHeight="false" outlineLevel="0" collapsed="false">
      <c r="A82" s="3" t="n">
        <v>28</v>
      </c>
      <c r="B82" s="4" t="n">
        <v>4</v>
      </c>
      <c r="C82" s="3" t="n">
        <v>97</v>
      </c>
      <c r="D82" s="3" t="n">
        <v>92</v>
      </c>
      <c r="E82" s="3" t="n">
        <v>2288</v>
      </c>
      <c r="F82" s="3" t="n">
        <v>17</v>
      </c>
      <c r="G82" s="4" t="n">
        <v>72</v>
      </c>
      <c r="H82" s="4" t="s">
        <v>24</v>
      </c>
      <c r="I82" s="5" t="s">
        <v>82</v>
      </c>
    </row>
    <row r="83" customFormat="false" ht="12.8" hidden="false" customHeight="false" outlineLevel="0" collapsed="false">
      <c r="A83" s="3" t="n">
        <v>23</v>
      </c>
      <c r="B83" s="4" t="n">
        <v>4</v>
      </c>
      <c r="C83" s="3" t="n">
        <v>120</v>
      </c>
      <c r="D83" s="3" t="n">
        <v>97</v>
      </c>
      <c r="E83" s="3" t="n">
        <v>2506</v>
      </c>
      <c r="F83" s="3" t="n">
        <v>14.5</v>
      </c>
      <c r="G83" s="4" t="n">
        <v>72</v>
      </c>
      <c r="H83" s="4" t="s">
        <v>24</v>
      </c>
      <c r="I83" s="5" t="s">
        <v>83</v>
      </c>
    </row>
    <row r="84" customFormat="false" ht="12.8" hidden="false" customHeight="false" outlineLevel="0" collapsed="false">
      <c r="A84" s="3" t="n">
        <v>28</v>
      </c>
      <c r="B84" s="4" t="n">
        <v>4</v>
      </c>
      <c r="C84" s="3" t="n">
        <v>98</v>
      </c>
      <c r="D84" s="3" t="n">
        <v>80</v>
      </c>
      <c r="E84" s="3" t="n">
        <v>2164</v>
      </c>
      <c r="F84" s="3" t="n">
        <v>15</v>
      </c>
      <c r="G84" s="4" t="n">
        <v>72</v>
      </c>
      <c r="H84" s="4" t="s">
        <v>9</v>
      </c>
      <c r="I84" s="5" t="s">
        <v>84</v>
      </c>
    </row>
    <row r="85" customFormat="false" ht="12.8" hidden="false" customHeight="false" outlineLevel="0" collapsed="false">
      <c r="A85" s="3" t="n">
        <v>27</v>
      </c>
      <c r="B85" s="4" t="n">
        <v>4</v>
      </c>
      <c r="C85" s="3" t="n">
        <v>97</v>
      </c>
      <c r="D85" s="3" t="n">
        <v>88</v>
      </c>
      <c r="E85" s="3" t="n">
        <v>2100</v>
      </c>
      <c r="F85" s="3" t="n">
        <v>16.5</v>
      </c>
      <c r="G85" s="4" t="n">
        <v>72</v>
      </c>
      <c r="H85" s="4" t="s">
        <v>24</v>
      </c>
      <c r="I85" s="5" t="s">
        <v>85</v>
      </c>
    </row>
    <row r="86" customFormat="false" ht="12.8" hidden="false" customHeight="false" outlineLevel="0" collapsed="false">
      <c r="A86" s="3" t="n">
        <v>13</v>
      </c>
      <c r="B86" s="4" t="n">
        <v>8</v>
      </c>
      <c r="C86" s="3" t="n">
        <v>350</v>
      </c>
      <c r="D86" s="3" t="n">
        <v>175</v>
      </c>
      <c r="E86" s="3" t="n">
        <v>4100</v>
      </c>
      <c r="F86" s="3" t="n">
        <v>13</v>
      </c>
      <c r="G86" s="4" t="n">
        <v>73</v>
      </c>
      <c r="H86" s="4" t="s">
        <v>9</v>
      </c>
      <c r="I86" s="5" t="s">
        <v>86</v>
      </c>
    </row>
    <row r="87" customFormat="false" ht="12.8" hidden="false" customHeight="false" outlineLevel="0" collapsed="false">
      <c r="A87" s="3" t="n">
        <v>14</v>
      </c>
      <c r="B87" s="4" t="n">
        <v>8</v>
      </c>
      <c r="C87" s="3" t="n">
        <v>304</v>
      </c>
      <c r="D87" s="3" t="n">
        <v>150</v>
      </c>
      <c r="E87" s="3" t="n">
        <v>3672</v>
      </c>
      <c r="F87" s="3" t="n">
        <v>11.5</v>
      </c>
      <c r="G87" s="4" t="n">
        <v>73</v>
      </c>
      <c r="H87" s="4" t="s">
        <v>9</v>
      </c>
      <c r="I87" s="5" t="s">
        <v>45</v>
      </c>
    </row>
    <row r="88" customFormat="false" ht="12.8" hidden="false" customHeight="false" outlineLevel="0" collapsed="false">
      <c r="A88" s="3" t="n">
        <v>13</v>
      </c>
      <c r="B88" s="4" t="n">
        <v>8</v>
      </c>
      <c r="C88" s="3" t="n">
        <v>350</v>
      </c>
      <c r="D88" s="3" t="n">
        <v>145</v>
      </c>
      <c r="E88" s="3" t="n">
        <v>3988</v>
      </c>
      <c r="F88" s="3" t="n">
        <v>13</v>
      </c>
      <c r="G88" s="4" t="n">
        <v>73</v>
      </c>
      <c r="H88" s="4" t="s">
        <v>9</v>
      </c>
      <c r="I88" s="5" t="s">
        <v>87</v>
      </c>
    </row>
    <row r="89" customFormat="false" ht="12.8" hidden="false" customHeight="false" outlineLevel="0" collapsed="false">
      <c r="A89" s="3" t="n">
        <v>14</v>
      </c>
      <c r="B89" s="4" t="n">
        <v>8</v>
      </c>
      <c r="C89" s="3" t="n">
        <v>302</v>
      </c>
      <c r="D89" s="3" t="n">
        <v>137</v>
      </c>
      <c r="E89" s="3" t="n">
        <v>4042</v>
      </c>
      <c r="F89" s="3" t="n">
        <v>14.5</v>
      </c>
      <c r="G89" s="4" t="n">
        <v>73</v>
      </c>
      <c r="H89" s="4" t="s">
        <v>9</v>
      </c>
      <c r="I89" s="5" t="s">
        <v>88</v>
      </c>
    </row>
    <row r="90" customFormat="false" ht="12.8" hidden="false" customHeight="false" outlineLevel="0" collapsed="false">
      <c r="A90" s="3" t="n">
        <v>15</v>
      </c>
      <c r="B90" s="4" t="n">
        <v>8</v>
      </c>
      <c r="C90" s="3" t="n">
        <v>318</v>
      </c>
      <c r="D90" s="3" t="n">
        <v>150</v>
      </c>
      <c r="E90" s="3" t="n">
        <v>3777</v>
      </c>
      <c r="F90" s="3" t="n">
        <v>12.5</v>
      </c>
      <c r="G90" s="4" t="n">
        <v>73</v>
      </c>
      <c r="H90" s="4" t="s">
        <v>9</v>
      </c>
      <c r="I90" s="5" t="s">
        <v>89</v>
      </c>
    </row>
    <row r="91" customFormat="false" ht="12.8" hidden="false" customHeight="false" outlineLevel="0" collapsed="false">
      <c r="A91" s="3" t="n">
        <v>12</v>
      </c>
      <c r="B91" s="4" t="n">
        <v>8</v>
      </c>
      <c r="C91" s="3" t="n">
        <v>429</v>
      </c>
      <c r="D91" s="3" t="n">
        <v>198</v>
      </c>
      <c r="E91" s="3" t="n">
        <v>4952</v>
      </c>
      <c r="F91" s="3" t="n">
        <v>11.5</v>
      </c>
      <c r="G91" s="4" t="n">
        <v>73</v>
      </c>
      <c r="H91" s="4" t="s">
        <v>9</v>
      </c>
      <c r="I91" s="5" t="s">
        <v>90</v>
      </c>
    </row>
    <row r="92" customFormat="false" ht="12.8" hidden="false" customHeight="false" outlineLevel="0" collapsed="false">
      <c r="A92" s="3" t="n">
        <v>13</v>
      </c>
      <c r="B92" s="4" t="n">
        <v>8</v>
      </c>
      <c r="C92" s="3" t="n">
        <v>400</v>
      </c>
      <c r="D92" s="3" t="n">
        <v>150</v>
      </c>
      <c r="E92" s="3" t="n">
        <v>4464</v>
      </c>
      <c r="F92" s="3" t="n">
        <v>12</v>
      </c>
      <c r="G92" s="4" t="n">
        <v>73</v>
      </c>
      <c r="H92" s="4" t="s">
        <v>9</v>
      </c>
      <c r="I92" s="5" t="s">
        <v>91</v>
      </c>
    </row>
    <row r="93" customFormat="false" ht="12.8" hidden="false" customHeight="false" outlineLevel="0" collapsed="false">
      <c r="A93" s="3" t="n">
        <v>13</v>
      </c>
      <c r="B93" s="4" t="n">
        <v>8</v>
      </c>
      <c r="C93" s="3" t="n">
        <v>351</v>
      </c>
      <c r="D93" s="3" t="n">
        <v>158</v>
      </c>
      <c r="E93" s="3" t="n">
        <v>4363</v>
      </c>
      <c r="F93" s="3" t="n">
        <v>13</v>
      </c>
      <c r="G93" s="4" t="n">
        <v>73</v>
      </c>
      <c r="H93" s="4" t="s">
        <v>9</v>
      </c>
      <c r="I93" s="5" t="s">
        <v>92</v>
      </c>
    </row>
    <row r="94" customFormat="false" ht="12.8" hidden="false" customHeight="false" outlineLevel="0" collapsed="false">
      <c r="A94" s="3" t="n">
        <v>14</v>
      </c>
      <c r="B94" s="4" t="n">
        <v>8</v>
      </c>
      <c r="C94" s="3" t="n">
        <v>318</v>
      </c>
      <c r="D94" s="3" t="n">
        <v>150</v>
      </c>
      <c r="E94" s="3" t="n">
        <v>4237</v>
      </c>
      <c r="F94" s="3" t="n">
        <v>14.5</v>
      </c>
      <c r="G94" s="4" t="n">
        <v>73</v>
      </c>
      <c r="H94" s="4" t="s">
        <v>9</v>
      </c>
      <c r="I94" s="5" t="s">
        <v>93</v>
      </c>
    </row>
    <row r="95" customFormat="false" ht="12.8" hidden="false" customHeight="false" outlineLevel="0" collapsed="false">
      <c r="A95" s="3" t="n">
        <v>13</v>
      </c>
      <c r="B95" s="4" t="n">
        <v>8</v>
      </c>
      <c r="C95" s="3" t="n">
        <v>440</v>
      </c>
      <c r="D95" s="3" t="n">
        <v>215</v>
      </c>
      <c r="E95" s="3" t="n">
        <v>4735</v>
      </c>
      <c r="F95" s="3" t="n">
        <v>11</v>
      </c>
      <c r="G95" s="4" t="n">
        <v>73</v>
      </c>
      <c r="H95" s="4" t="s">
        <v>9</v>
      </c>
      <c r="I95" s="5" t="s">
        <v>94</v>
      </c>
    </row>
    <row r="96" customFormat="false" ht="12.8" hidden="false" customHeight="false" outlineLevel="0" collapsed="false">
      <c r="A96" s="3" t="n">
        <v>12</v>
      </c>
      <c r="B96" s="4" t="n">
        <v>8</v>
      </c>
      <c r="C96" s="3" t="n">
        <v>455</v>
      </c>
      <c r="D96" s="3" t="n">
        <v>225</v>
      </c>
      <c r="E96" s="3" t="n">
        <v>4951</v>
      </c>
      <c r="F96" s="3" t="n">
        <v>11</v>
      </c>
      <c r="G96" s="4" t="n">
        <v>73</v>
      </c>
      <c r="H96" s="4" t="s">
        <v>9</v>
      </c>
      <c r="I96" s="5" t="s">
        <v>95</v>
      </c>
    </row>
    <row r="97" customFormat="false" ht="12.8" hidden="false" customHeight="false" outlineLevel="0" collapsed="false">
      <c r="A97" s="3" t="n">
        <v>13</v>
      </c>
      <c r="B97" s="4" t="n">
        <v>8</v>
      </c>
      <c r="C97" s="3" t="n">
        <v>360</v>
      </c>
      <c r="D97" s="3" t="n">
        <v>175</v>
      </c>
      <c r="E97" s="3" t="n">
        <v>3821</v>
      </c>
      <c r="F97" s="3" t="n">
        <v>11</v>
      </c>
      <c r="G97" s="4" t="n">
        <v>73</v>
      </c>
      <c r="H97" s="4" t="s">
        <v>9</v>
      </c>
      <c r="I97" s="5" t="s">
        <v>96</v>
      </c>
    </row>
    <row r="98" customFormat="false" ht="12.8" hidden="false" customHeight="false" outlineLevel="0" collapsed="false">
      <c r="A98" s="3" t="n">
        <v>18</v>
      </c>
      <c r="B98" s="4" t="n">
        <v>6</v>
      </c>
      <c r="C98" s="3" t="n">
        <v>225</v>
      </c>
      <c r="D98" s="3" t="n">
        <v>105</v>
      </c>
      <c r="E98" s="3" t="n">
        <v>3121</v>
      </c>
      <c r="F98" s="3" t="n">
        <v>16.5</v>
      </c>
      <c r="G98" s="4" t="n">
        <v>73</v>
      </c>
      <c r="H98" s="4" t="s">
        <v>9</v>
      </c>
      <c r="I98" s="5" t="s">
        <v>97</v>
      </c>
    </row>
    <row r="99" customFormat="false" ht="12.8" hidden="false" customHeight="false" outlineLevel="0" collapsed="false">
      <c r="A99" s="3" t="n">
        <v>16</v>
      </c>
      <c r="B99" s="4" t="n">
        <v>6</v>
      </c>
      <c r="C99" s="3" t="n">
        <v>250</v>
      </c>
      <c r="D99" s="3" t="n">
        <v>100</v>
      </c>
      <c r="E99" s="3" t="n">
        <v>3278</v>
      </c>
      <c r="F99" s="3" t="n">
        <v>18</v>
      </c>
      <c r="G99" s="4" t="n">
        <v>73</v>
      </c>
      <c r="H99" s="4" t="s">
        <v>9</v>
      </c>
      <c r="I99" s="5" t="s">
        <v>98</v>
      </c>
    </row>
    <row r="100" customFormat="false" ht="12.8" hidden="false" customHeight="false" outlineLevel="0" collapsed="false">
      <c r="A100" s="3" t="n">
        <v>18</v>
      </c>
      <c r="B100" s="4" t="n">
        <v>6</v>
      </c>
      <c r="C100" s="3" t="n">
        <v>232</v>
      </c>
      <c r="D100" s="3" t="n">
        <v>100</v>
      </c>
      <c r="E100" s="3" t="n">
        <v>2945</v>
      </c>
      <c r="F100" s="3" t="n">
        <v>16</v>
      </c>
      <c r="G100" s="4" t="n">
        <v>73</v>
      </c>
      <c r="H100" s="4" t="s">
        <v>9</v>
      </c>
      <c r="I100" s="5" t="s">
        <v>27</v>
      </c>
    </row>
    <row r="101" customFormat="false" ht="12.8" hidden="false" customHeight="false" outlineLevel="0" collapsed="false">
      <c r="A101" s="3" t="n">
        <v>18</v>
      </c>
      <c r="B101" s="4" t="n">
        <v>6</v>
      </c>
      <c r="C101" s="3" t="n">
        <v>250</v>
      </c>
      <c r="D101" s="3" t="n">
        <v>88</v>
      </c>
      <c r="E101" s="3" t="n">
        <v>3021</v>
      </c>
      <c r="F101" s="3" t="n">
        <v>16.5</v>
      </c>
      <c r="G101" s="4" t="n">
        <v>73</v>
      </c>
      <c r="H101" s="4" t="s">
        <v>9</v>
      </c>
      <c r="I101" s="5" t="s">
        <v>28</v>
      </c>
    </row>
    <row r="102" customFormat="false" ht="12.8" hidden="false" customHeight="false" outlineLevel="0" collapsed="false">
      <c r="A102" s="3" t="n">
        <v>23</v>
      </c>
      <c r="B102" s="4" t="n">
        <v>6</v>
      </c>
      <c r="C102" s="3" t="n">
        <v>198</v>
      </c>
      <c r="D102" s="3" t="n">
        <v>95</v>
      </c>
      <c r="E102" s="3" t="n">
        <v>2904</v>
      </c>
      <c r="F102" s="3" t="n">
        <v>16</v>
      </c>
      <c r="G102" s="4" t="n">
        <v>73</v>
      </c>
      <c r="H102" s="4" t="s">
        <v>9</v>
      </c>
      <c r="I102" s="5" t="s">
        <v>26</v>
      </c>
    </row>
    <row r="103" customFormat="false" ht="12.8" hidden="false" customHeight="false" outlineLevel="0" collapsed="false">
      <c r="A103" s="3" t="n">
        <v>26</v>
      </c>
      <c r="B103" s="4" t="n">
        <v>4</v>
      </c>
      <c r="C103" s="3" t="n">
        <v>97</v>
      </c>
      <c r="D103" s="3" t="n">
        <v>46</v>
      </c>
      <c r="E103" s="3" t="n">
        <v>1950</v>
      </c>
      <c r="F103" s="3" t="n">
        <v>21</v>
      </c>
      <c r="G103" s="4" t="n">
        <v>73</v>
      </c>
      <c r="H103" s="4" t="s">
        <v>30</v>
      </c>
      <c r="I103" s="5" t="s">
        <v>99</v>
      </c>
    </row>
    <row r="104" customFormat="false" ht="12.8" hidden="false" customHeight="false" outlineLevel="0" collapsed="false">
      <c r="A104" s="3" t="n">
        <v>11</v>
      </c>
      <c r="B104" s="4" t="n">
        <v>8</v>
      </c>
      <c r="C104" s="3" t="n">
        <v>400</v>
      </c>
      <c r="D104" s="3" t="n">
        <v>150</v>
      </c>
      <c r="E104" s="3" t="n">
        <v>4997</v>
      </c>
      <c r="F104" s="3" t="n">
        <v>14</v>
      </c>
      <c r="G104" s="4" t="n">
        <v>73</v>
      </c>
      <c r="H104" s="4" t="s">
        <v>9</v>
      </c>
      <c r="I104" s="5" t="s">
        <v>16</v>
      </c>
    </row>
    <row r="105" customFormat="false" ht="12.8" hidden="false" customHeight="false" outlineLevel="0" collapsed="false">
      <c r="A105" s="3" t="n">
        <v>12</v>
      </c>
      <c r="B105" s="4" t="n">
        <v>8</v>
      </c>
      <c r="C105" s="3" t="n">
        <v>400</v>
      </c>
      <c r="D105" s="3" t="n">
        <v>167</v>
      </c>
      <c r="E105" s="3" t="n">
        <v>4906</v>
      </c>
      <c r="F105" s="3" t="n">
        <v>12.5</v>
      </c>
      <c r="G105" s="4" t="n">
        <v>73</v>
      </c>
      <c r="H105" s="4" t="s">
        <v>9</v>
      </c>
      <c r="I105" s="5" t="s">
        <v>100</v>
      </c>
    </row>
    <row r="106" customFormat="false" ht="12.8" hidden="false" customHeight="false" outlineLevel="0" collapsed="false">
      <c r="A106" s="3" t="n">
        <v>13</v>
      </c>
      <c r="B106" s="4" t="n">
        <v>8</v>
      </c>
      <c r="C106" s="3" t="n">
        <v>360</v>
      </c>
      <c r="D106" s="3" t="n">
        <v>170</v>
      </c>
      <c r="E106" s="3" t="n">
        <v>4654</v>
      </c>
      <c r="F106" s="3" t="n">
        <v>13</v>
      </c>
      <c r="G106" s="4" t="n">
        <v>73</v>
      </c>
      <c r="H106" s="4" t="s">
        <v>9</v>
      </c>
      <c r="I106" s="5" t="s">
        <v>101</v>
      </c>
    </row>
    <row r="107" customFormat="false" ht="12.8" hidden="false" customHeight="false" outlineLevel="0" collapsed="false">
      <c r="A107" s="3" t="n">
        <v>12</v>
      </c>
      <c r="B107" s="4" t="n">
        <v>8</v>
      </c>
      <c r="C107" s="3" t="n">
        <v>350</v>
      </c>
      <c r="D107" s="3" t="n">
        <v>180</v>
      </c>
      <c r="E107" s="3" t="n">
        <v>4499</v>
      </c>
      <c r="F107" s="3" t="n">
        <v>12.5</v>
      </c>
      <c r="G107" s="4" t="n">
        <v>73</v>
      </c>
      <c r="H107" s="4" t="s">
        <v>9</v>
      </c>
      <c r="I107" s="5" t="s">
        <v>102</v>
      </c>
    </row>
    <row r="108" customFormat="false" ht="12.8" hidden="false" customHeight="false" outlineLevel="0" collapsed="false">
      <c r="A108" s="3" t="n">
        <v>18</v>
      </c>
      <c r="B108" s="4" t="n">
        <v>6</v>
      </c>
      <c r="C108" s="3" t="n">
        <v>232</v>
      </c>
      <c r="D108" s="3" t="n">
        <v>100</v>
      </c>
      <c r="E108" s="3" t="n">
        <v>2789</v>
      </c>
      <c r="F108" s="3" t="n">
        <v>15</v>
      </c>
      <c r="G108" s="4" t="n">
        <v>73</v>
      </c>
      <c r="H108" s="4" t="s">
        <v>9</v>
      </c>
      <c r="I108" s="5" t="s">
        <v>36</v>
      </c>
    </row>
    <row r="109" customFormat="false" ht="12.8" hidden="false" customHeight="false" outlineLevel="0" collapsed="false">
      <c r="A109" s="3" t="n">
        <v>20</v>
      </c>
      <c r="B109" s="4" t="n">
        <v>4</v>
      </c>
      <c r="C109" s="3" t="n">
        <v>97</v>
      </c>
      <c r="D109" s="3" t="n">
        <v>88</v>
      </c>
      <c r="E109" s="3" t="n">
        <v>2279</v>
      </c>
      <c r="F109" s="3" t="n">
        <v>19</v>
      </c>
      <c r="G109" s="4" t="n">
        <v>73</v>
      </c>
      <c r="H109" s="4" t="s">
        <v>24</v>
      </c>
      <c r="I109" s="5" t="s">
        <v>103</v>
      </c>
    </row>
    <row r="110" customFormat="false" ht="12.8" hidden="false" customHeight="false" outlineLevel="0" collapsed="false">
      <c r="A110" s="3" t="n">
        <v>21</v>
      </c>
      <c r="B110" s="4" t="n">
        <v>4</v>
      </c>
      <c r="C110" s="3" t="n">
        <v>140</v>
      </c>
      <c r="D110" s="3" t="n">
        <v>72</v>
      </c>
      <c r="E110" s="3" t="n">
        <v>2401</v>
      </c>
      <c r="F110" s="3" t="n">
        <v>19.5</v>
      </c>
      <c r="G110" s="4" t="n">
        <v>73</v>
      </c>
      <c r="H110" s="4" t="s">
        <v>9</v>
      </c>
      <c r="I110" s="5" t="s">
        <v>65</v>
      </c>
    </row>
    <row r="111" customFormat="false" ht="12.8" hidden="false" customHeight="false" outlineLevel="0" collapsed="false">
      <c r="A111" s="3" t="n">
        <v>22</v>
      </c>
      <c r="B111" s="4" t="n">
        <v>4</v>
      </c>
      <c r="C111" s="3" t="n">
        <v>108</v>
      </c>
      <c r="D111" s="3" t="n">
        <v>94</v>
      </c>
      <c r="E111" s="3" t="n">
        <v>2379</v>
      </c>
      <c r="F111" s="3" t="n">
        <v>16.5</v>
      </c>
      <c r="G111" s="4" t="n">
        <v>73</v>
      </c>
      <c r="H111" s="4" t="s">
        <v>24</v>
      </c>
      <c r="I111" s="5" t="s">
        <v>104</v>
      </c>
    </row>
    <row r="112" customFormat="false" ht="12.8" hidden="false" customHeight="false" outlineLevel="0" collapsed="false">
      <c r="A112" s="3" t="n">
        <v>18</v>
      </c>
      <c r="B112" s="4" t="n">
        <v>3</v>
      </c>
      <c r="C112" s="3" t="n">
        <v>70</v>
      </c>
      <c r="D112" s="3" t="n">
        <v>90</v>
      </c>
      <c r="E112" s="3" t="n">
        <v>2124</v>
      </c>
      <c r="F112" s="3" t="n">
        <v>13.5</v>
      </c>
      <c r="G112" s="4" t="n">
        <v>73</v>
      </c>
      <c r="H112" s="4" t="s">
        <v>24</v>
      </c>
      <c r="I112" s="5" t="s">
        <v>105</v>
      </c>
    </row>
    <row r="113" customFormat="false" ht="12.8" hidden="false" customHeight="false" outlineLevel="0" collapsed="false">
      <c r="A113" s="3" t="n">
        <v>19</v>
      </c>
      <c r="B113" s="4" t="n">
        <v>4</v>
      </c>
      <c r="C113" s="3" t="n">
        <v>122</v>
      </c>
      <c r="D113" s="3" t="n">
        <v>85</v>
      </c>
      <c r="E113" s="3" t="n">
        <v>2310</v>
      </c>
      <c r="F113" s="3" t="n">
        <v>18.5</v>
      </c>
      <c r="G113" s="4" t="n">
        <v>73</v>
      </c>
      <c r="H113" s="4" t="s">
        <v>9</v>
      </c>
      <c r="I113" s="5" t="s">
        <v>106</v>
      </c>
    </row>
    <row r="114" customFormat="false" ht="12.8" hidden="false" customHeight="false" outlineLevel="0" collapsed="false">
      <c r="A114" s="3" t="n">
        <v>21</v>
      </c>
      <c r="B114" s="4" t="n">
        <v>6</v>
      </c>
      <c r="C114" s="3" t="n">
        <v>155</v>
      </c>
      <c r="D114" s="3" t="n">
        <v>107</v>
      </c>
      <c r="E114" s="3" t="n">
        <v>2472</v>
      </c>
      <c r="F114" s="3" t="n">
        <v>14</v>
      </c>
      <c r="G114" s="4" t="n">
        <v>73</v>
      </c>
      <c r="H114" s="4" t="s">
        <v>9</v>
      </c>
      <c r="I114" s="5" t="s">
        <v>107</v>
      </c>
    </row>
    <row r="115" customFormat="false" ht="12.8" hidden="false" customHeight="false" outlineLevel="0" collapsed="false">
      <c r="A115" s="3" t="n">
        <v>26</v>
      </c>
      <c r="B115" s="4" t="n">
        <v>4</v>
      </c>
      <c r="C115" s="3" t="n">
        <v>98</v>
      </c>
      <c r="D115" s="3" t="n">
        <v>90</v>
      </c>
      <c r="E115" s="3" t="n">
        <v>2265</v>
      </c>
      <c r="F115" s="3" t="n">
        <v>15.5</v>
      </c>
      <c r="G115" s="4" t="n">
        <v>73</v>
      </c>
      <c r="H115" s="4" t="s">
        <v>30</v>
      </c>
      <c r="I115" s="5" t="s">
        <v>108</v>
      </c>
    </row>
    <row r="116" customFormat="false" ht="12.8" hidden="false" customHeight="false" outlineLevel="0" collapsed="false">
      <c r="A116" s="3" t="n">
        <v>15</v>
      </c>
      <c r="B116" s="4" t="n">
        <v>8</v>
      </c>
      <c r="C116" s="3" t="n">
        <v>350</v>
      </c>
      <c r="D116" s="3" t="n">
        <v>145</v>
      </c>
      <c r="E116" s="3" t="n">
        <v>4082</v>
      </c>
      <c r="F116" s="3" t="n">
        <v>13</v>
      </c>
      <c r="G116" s="4" t="n">
        <v>73</v>
      </c>
      <c r="H116" s="4" t="s">
        <v>9</v>
      </c>
      <c r="I116" s="5" t="s">
        <v>109</v>
      </c>
    </row>
    <row r="117" customFormat="false" ht="12.8" hidden="false" customHeight="false" outlineLevel="0" collapsed="false">
      <c r="A117" s="3" t="n">
        <v>16</v>
      </c>
      <c r="B117" s="4" t="n">
        <v>8</v>
      </c>
      <c r="C117" s="3" t="n">
        <v>400</v>
      </c>
      <c r="D117" s="3" t="n">
        <v>230</v>
      </c>
      <c r="E117" s="3" t="n">
        <v>4278</v>
      </c>
      <c r="F117" s="3" t="n">
        <v>9.5</v>
      </c>
      <c r="G117" s="4" t="n">
        <v>73</v>
      </c>
      <c r="H117" s="4" t="s">
        <v>9</v>
      </c>
      <c r="I117" s="5" t="s">
        <v>110</v>
      </c>
    </row>
    <row r="118" customFormat="false" ht="12.8" hidden="false" customHeight="false" outlineLevel="0" collapsed="false">
      <c r="A118" s="3" t="n">
        <v>29</v>
      </c>
      <c r="B118" s="4" t="n">
        <v>4</v>
      </c>
      <c r="C118" s="3" t="n">
        <v>68</v>
      </c>
      <c r="D118" s="3" t="n">
        <v>49</v>
      </c>
      <c r="E118" s="3" t="n">
        <v>1867</v>
      </c>
      <c r="F118" s="3" t="n">
        <v>19.5</v>
      </c>
      <c r="G118" s="4" t="n">
        <v>73</v>
      </c>
      <c r="H118" s="4" t="s">
        <v>30</v>
      </c>
      <c r="I118" s="5" t="s">
        <v>111</v>
      </c>
    </row>
    <row r="119" customFormat="false" ht="12.8" hidden="false" customHeight="false" outlineLevel="0" collapsed="false">
      <c r="A119" s="3" t="n">
        <v>24</v>
      </c>
      <c r="B119" s="4" t="n">
        <v>4</v>
      </c>
      <c r="C119" s="3" t="n">
        <v>116</v>
      </c>
      <c r="D119" s="3" t="n">
        <v>75</v>
      </c>
      <c r="E119" s="3" t="n">
        <v>2158</v>
      </c>
      <c r="F119" s="3" t="n">
        <v>15.5</v>
      </c>
      <c r="G119" s="4" t="n">
        <v>73</v>
      </c>
      <c r="H119" s="4" t="s">
        <v>30</v>
      </c>
      <c r="I119" s="5" t="s">
        <v>112</v>
      </c>
    </row>
    <row r="120" customFormat="false" ht="12.8" hidden="false" customHeight="false" outlineLevel="0" collapsed="false">
      <c r="A120" s="3" t="n">
        <v>20</v>
      </c>
      <c r="B120" s="4" t="n">
        <v>4</v>
      </c>
      <c r="C120" s="3" t="n">
        <v>114</v>
      </c>
      <c r="D120" s="3" t="n">
        <v>91</v>
      </c>
      <c r="E120" s="3" t="n">
        <v>2582</v>
      </c>
      <c r="F120" s="3" t="n">
        <v>14</v>
      </c>
      <c r="G120" s="4" t="n">
        <v>73</v>
      </c>
      <c r="H120" s="4" t="s">
        <v>30</v>
      </c>
      <c r="I120" s="5" t="s">
        <v>113</v>
      </c>
    </row>
    <row r="121" customFormat="false" ht="12.8" hidden="false" customHeight="false" outlineLevel="0" collapsed="false">
      <c r="A121" s="3" t="n">
        <v>19</v>
      </c>
      <c r="B121" s="4" t="n">
        <v>4</v>
      </c>
      <c r="C121" s="3" t="n">
        <v>121</v>
      </c>
      <c r="D121" s="3" t="n">
        <v>112</v>
      </c>
      <c r="E121" s="3" t="n">
        <v>2868</v>
      </c>
      <c r="F121" s="3" t="n">
        <v>15.5</v>
      </c>
      <c r="G121" s="4" t="n">
        <v>73</v>
      </c>
      <c r="H121" s="4" t="s">
        <v>30</v>
      </c>
      <c r="I121" s="5" t="s">
        <v>114</v>
      </c>
    </row>
    <row r="122" customFormat="false" ht="12.8" hidden="false" customHeight="false" outlineLevel="0" collapsed="false">
      <c r="A122" s="3" t="n">
        <v>15</v>
      </c>
      <c r="B122" s="4" t="n">
        <v>8</v>
      </c>
      <c r="C122" s="3" t="n">
        <v>318</v>
      </c>
      <c r="D122" s="3" t="n">
        <v>150</v>
      </c>
      <c r="E122" s="3" t="n">
        <v>3399</v>
      </c>
      <c r="F122" s="3" t="n">
        <v>11</v>
      </c>
      <c r="G122" s="4" t="n">
        <v>73</v>
      </c>
      <c r="H122" s="4" t="s">
        <v>9</v>
      </c>
      <c r="I122" s="5" t="s">
        <v>115</v>
      </c>
    </row>
    <row r="123" customFormat="false" ht="12.8" hidden="false" customHeight="false" outlineLevel="0" collapsed="false">
      <c r="A123" s="3" t="n">
        <v>24</v>
      </c>
      <c r="B123" s="4" t="n">
        <v>4</v>
      </c>
      <c r="C123" s="3" t="n">
        <v>121</v>
      </c>
      <c r="D123" s="3" t="n">
        <v>110</v>
      </c>
      <c r="E123" s="3" t="n">
        <v>2660</v>
      </c>
      <c r="F123" s="3" t="n">
        <v>14</v>
      </c>
      <c r="G123" s="4" t="n">
        <v>73</v>
      </c>
      <c r="H123" s="4" t="s">
        <v>30</v>
      </c>
      <c r="I123" s="5" t="s">
        <v>116</v>
      </c>
    </row>
    <row r="124" customFormat="false" ht="12.8" hidden="false" customHeight="false" outlineLevel="0" collapsed="false">
      <c r="A124" s="3" t="n">
        <v>20</v>
      </c>
      <c r="B124" s="4" t="n">
        <v>6</v>
      </c>
      <c r="C124" s="3" t="n">
        <v>156</v>
      </c>
      <c r="D124" s="3" t="n">
        <v>122</v>
      </c>
      <c r="E124" s="3" t="n">
        <v>2807</v>
      </c>
      <c r="F124" s="3" t="n">
        <v>13.5</v>
      </c>
      <c r="G124" s="4" t="n">
        <v>73</v>
      </c>
      <c r="H124" s="4" t="s">
        <v>24</v>
      </c>
      <c r="I124" s="5" t="s">
        <v>117</v>
      </c>
    </row>
    <row r="125" customFormat="false" ht="12.8" hidden="false" customHeight="false" outlineLevel="0" collapsed="false">
      <c r="A125" s="3" t="n">
        <v>11</v>
      </c>
      <c r="B125" s="4" t="n">
        <v>8</v>
      </c>
      <c r="C125" s="3" t="n">
        <v>350</v>
      </c>
      <c r="D125" s="3" t="n">
        <v>180</v>
      </c>
      <c r="E125" s="3" t="n">
        <v>3664</v>
      </c>
      <c r="F125" s="3" t="n">
        <v>11</v>
      </c>
      <c r="G125" s="4" t="n">
        <v>73</v>
      </c>
      <c r="H125" s="4" t="s">
        <v>9</v>
      </c>
      <c r="I125" s="5" t="s">
        <v>118</v>
      </c>
    </row>
    <row r="126" customFormat="false" ht="12.8" hidden="false" customHeight="false" outlineLevel="0" collapsed="false">
      <c r="A126" s="3" t="n">
        <v>20</v>
      </c>
      <c r="B126" s="4" t="n">
        <v>6</v>
      </c>
      <c r="C126" s="3" t="n">
        <v>198</v>
      </c>
      <c r="D126" s="3" t="n">
        <v>95</v>
      </c>
      <c r="E126" s="3" t="n">
        <v>3102</v>
      </c>
      <c r="F126" s="3" t="n">
        <v>16.5</v>
      </c>
      <c r="G126" s="4" t="n">
        <v>74</v>
      </c>
      <c r="H126" s="4" t="s">
        <v>9</v>
      </c>
      <c r="I126" s="5" t="s">
        <v>26</v>
      </c>
    </row>
    <row r="127" customFormat="false" ht="12.8" hidden="false" customHeight="false" outlineLevel="0" collapsed="false">
      <c r="A127" s="3" t="n">
        <v>19</v>
      </c>
      <c r="B127" s="4" t="n">
        <v>6</v>
      </c>
      <c r="C127" s="3" t="n">
        <v>232</v>
      </c>
      <c r="D127" s="3" t="n">
        <v>100</v>
      </c>
      <c r="E127" s="3" t="n">
        <v>2901</v>
      </c>
      <c r="F127" s="3" t="n">
        <v>16</v>
      </c>
      <c r="G127" s="4" t="n">
        <v>74</v>
      </c>
      <c r="H127" s="4" t="s">
        <v>9</v>
      </c>
      <c r="I127" s="5" t="s">
        <v>27</v>
      </c>
    </row>
    <row r="128" customFormat="false" ht="12.8" hidden="false" customHeight="false" outlineLevel="0" collapsed="false">
      <c r="A128" s="3" t="n">
        <v>15</v>
      </c>
      <c r="B128" s="4" t="n">
        <v>6</v>
      </c>
      <c r="C128" s="3" t="n">
        <v>250</v>
      </c>
      <c r="D128" s="3" t="n">
        <v>100</v>
      </c>
      <c r="E128" s="3" t="n">
        <v>3336</v>
      </c>
      <c r="F128" s="3" t="n">
        <v>17</v>
      </c>
      <c r="G128" s="4" t="n">
        <v>74</v>
      </c>
      <c r="H128" s="4" t="s">
        <v>9</v>
      </c>
      <c r="I128" s="5" t="s">
        <v>119</v>
      </c>
    </row>
    <row r="129" customFormat="false" ht="12.8" hidden="false" customHeight="false" outlineLevel="0" collapsed="false">
      <c r="A129" s="3" t="n">
        <v>31</v>
      </c>
      <c r="B129" s="4" t="n">
        <v>4</v>
      </c>
      <c r="C129" s="3" t="n">
        <v>79</v>
      </c>
      <c r="D129" s="3" t="n">
        <v>67</v>
      </c>
      <c r="E129" s="3" t="n">
        <v>1950</v>
      </c>
      <c r="F129" s="3" t="n">
        <v>19</v>
      </c>
      <c r="G129" s="4" t="n">
        <v>74</v>
      </c>
      <c r="H129" s="4" t="s">
        <v>24</v>
      </c>
      <c r="I129" s="5" t="s">
        <v>120</v>
      </c>
    </row>
    <row r="130" customFormat="false" ht="12.8" hidden="false" customHeight="false" outlineLevel="0" collapsed="false">
      <c r="A130" s="3" t="n">
        <v>26</v>
      </c>
      <c r="B130" s="4" t="n">
        <v>4</v>
      </c>
      <c r="C130" s="3" t="n">
        <v>122</v>
      </c>
      <c r="D130" s="3" t="n">
        <v>80</v>
      </c>
      <c r="E130" s="3" t="n">
        <v>2451</v>
      </c>
      <c r="F130" s="3" t="n">
        <v>16.5</v>
      </c>
      <c r="G130" s="4" t="n">
        <v>74</v>
      </c>
      <c r="H130" s="4" t="s">
        <v>9</v>
      </c>
      <c r="I130" s="5" t="s">
        <v>106</v>
      </c>
    </row>
    <row r="131" customFormat="false" ht="12.8" hidden="false" customHeight="false" outlineLevel="0" collapsed="false">
      <c r="A131" s="3" t="n">
        <v>32</v>
      </c>
      <c r="B131" s="4" t="n">
        <v>4</v>
      </c>
      <c r="C131" s="3" t="n">
        <v>71</v>
      </c>
      <c r="D131" s="3" t="n">
        <v>65</v>
      </c>
      <c r="E131" s="3" t="n">
        <v>1836</v>
      </c>
      <c r="F131" s="3" t="n">
        <v>21</v>
      </c>
      <c r="G131" s="4" t="n">
        <v>74</v>
      </c>
      <c r="H131" s="4" t="s">
        <v>24</v>
      </c>
      <c r="I131" s="5" t="s">
        <v>58</v>
      </c>
    </row>
    <row r="132" customFormat="false" ht="12.8" hidden="false" customHeight="false" outlineLevel="0" collapsed="false">
      <c r="A132" s="3" t="n">
        <v>25</v>
      </c>
      <c r="B132" s="4" t="n">
        <v>4</v>
      </c>
      <c r="C132" s="3" t="n">
        <v>140</v>
      </c>
      <c r="D132" s="3" t="n">
        <v>75</v>
      </c>
      <c r="E132" s="3" t="n">
        <v>2542</v>
      </c>
      <c r="F132" s="3" t="n">
        <v>17</v>
      </c>
      <c r="G132" s="4" t="n">
        <v>74</v>
      </c>
      <c r="H132" s="4" t="s">
        <v>9</v>
      </c>
      <c r="I132" s="5" t="s">
        <v>65</v>
      </c>
    </row>
    <row r="133" customFormat="false" ht="12.8" hidden="false" customHeight="false" outlineLevel="0" collapsed="false">
      <c r="A133" s="3" t="n">
        <v>16</v>
      </c>
      <c r="B133" s="4" t="n">
        <v>6</v>
      </c>
      <c r="C133" s="3" t="n">
        <v>250</v>
      </c>
      <c r="D133" s="3" t="n">
        <v>100</v>
      </c>
      <c r="E133" s="3" t="n">
        <v>3781</v>
      </c>
      <c r="F133" s="3" t="n">
        <v>17</v>
      </c>
      <c r="G133" s="4" t="n">
        <v>74</v>
      </c>
      <c r="H133" s="4" t="s">
        <v>9</v>
      </c>
      <c r="I133" s="5" t="s">
        <v>121</v>
      </c>
    </row>
    <row r="134" customFormat="false" ht="12.8" hidden="false" customHeight="false" outlineLevel="0" collapsed="false">
      <c r="A134" s="3" t="n">
        <v>16</v>
      </c>
      <c r="B134" s="4" t="n">
        <v>6</v>
      </c>
      <c r="C134" s="3" t="n">
        <v>258</v>
      </c>
      <c r="D134" s="3" t="n">
        <v>110</v>
      </c>
      <c r="E134" s="3" t="n">
        <v>3632</v>
      </c>
      <c r="F134" s="3" t="n">
        <v>18</v>
      </c>
      <c r="G134" s="4" t="n">
        <v>74</v>
      </c>
      <c r="H134" s="4" t="s">
        <v>9</v>
      </c>
      <c r="I134" s="5" t="s">
        <v>45</v>
      </c>
    </row>
    <row r="135" customFormat="false" ht="12.8" hidden="false" customHeight="false" outlineLevel="0" collapsed="false">
      <c r="A135" s="3" t="n">
        <v>18</v>
      </c>
      <c r="B135" s="4" t="n">
        <v>6</v>
      </c>
      <c r="C135" s="3" t="n">
        <v>225</v>
      </c>
      <c r="D135" s="3" t="n">
        <v>105</v>
      </c>
      <c r="E135" s="3" t="n">
        <v>3613</v>
      </c>
      <c r="F135" s="3" t="n">
        <v>16.5</v>
      </c>
      <c r="G135" s="4" t="n">
        <v>74</v>
      </c>
      <c r="H135" s="4" t="s">
        <v>9</v>
      </c>
      <c r="I135" s="5" t="s">
        <v>122</v>
      </c>
    </row>
    <row r="136" customFormat="false" ht="12.8" hidden="false" customHeight="false" outlineLevel="0" collapsed="false">
      <c r="A136" s="3" t="n">
        <v>16</v>
      </c>
      <c r="B136" s="4" t="n">
        <v>8</v>
      </c>
      <c r="C136" s="3" t="n">
        <v>302</v>
      </c>
      <c r="D136" s="3" t="n">
        <v>140</v>
      </c>
      <c r="E136" s="3" t="n">
        <v>4141</v>
      </c>
      <c r="F136" s="3" t="n">
        <v>14</v>
      </c>
      <c r="G136" s="4" t="n">
        <v>74</v>
      </c>
      <c r="H136" s="4" t="s">
        <v>9</v>
      </c>
      <c r="I136" s="5" t="s">
        <v>88</v>
      </c>
    </row>
    <row r="137" customFormat="false" ht="12.8" hidden="false" customHeight="false" outlineLevel="0" collapsed="false">
      <c r="A137" s="3" t="n">
        <v>13</v>
      </c>
      <c r="B137" s="4" t="n">
        <v>8</v>
      </c>
      <c r="C137" s="3" t="n">
        <v>350</v>
      </c>
      <c r="D137" s="3" t="n">
        <v>150</v>
      </c>
      <c r="E137" s="3" t="n">
        <v>4699</v>
      </c>
      <c r="F137" s="3" t="n">
        <v>14.5</v>
      </c>
      <c r="G137" s="4" t="n">
        <v>74</v>
      </c>
      <c r="H137" s="4" t="s">
        <v>9</v>
      </c>
      <c r="I137" s="5" t="s">
        <v>123</v>
      </c>
    </row>
    <row r="138" customFormat="false" ht="12.8" hidden="false" customHeight="false" outlineLevel="0" collapsed="false">
      <c r="A138" s="3" t="n">
        <v>14</v>
      </c>
      <c r="B138" s="4" t="n">
        <v>8</v>
      </c>
      <c r="C138" s="3" t="n">
        <v>318</v>
      </c>
      <c r="D138" s="3" t="n">
        <v>150</v>
      </c>
      <c r="E138" s="3" t="n">
        <v>4457</v>
      </c>
      <c r="F138" s="3" t="n">
        <v>13.5</v>
      </c>
      <c r="G138" s="4" t="n">
        <v>74</v>
      </c>
      <c r="H138" s="4" t="s">
        <v>9</v>
      </c>
      <c r="I138" s="5" t="s">
        <v>124</v>
      </c>
    </row>
    <row r="139" customFormat="false" ht="12.8" hidden="false" customHeight="false" outlineLevel="0" collapsed="false">
      <c r="A139" s="3" t="n">
        <v>14</v>
      </c>
      <c r="B139" s="4" t="n">
        <v>8</v>
      </c>
      <c r="C139" s="3" t="n">
        <v>302</v>
      </c>
      <c r="D139" s="3" t="n">
        <v>140</v>
      </c>
      <c r="E139" s="3" t="n">
        <v>4638</v>
      </c>
      <c r="F139" s="3" t="n">
        <v>16</v>
      </c>
      <c r="G139" s="4" t="n">
        <v>74</v>
      </c>
      <c r="H139" s="4" t="s">
        <v>9</v>
      </c>
      <c r="I139" s="5" t="s">
        <v>75</v>
      </c>
    </row>
    <row r="140" customFormat="false" ht="12.8" hidden="false" customHeight="false" outlineLevel="0" collapsed="false">
      <c r="A140" s="3" t="n">
        <v>14</v>
      </c>
      <c r="B140" s="4" t="n">
        <v>8</v>
      </c>
      <c r="C140" s="3" t="n">
        <v>304</v>
      </c>
      <c r="D140" s="3" t="n">
        <v>150</v>
      </c>
      <c r="E140" s="3" t="n">
        <v>4257</v>
      </c>
      <c r="F140" s="3" t="n">
        <v>15.5</v>
      </c>
      <c r="G140" s="4" t="n">
        <v>74</v>
      </c>
      <c r="H140" s="4" t="s">
        <v>9</v>
      </c>
      <c r="I140" s="5" t="s">
        <v>73</v>
      </c>
    </row>
    <row r="141" customFormat="false" ht="12.8" hidden="false" customHeight="false" outlineLevel="0" collapsed="false">
      <c r="A141" s="3" t="n">
        <v>29</v>
      </c>
      <c r="B141" s="4" t="n">
        <v>4</v>
      </c>
      <c r="C141" s="3" t="n">
        <v>98</v>
      </c>
      <c r="D141" s="3" t="n">
        <v>83</v>
      </c>
      <c r="E141" s="3" t="n">
        <v>2219</v>
      </c>
      <c r="F141" s="3" t="n">
        <v>16.5</v>
      </c>
      <c r="G141" s="4" t="n">
        <v>74</v>
      </c>
      <c r="H141" s="4" t="s">
        <v>30</v>
      </c>
      <c r="I141" s="5" t="s">
        <v>125</v>
      </c>
    </row>
    <row r="142" customFormat="false" ht="12.8" hidden="false" customHeight="false" outlineLevel="0" collapsed="false">
      <c r="A142" s="3" t="n">
        <v>26</v>
      </c>
      <c r="B142" s="4" t="n">
        <v>4</v>
      </c>
      <c r="C142" s="3" t="n">
        <v>79</v>
      </c>
      <c r="D142" s="3" t="n">
        <v>67</v>
      </c>
      <c r="E142" s="3" t="n">
        <v>1963</v>
      </c>
      <c r="F142" s="3" t="n">
        <v>15.5</v>
      </c>
      <c r="G142" s="4" t="n">
        <v>74</v>
      </c>
      <c r="H142" s="4" t="s">
        <v>30</v>
      </c>
      <c r="I142" s="5" t="s">
        <v>126</v>
      </c>
    </row>
    <row r="143" customFormat="false" ht="12.8" hidden="false" customHeight="false" outlineLevel="0" collapsed="false">
      <c r="A143" s="3" t="n">
        <v>26</v>
      </c>
      <c r="B143" s="4" t="n">
        <v>4</v>
      </c>
      <c r="C143" s="3" t="n">
        <v>97</v>
      </c>
      <c r="D143" s="3" t="n">
        <v>78</v>
      </c>
      <c r="E143" s="3" t="n">
        <v>2300</v>
      </c>
      <c r="F143" s="3" t="n">
        <v>14.5</v>
      </c>
      <c r="G143" s="4" t="n">
        <v>74</v>
      </c>
      <c r="H143" s="4" t="s">
        <v>30</v>
      </c>
      <c r="I143" s="5" t="s">
        <v>112</v>
      </c>
    </row>
    <row r="144" customFormat="false" ht="12.8" hidden="false" customHeight="false" outlineLevel="0" collapsed="false">
      <c r="A144" s="3" t="n">
        <v>31</v>
      </c>
      <c r="B144" s="4" t="n">
        <v>4</v>
      </c>
      <c r="C144" s="3" t="n">
        <v>76</v>
      </c>
      <c r="D144" s="3" t="n">
        <v>52</v>
      </c>
      <c r="E144" s="3" t="n">
        <v>1649</v>
      </c>
      <c r="F144" s="3" t="n">
        <v>16.5</v>
      </c>
      <c r="G144" s="4" t="n">
        <v>74</v>
      </c>
      <c r="H144" s="4" t="s">
        <v>24</v>
      </c>
      <c r="I144" s="5" t="s">
        <v>42</v>
      </c>
    </row>
    <row r="145" customFormat="false" ht="12.8" hidden="false" customHeight="false" outlineLevel="0" collapsed="false">
      <c r="A145" s="3" t="n">
        <v>32</v>
      </c>
      <c r="B145" s="4" t="n">
        <v>4</v>
      </c>
      <c r="C145" s="3" t="n">
        <v>83</v>
      </c>
      <c r="D145" s="3" t="n">
        <v>61</v>
      </c>
      <c r="E145" s="3" t="n">
        <v>2003</v>
      </c>
      <c r="F145" s="3" t="n">
        <v>19</v>
      </c>
      <c r="G145" s="4" t="n">
        <v>74</v>
      </c>
      <c r="H145" s="4" t="s">
        <v>24</v>
      </c>
      <c r="I145" s="5" t="s">
        <v>127</v>
      </c>
    </row>
    <row r="146" customFormat="false" ht="12.8" hidden="false" customHeight="false" outlineLevel="0" collapsed="false">
      <c r="A146" s="3" t="n">
        <v>28</v>
      </c>
      <c r="B146" s="4" t="n">
        <v>4</v>
      </c>
      <c r="C146" s="3" t="n">
        <v>90</v>
      </c>
      <c r="D146" s="3" t="n">
        <v>75</v>
      </c>
      <c r="E146" s="3" t="n">
        <v>2125</v>
      </c>
      <c r="F146" s="3" t="n">
        <v>14.5</v>
      </c>
      <c r="G146" s="4" t="n">
        <v>74</v>
      </c>
      <c r="H146" s="4" t="s">
        <v>9</v>
      </c>
      <c r="I146" s="5" t="s">
        <v>128</v>
      </c>
    </row>
    <row r="147" customFormat="false" ht="12.8" hidden="false" customHeight="false" outlineLevel="0" collapsed="false">
      <c r="A147" s="3" t="n">
        <v>24</v>
      </c>
      <c r="B147" s="4" t="n">
        <v>4</v>
      </c>
      <c r="C147" s="3" t="n">
        <v>90</v>
      </c>
      <c r="D147" s="3" t="n">
        <v>75</v>
      </c>
      <c r="E147" s="3" t="n">
        <v>2108</v>
      </c>
      <c r="F147" s="3" t="n">
        <v>15.5</v>
      </c>
      <c r="G147" s="4" t="n">
        <v>74</v>
      </c>
      <c r="H147" s="4" t="s">
        <v>30</v>
      </c>
      <c r="I147" s="5" t="s">
        <v>111</v>
      </c>
    </row>
    <row r="148" customFormat="false" ht="12.8" hidden="false" customHeight="false" outlineLevel="0" collapsed="false">
      <c r="A148" s="3" t="n">
        <v>26</v>
      </c>
      <c r="B148" s="4" t="n">
        <v>4</v>
      </c>
      <c r="C148" s="3" t="n">
        <v>116</v>
      </c>
      <c r="D148" s="3" t="n">
        <v>75</v>
      </c>
      <c r="E148" s="3" t="n">
        <v>2246</v>
      </c>
      <c r="F148" s="3" t="n">
        <v>14</v>
      </c>
      <c r="G148" s="4" t="n">
        <v>74</v>
      </c>
      <c r="H148" s="4" t="s">
        <v>30</v>
      </c>
      <c r="I148" s="5" t="s">
        <v>129</v>
      </c>
    </row>
    <row r="149" customFormat="false" ht="12.8" hidden="false" customHeight="false" outlineLevel="0" collapsed="false">
      <c r="A149" s="3" t="n">
        <v>24</v>
      </c>
      <c r="B149" s="4" t="n">
        <v>4</v>
      </c>
      <c r="C149" s="3" t="n">
        <v>120</v>
      </c>
      <c r="D149" s="3" t="n">
        <v>97</v>
      </c>
      <c r="E149" s="3" t="n">
        <v>2489</v>
      </c>
      <c r="F149" s="3" t="n">
        <v>15</v>
      </c>
      <c r="G149" s="4" t="n">
        <v>74</v>
      </c>
      <c r="H149" s="4" t="s">
        <v>24</v>
      </c>
      <c r="I149" s="5" t="s">
        <v>130</v>
      </c>
    </row>
    <row r="150" customFormat="false" ht="12.8" hidden="false" customHeight="false" outlineLevel="0" collapsed="false">
      <c r="A150" s="3" t="n">
        <v>26</v>
      </c>
      <c r="B150" s="4" t="n">
        <v>4</v>
      </c>
      <c r="C150" s="3" t="n">
        <v>108</v>
      </c>
      <c r="D150" s="3" t="n">
        <v>93</v>
      </c>
      <c r="E150" s="3" t="n">
        <v>2391</v>
      </c>
      <c r="F150" s="3" t="n">
        <v>15.5</v>
      </c>
      <c r="G150" s="4" t="n">
        <v>74</v>
      </c>
      <c r="H150" s="4" t="s">
        <v>24</v>
      </c>
      <c r="I150" s="5" t="s">
        <v>131</v>
      </c>
    </row>
    <row r="151" customFormat="false" ht="12.8" hidden="false" customHeight="false" outlineLevel="0" collapsed="false">
      <c r="A151" s="3" t="n">
        <v>31</v>
      </c>
      <c r="B151" s="4" t="n">
        <v>4</v>
      </c>
      <c r="C151" s="3" t="n">
        <v>79</v>
      </c>
      <c r="D151" s="3" t="n">
        <v>67</v>
      </c>
      <c r="E151" s="3" t="n">
        <v>2000</v>
      </c>
      <c r="F151" s="3" t="n">
        <v>16</v>
      </c>
      <c r="G151" s="4" t="n">
        <v>74</v>
      </c>
      <c r="H151" s="4" t="s">
        <v>30</v>
      </c>
      <c r="I151" s="5" t="s">
        <v>132</v>
      </c>
    </row>
    <row r="152" customFormat="false" ht="12.8" hidden="false" customHeight="false" outlineLevel="0" collapsed="false">
      <c r="A152" s="3" t="n">
        <v>19</v>
      </c>
      <c r="B152" s="4" t="n">
        <v>6</v>
      </c>
      <c r="C152" s="3" t="n">
        <v>225</v>
      </c>
      <c r="D152" s="3" t="n">
        <v>95</v>
      </c>
      <c r="E152" s="3" t="n">
        <v>3264</v>
      </c>
      <c r="F152" s="3" t="n">
        <v>16</v>
      </c>
      <c r="G152" s="4" t="n">
        <v>75</v>
      </c>
      <c r="H152" s="4" t="s">
        <v>9</v>
      </c>
      <c r="I152" s="5" t="s">
        <v>133</v>
      </c>
    </row>
    <row r="153" customFormat="false" ht="12.8" hidden="false" customHeight="false" outlineLevel="0" collapsed="false">
      <c r="A153" s="3" t="n">
        <v>18</v>
      </c>
      <c r="B153" s="4" t="n">
        <v>6</v>
      </c>
      <c r="C153" s="3" t="n">
        <v>250</v>
      </c>
      <c r="D153" s="3" t="n">
        <v>105</v>
      </c>
      <c r="E153" s="3" t="n">
        <v>3459</v>
      </c>
      <c r="F153" s="3" t="n">
        <v>16</v>
      </c>
      <c r="G153" s="4" t="n">
        <v>75</v>
      </c>
      <c r="H153" s="4" t="s">
        <v>9</v>
      </c>
      <c r="I153" s="5" t="s">
        <v>119</v>
      </c>
    </row>
    <row r="154" customFormat="false" ht="12.8" hidden="false" customHeight="false" outlineLevel="0" collapsed="false">
      <c r="A154" s="3" t="n">
        <v>15</v>
      </c>
      <c r="B154" s="4" t="n">
        <v>6</v>
      </c>
      <c r="C154" s="3" t="n">
        <v>250</v>
      </c>
      <c r="D154" s="3" t="n">
        <v>72</v>
      </c>
      <c r="E154" s="3" t="n">
        <v>3432</v>
      </c>
      <c r="F154" s="3" t="n">
        <v>21</v>
      </c>
      <c r="G154" s="4" t="n">
        <v>75</v>
      </c>
      <c r="H154" s="4" t="s">
        <v>9</v>
      </c>
      <c r="I154" s="5" t="s">
        <v>134</v>
      </c>
    </row>
    <row r="155" customFormat="false" ht="12.8" hidden="false" customHeight="false" outlineLevel="0" collapsed="false">
      <c r="A155" s="3" t="n">
        <v>15</v>
      </c>
      <c r="B155" s="4" t="n">
        <v>6</v>
      </c>
      <c r="C155" s="3" t="n">
        <v>250</v>
      </c>
      <c r="D155" s="3" t="n">
        <v>72</v>
      </c>
      <c r="E155" s="3" t="n">
        <v>3158</v>
      </c>
      <c r="F155" s="3" t="n">
        <v>19.5</v>
      </c>
      <c r="G155" s="4" t="n">
        <v>75</v>
      </c>
      <c r="H155" s="4" t="s">
        <v>9</v>
      </c>
      <c r="I155" s="5" t="s">
        <v>28</v>
      </c>
    </row>
    <row r="156" customFormat="false" ht="12.8" hidden="false" customHeight="false" outlineLevel="0" collapsed="false">
      <c r="A156" s="3" t="n">
        <v>16</v>
      </c>
      <c r="B156" s="4" t="n">
        <v>8</v>
      </c>
      <c r="C156" s="3" t="n">
        <v>400</v>
      </c>
      <c r="D156" s="3" t="n">
        <v>170</v>
      </c>
      <c r="E156" s="3" t="n">
        <v>4668</v>
      </c>
      <c r="F156" s="3" t="n">
        <v>11.5</v>
      </c>
      <c r="G156" s="4" t="n">
        <v>75</v>
      </c>
      <c r="H156" s="4" t="s">
        <v>9</v>
      </c>
      <c r="I156" s="5" t="s">
        <v>18</v>
      </c>
    </row>
    <row r="157" customFormat="false" ht="12.8" hidden="false" customHeight="false" outlineLevel="0" collapsed="false">
      <c r="A157" s="3" t="n">
        <v>15</v>
      </c>
      <c r="B157" s="4" t="n">
        <v>8</v>
      </c>
      <c r="C157" s="3" t="n">
        <v>350</v>
      </c>
      <c r="D157" s="3" t="n">
        <v>145</v>
      </c>
      <c r="E157" s="3" t="n">
        <v>4440</v>
      </c>
      <c r="F157" s="3" t="n">
        <v>14</v>
      </c>
      <c r="G157" s="4" t="n">
        <v>75</v>
      </c>
      <c r="H157" s="4" t="s">
        <v>9</v>
      </c>
      <c r="I157" s="5" t="s">
        <v>135</v>
      </c>
    </row>
    <row r="158" customFormat="false" ht="12.8" hidden="false" customHeight="false" outlineLevel="0" collapsed="false">
      <c r="A158" s="3" t="n">
        <v>16</v>
      </c>
      <c r="B158" s="4" t="n">
        <v>8</v>
      </c>
      <c r="C158" s="3" t="n">
        <v>318</v>
      </c>
      <c r="D158" s="3" t="n">
        <v>150</v>
      </c>
      <c r="E158" s="3" t="n">
        <v>4498</v>
      </c>
      <c r="F158" s="3" t="n">
        <v>14.5</v>
      </c>
      <c r="G158" s="4" t="n">
        <v>75</v>
      </c>
      <c r="H158" s="4" t="s">
        <v>9</v>
      </c>
      <c r="I158" s="5" t="s">
        <v>136</v>
      </c>
    </row>
    <row r="159" customFormat="false" ht="12.8" hidden="false" customHeight="false" outlineLevel="0" collapsed="false">
      <c r="A159" s="3" t="n">
        <v>14</v>
      </c>
      <c r="B159" s="4" t="n">
        <v>8</v>
      </c>
      <c r="C159" s="3" t="n">
        <v>351</v>
      </c>
      <c r="D159" s="3" t="n">
        <v>148</v>
      </c>
      <c r="E159" s="3" t="n">
        <v>4657</v>
      </c>
      <c r="F159" s="3" t="n">
        <v>13.5</v>
      </c>
      <c r="G159" s="4" t="n">
        <v>75</v>
      </c>
      <c r="H159" s="4" t="s">
        <v>9</v>
      </c>
      <c r="I159" s="5" t="s">
        <v>92</v>
      </c>
    </row>
    <row r="160" customFormat="false" ht="12.8" hidden="false" customHeight="false" outlineLevel="0" collapsed="false">
      <c r="A160" s="3" t="n">
        <v>17</v>
      </c>
      <c r="B160" s="4" t="n">
        <v>6</v>
      </c>
      <c r="C160" s="3" t="n">
        <v>231</v>
      </c>
      <c r="D160" s="3" t="n">
        <v>110</v>
      </c>
      <c r="E160" s="3" t="n">
        <v>3907</v>
      </c>
      <c r="F160" s="3" t="n">
        <v>21</v>
      </c>
      <c r="G160" s="4" t="n">
        <v>75</v>
      </c>
      <c r="H160" s="4" t="s">
        <v>9</v>
      </c>
      <c r="I160" s="5" t="s">
        <v>137</v>
      </c>
    </row>
    <row r="161" customFormat="false" ht="12.8" hidden="false" customHeight="false" outlineLevel="0" collapsed="false">
      <c r="A161" s="3" t="n">
        <v>16</v>
      </c>
      <c r="B161" s="4" t="n">
        <v>6</v>
      </c>
      <c r="C161" s="3" t="n">
        <v>250</v>
      </c>
      <c r="D161" s="3" t="n">
        <v>105</v>
      </c>
      <c r="E161" s="3" t="n">
        <v>3897</v>
      </c>
      <c r="F161" s="3" t="n">
        <v>18.5</v>
      </c>
      <c r="G161" s="4" t="n">
        <v>75</v>
      </c>
      <c r="H161" s="4" t="s">
        <v>9</v>
      </c>
      <c r="I161" s="5" t="s">
        <v>138</v>
      </c>
    </row>
    <row r="162" customFormat="false" ht="12.8" hidden="false" customHeight="false" outlineLevel="0" collapsed="false">
      <c r="A162" s="3" t="n">
        <v>15</v>
      </c>
      <c r="B162" s="4" t="n">
        <v>6</v>
      </c>
      <c r="C162" s="3" t="n">
        <v>258</v>
      </c>
      <c r="D162" s="3" t="n">
        <v>110</v>
      </c>
      <c r="E162" s="3" t="n">
        <v>3730</v>
      </c>
      <c r="F162" s="3" t="n">
        <v>19</v>
      </c>
      <c r="G162" s="4" t="n">
        <v>75</v>
      </c>
      <c r="H162" s="4" t="s">
        <v>9</v>
      </c>
      <c r="I162" s="5" t="s">
        <v>45</v>
      </c>
    </row>
    <row r="163" customFormat="false" ht="12.8" hidden="false" customHeight="false" outlineLevel="0" collapsed="false">
      <c r="A163" s="3" t="n">
        <v>18</v>
      </c>
      <c r="B163" s="4" t="n">
        <v>6</v>
      </c>
      <c r="C163" s="3" t="n">
        <v>225</v>
      </c>
      <c r="D163" s="3" t="n">
        <v>95</v>
      </c>
      <c r="E163" s="3" t="n">
        <v>3785</v>
      </c>
      <c r="F163" s="3" t="n">
        <v>19</v>
      </c>
      <c r="G163" s="4" t="n">
        <v>75</v>
      </c>
      <c r="H163" s="4" t="s">
        <v>9</v>
      </c>
      <c r="I163" s="5" t="s">
        <v>139</v>
      </c>
    </row>
    <row r="164" customFormat="false" ht="12.8" hidden="false" customHeight="false" outlineLevel="0" collapsed="false">
      <c r="A164" s="3" t="n">
        <v>21</v>
      </c>
      <c r="B164" s="4" t="n">
        <v>6</v>
      </c>
      <c r="C164" s="3" t="n">
        <v>231</v>
      </c>
      <c r="D164" s="3" t="n">
        <v>110</v>
      </c>
      <c r="E164" s="3" t="n">
        <v>3039</v>
      </c>
      <c r="F164" s="3" t="n">
        <v>15</v>
      </c>
      <c r="G164" s="4" t="n">
        <v>75</v>
      </c>
      <c r="H164" s="4" t="s">
        <v>9</v>
      </c>
      <c r="I164" s="5" t="s">
        <v>140</v>
      </c>
    </row>
    <row r="165" customFormat="false" ht="12.8" hidden="false" customHeight="false" outlineLevel="0" collapsed="false">
      <c r="A165" s="3" t="n">
        <v>20</v>
      </c>
      <c r="B165" s="4" t="n">
        <v>8</v>
      </c>
      <c r="C165" s="3" t="n">
        <v>262</v>
      </c>
      <c r="D165" s="3" t="n">
        <v>110</v>
      </c>
      <c r="E165" s="3" t="n">
        <v>3221</v>
      </c>
      <c r="F165" s="3" t="n">
        <v>13.5</v>
      </c>
      <c r="G165" s="4" t="n">
        <v>75</v>
      </c>
      <c r="H165" s="4" t="s">
        <v>9</v>
      </c>
      <c r="I165" s="5" t="s">
        <v>141</v>
      </c>
    </row>
    <row r="166" customFormat="false" ht="12.8" hidden="false" customHeight="false" outlineLevel="0" collapsed="false">
      <c r="A166" s="3" t="n">
        <v>13</v>
      </c>
      <c r="B166" s="4" t="n">
        <v>8</v>
      </c>
      <c r="C166" s="3" t="n">
        <v>302</v>
      </c>
      <c r="D166" s="3" t="n">
        <v>129</v>
      </c>
      <c r="E166" s="3" t="n">
        <v>3169</v>
      </c>
      <c r="F166" s="3" t="n">
        <v>12</v>
      </c>
      <c r="G166" s="4" t="n">
        <v>75</v>
      </c>
      <c r="H166" s="4" t="s">
        <v>9</v>
      </c>
      <c r="I166" s="5" t="s">
        <v>142</v>
      </c>
    </row>
    <row r="167" customFormat="false" ht="12.8" hidden="false" customHeight="false" outlineLevel="0" collapsed="false">
      <c r="A167" s="3" t="n">
        <v>29</v>
      </c>
      <c r="B167" s="4" t="n">
        <v>4</v>
      </c>
      <c r="C167" s="3" t="n">
        <v>97</v>
      </c>
      <c r="D167" s="3" t="n">
        <v>75</v>
      </c>
      <c r="E167" s="3" t="n">
        <v>2171</v>
      </c>
      <c r="F167" s="3" t="n">
        <v>16</v>
      </c>
      <c r="G167" s="4" t="n">
        <v>75</v>
      </c>
      <c r="H167" s="4" t="s">
        <v>24</v>
      </c>
      <c r="I167" s="5" t="s">
        <v>143</v>
      </c>
    </row>
    <row r="168" customFormat="false" ht="12.8" hidden="false" customHeight="false" outlineLevel="0" collapsed="false">
      <c r="A168" s="3" t="n">
        <v>23</v>
      </c>
      <c r="B168" s="4" t="n">
        <v>4</v>
      </c>
      <c r="C168" s="3" t="n">
        <v>140</v>
      </c>
      <c r="D168" s="3" t="n">
        <v>83</v>
      </c>
      <c r="E168" s="3" t="n">
        <v>2639</v>
      </c>
      <c r="F168" s="3" t="n">
        <v>17</v>
      </c>
      <c r="G168" s="4" t="n">
        <v>75</v>
      </c>
      <c r="H168" s="4" t="s">
        <v>9</v>
      </c>
      <c r="I168" s="5" t="s">
        <v>106</v>
      </c>
    </row>
    <row r="169" customFormat="false" ht="12.8" hidden="false" customHeight="false" outlineLevel="0" collapsed="false">
      <c r="A169" s="3" t="n">
        <v>20</v>
      </c>
      <c r="B169" s="4" t="n">
        <v>6</v>
      </c>
      <c r="C169" s="3" t="n">
        <v>232</v>
      </c>
      <c r="D169" s="3" t="n">
        <v>100</v>
      </c>
      <c r="E169" s="3" t="n">
        <v>2914</v>
      </c>
      <c r="F169" s="3" t="n">
        <v>16</v>
      </c>
      <c r="G169" s="4" t="n">
        <v>75</v>
      </c>
      <c r="H169" s="4" t="s">
        <v>9</v>
      </c>
      <c r="I169" s="5" t="s">
        <v>36</v>
      </c>
    </row>
    <row r="170" customFormat="false" ht="12.8" hidden="false" customHeight="false" outlineLevel="0" collapsed="false">
      <c r="A170" s="3" t="n">
        <v>23</v>
      </c>
      <c r="B170" s="4" t="n">
        <v>4</v>
      </c>
      <c r="C170" s="3" t="n">
        <v>140</v>
      </c>
      <c r="D170" s="3" t="n">
        <v>78</v>
      </c>
      <c r="E170" s="3" t="n">
        <v>2592</v>
      </c>
      <c r="F170" s="3" t="n">
        <v>18.5</v>
      </c>
      <c r="G170" s="4" t="n">
        <v>75</v>
      </c>
      <c r="H170" s="4" t="s">
        <v>9</v>
      </c>
      <c r="I170" s="5" t="s">
        <v>144</v>
      </c>
    </row>
    <row r="171" customFormat="false" ht="12.8" hidden="false" customHeight="false" outlineLevel="0" collapsed="false">
      <c r="A171" s="3" t="n">
        <v>24</v>
      </c>
      <c r="B171" s="4" t="n">
        <v>4</v>
      </c>
      <c r="C171" s="3" t="n">
        <v>134</v>
      </c>
      <c r="D171" s="3" t="n">
        <v>96</v>
      </c>
      <c r="E171" s="3" t="n">
        <v>2702</v>
      </c>
      <c r="F171" s="3" t="n">
        <v>13.5</v>
      </c>
      <c r="G171" s="4" t="n">
        <v>75</v>
      </c>
      <c r="H171" s="4" t="s">
        <v>24</v>
      </c>
      <c r="I171" s="5" t="s">
        <v>42</v>
      </c>
    </row>
    <row r="172" customFormat="false" ht="12.8" hidden="false" customHeight="false" outlineLevel="0" collapsed="false">
      <c r="A172" s="3" t="n">
        <v>25</v>
      </c>
      <c r="B172" s="4" t="n">
        <v>4</v>
      </c>
      <c r="C172" s="3" t="n">
        <v>90</v>
      </c>
      <c r="D172" s="3" t="n">
        <v>71</v>
      </c>
      <c r="E172" s="3" t="n">
        <v>2223</v>
      </c>
      <c r="F172" s="3" t="n">
        <v>16.5</v>
      </c>
      <c r="G172" s="4" t="n">
        <v>75</v>
      </c>
      <c r="H172" s="4" t="s">
        <v>30</v>
      </c>
      <c r="I172" s="5" t="s">
        <v>126</v>
      </c>
    </row>
    <row r="173" customFormat="false" ht="12.8" hidden="false" customHeight="false" outlineLevel="0" collapsed="false">
      <c r="A173" s="3" t="n">
        <v>24</v>
      </c>
      <c r="B173" s="4" t="n">
        <v>4</v>
      </c>
      <c r="C173" s="3" t="n">
        <v>119</v>
      </c>
      <c r="D173" s="3" t="n">
        <v>97</v>
      </c>
      <c r="E173" s="3" t="n">
        <v>2545</v>
      </c>
      <c r="F173" s="3" t="n">
        <v>17</v>
      </c>
      <c r="G173" s="4" t="n">
        <v>75</v>
      </c>
      <c r="H173" s="4" t="s">
        <v>24</v>
      </c>
      <c r="I173" s="5" t="s">
        <v>127</v>
      </c>
    </row>
    <row r="174" customFormat="false" ht="12.8" hidden="false" customHeight="false" outlineLevel="0" collapsed="false">
      <c r="A174" s="3" t="n">
        <v>18</v>
      </c>
      <c r="B174" s="4" t="n">
        <v>6</v>
      </c>
      <c r="C174" s="3" t="n">
        <v>171</v>
      </c>
      <c r="D174" s="3" t="n">
        <v>97</v>
      </c>
      <c r="E174" s="3" t="n">
        <v>2984</v>
      </c>
      <c r="F174" s="3" t="n">
        <v>14.5</v>
      </c>
      <c r="G174" s="4" t="n">
        <v>75</v>
      </c>
      <c r="H174" s="4" t="s">
        <v>9</v>
      </c>
      <c r="I174" s="5" t="s">
        <v>106</v>
      </c>
    </row>
    <row r="175" customFormat="false" ht="12.8" hidden="false" customHeight="false" outlineLevel="0" collapsed="false">
      <c r="A175" s="3" t="n">
        <v>29</v>
      </c>
      <c r="B175" s="4" t="n">
        <v>4</v>
      </c>
      <c r="C175" s="3" t="n">
        <v>90</v>
      </c>
      <c r="D175" s="3" t="n">
        <v>70</v>
      </c>
      <c r="E175" s="3" t="n">
        <v>1937</v>
      </c>
      <c r="F175" s="3" t="n">
        <v>14</v>
      </c>
      <c r="G175" s="4" t="n">
        <v>75</v>
      </c>
      <c r="H175" s="4" t="s">
        <v>30</v>
      </c>
      <c r="I175" s="5" t="s">
        <v>145</v>
      </c>
    </row>
    <row r="176" customFormat="false" ht="12.8" hidden="false" customHeight="false" outlineLevel="0" collapsed="false">
      <c r="A176" s="3" t="n">
        <v>19</v>
      </c>
      <c r="B176" s="4" t="n">
        <v>6</v>
      </c>
      <c r="C176" s="3" t="n">
        <v>232</v>
      </c>
      <c r="D176" s="3" t="n">
        <v>90</v>
      </c>
      <c r="E176" s="3" t="n">
        <v>3211</v>
      </c>
      <c r="F176" s="3" t="n">
        <v>17</v>
      </c>
      <c r="G176" s="4" t="n">
        <v>75</v>
      </c>
      <c r="H176" s="4" t="s">
        <v>9</v>
      </c>
      <c r="I176" s="5" t="s">
        <v>146</v>
      </c>
    </row>
    <row r="177" customFormat="false" ht="12.8" hidden="false" customHeight="false" outlineLevel="0" collapsed="false">
      <c r="A177" s="3" t="n">
        <v>23</v>
      </c>
      <c r="B177" s="4" t="n">
        <v>4</v>
      </c>
      <c r="C177" s="3" t="n">
        <v>115</v>
      </c>
      <c r="D177" s="3" t="n">
        <v>95</v>
      </c>
      <c r="E177" s="3" t="n">
        <v>2694</v>
      </c>
      <c r="F177" s="3" t="n">
        <v>15</v>
      </c>
      <c r="G177" s="4" t="n">
        <v>75</v>
      </c>
      <c r="H177" s="4" t="s">
        <v>30</v>
      </c>
      <c r="I177" s="5" t="s">
        <v>113</v>
      </c>
    </row>
    <row r="178" customFormat="false" ht="12.8" hidden="false" customHeight="false" outlineLevel="0" collapsed="false">
      <c r="A178" s="3" t="n">
        <v>23</v>
      </c>
      <c r="B178" s="4" t="n">
        <v>4</v>
      </c>
      <c r="C178" s="3" t="n">
        <v>120</v>
      </c>
      <c r="D178" s="3" t="n">
        <v>88</v>
      </c>
      <c r="E178" s="3" t="n">
        <v>2957</v>
      </c>
      <c r="F178" s="3" t="n">
        <v>17</v>
      </c>
      <c r="G178" s="4" t="n">
        <v>75</v>
      </c>
      <c r="H178" s="4" t="s">
        <v>30</v>
      </c>
      <c r="I178" s="5" t="s">
        <v>32</v>
      </c>
    </row>
    <row r="179" customFormat="false" ht="12.8" hidden="false" customHeight="false" outlineLevel="0" collapsed="false">
      <c r="A179" s="3" t="n">
        <v>22</v>
      </c>
      <c r="B179" s="4" t="n">
        <v>4</v>
      </c>
      <c r="C179" s="3" t="n">
        <v>121</v>
      </c>
      <c r="D179" s="3" t="n">
        <v>98</v>
      </c>
      <c r="E179" s="3" t="n">
        <v>2945</v>
      </c>
      <c r="F179" s="3" t="n">
        <v>14.5</v>
      </c>
      <c r="G179" s="4" t="n">
        <v>75</v>
      </c>
      <c r="H179" s="4" t="s">
        <v>30</v>
      </c>
      <c r="I179" s="5" t="s">
        <v>147</v>
      </c>
    </row>
    <row r="180" customFormat="false" ht="12.8" hidden="false" customHeight="false" outlineLevel="0" collapsed="false">
      <c r="A180" s="3" t="n">
        <v>25</v>
      </c>
      <c r="B180" s="4" t="n">
        <v>4</v>
      </c>
      <c r="C180" s="3" t="n">
        <v>121</v>
      </c>
      <c r="D180" s="3" t="n">
        <v>115</v>
      </c>
      <c r="E180" s="3" t="n">
        <v>2671</v>
      </c>
      <c r="F180" s="3" t="n">
        <v>13.5</v>
      </c>
      <c r="G180" s="4" t="n">
        <v>75</v>
      </c>
      <c r="H180" s="4" t="s">
        <v>30</v>
      </c>
      <c r="I180" s="5" t="s">
        <v>116</v>
      </c>
    </row>
    <row r="181" customFormat="false" ht="12.8" hidden="false" customHeight="false" outlineLevel="0" collapsed="false">
      <c r="A181" s="3" t="n">
        <v>33</v>
      </c>
      <c r="B181" s="4" t="n">
        <v>4</v>
      </c>
      <c r="C181" s="3" t="n">
        <v>91</v>
      </c>
      <c r="D181" s="3" t="n">
        <v>53</v>
      </c>
      <c r="E181" s="3" t="n">
        <v>1795</v>
      </c>
      <c r="F181" s="3" t="n">
        <v>17.5</v>
      </c>
      <c r="G181" s="4" t="n">
        <v>75</v>
      </c>
      <c r="H181" s="4" t="s">
        <v>24</v>
      </c>
      <c r="I181" s="5" t="s">
        <v>148</v>
      </c>
    </row>
    <row r="182" customFormat="false" ht="12.8" hidden="false" customHeight="false" outlineLevel="0" collapsed="false">
      <c r="A182" s="3" t="n">
        <v>28</v>
      </c>
      <c r="B182" s="4" t="n">
        <v>4</v>
      </c>
      <c r="C182" s="3" t="n">
        <v>107</v>
      </c>
      <c r="D182" s="3" t="n">
        <v>86</v>
      </c>
      <c r="E182" s="3" t="n">
        <v>2464</v>
      </c>
      <c r="F182" s="3" t="n">
        <v>15.5</v>
      </c>
      <c r="G182" s="4" t="n">
        <v>76</v>
      </c>
      <c r="H182" s="4" t="s">
        <v>30</v>
      </c>
      <c r="I182" s="5" t="s">
        <v>149</v>
      </c>
    </row>
    <row r="183" customFormat="false" ht="12.8" hidden="false" customHeight="false" outlineLevel="0" collapsed="false">
      <c r="A183" s="3" t="n">
        <v>25</v>
      </c>
      <c r="B183" s="4" t="n">
        <v>4</v>
      </c>
      <c r="C183" s="3" t="n">
        <v>116</v>
      </c>
      <c r="D183" s="3" t="n">
        <v>81</v>
      </c>
      <c r="E183" s="3" t="n">
        <v>2220</v>
      </c>
      <c r="F183" s="3" t="n">
        <v>16.9</v>
      </c>
      <c r="G183" s="4" t="n">
        <v>76</v>
      </c>
      <c r="H183" s="4" t="s">
        <v>30</v>
      </c>
      <c r="I183" s="5" t="s">
        <v>55</v>
      </c>
    </row>
    <row r="184" customFormat="false" ht="12.8" hidden="false" customHeight="false" outlineLevel="0" collapsed="false">
      <c r="A184" s="3" t="n">
        <v>25</v>
      </c>
      <c r="B184" s="4" t="n">
        <v>4</v>
      </c>
      <c r="C184" s="3" t="n">
        <v>140</v>
      </c>
      <c r="D184" s="3" t="n">
        <v>92</v>
      </c>
      <c r="E184" s="3" t="n">
        <v>2572</v>
      </c>
      <c r="F184" s="3" t="n">
        <v>14.9</v>
      </c>
      <c r="G184" s="4" t="n">
        <v>76</v>
      </c>
      <c r="H184" s="4" t="s">
        <v>9</v>
      </c>
      <c r="I184" s="5" t="s">
        <v>150</v>
      </c>
    </row>
    <row r="185" customFormat="false" ht="12.8" hidden="false" customHeight="false" outlineLevel="0" collapsed="false">
      <c r="A185" s="3" t="n">
        <v>26</v>
      </c>
      <c r="B185" s="4" t="n">
        <v>4</v>
      </c>
      <c r="C185" s="3" t="n">
        <v>98</v>
      </c>
      <c r="D185" s="3" t="n">
        <v>79</v>
      </c>
      <c r="E185" s="3" t="n">
        <v>2255</v>
      </c>
      <c r="F185" s="3" t="n">
        <v>17.7</v>
      </c>
      <c r="G185" s="4" t="n">
        <v>76</v>
      </c>
      <c r="H185" s="4" t="s">
        <v>9</v>
      </c>
      <c r="I185" s="5" t="s">
        <v>128</v>
      </c>
    </row>
    <row r="186" customFormat="false" ht="12.8" hidden="false" customHeight="false" outlineLevel="0" collapsed="false">
      <c r="A186" s="3" t="n">
        <v>27</v>
      </c>
      <c r="B186" s="4" t="n">
        <v>4</v>
      </c>
      <c r="C186" s="3" t="n">
        <v>101</v>
      </c>
      <c r="D186" s="3" t="n">
        <v>83</v>
      </c>
      <c r="E186" s="3" t="n">
        <v>2202</v>
      </c>
      <c r="F186" s="3" t="n">
        <v>15.3</v>
      </c>
      <c r="G186" s="4" t="n">
        <v>76</v>
      </c>
      <c r="H186" s="4" t="s">
        <v>30</v>
      </c>
      <c r="I186" s="5" t="s">
        <v>151</v>
      </c>
    </row>
    <row r="187" customFormat="false" ht="12.8" hidden="false" customHeight="false" outlineLevel="0" collapsed="false">
      <c r="A187" s="3" t="n">
        <v>17.5</v>
      </c>
      <c r="B187" s="4" t="n">
        <v>8</v>
      </c>
      <c r="C187" s="3" t="n">
        <v>305</v>
      </c>
      <c r="D187" s="3" t="n">
        <v>140</v>
      </c>
      <c r="E187" s="3" t="n">
        <v>4215</v>
      </c>
      <c r="F187" s="3" t="n">
        <v>13</v>
      </c>
      <c r="G187" s="4" t="n">
        <v>76</v>
      </c>
      <c r="H187" s="4" t="s">
        <v>9</v>
      </c>
      <c r="I187" s="5" t="s">
        <v>121</v>
      </c>
    </row>
    <row r="188" customFormat="false" ht="12.8" hidden="false" customHeight="false" outlineLevel="0" collapsed="false">
      <c r="A188" s="3" t="n">
        <v>16</v>
      </c>
      <c r="B188" s="4" t="n">
        <v>8</v>
      </c>
      <c r="C188" s="3" t="n">
        <v>318</v>
      </c>
      <c r="D188" s="3" t="n">
        <v>150</v>
      </c>
      <c r="E188" s="3" t="n">
        <v>4190</v>
      </c>
      <c r="F188" s="3" t="n">
        <v>13</v>
      </c>
      <c r="G188" s="4" t="n">
        <v>76</v>
      </c>
      <c r="H188" s="4" t="s">
        <v>9</v>
      </c>
      <c r="I188" s="5" t="s">
        <v>152</v>
      </c>
    </row>
    <row r="189" customFormat="false" ht="12.8" hidden="false" customHeight="false" outlineLevel="0" collapsed="false">
      <c r="A189" s="3" t="n">
        <v>15.5</v>
      </c>
      <c r="B189" s="4" t="n">
        <v>8</v>
      </c>
      <c r="C189" s="3" t="n">
        <v>304</v>
      </c>
      <c r="D189" s="3" t="n">
        <v>120</v>
      </c>
      <c r="E189" s="3" t="n">
        <v>3962</v>
      </c>
      <c r="F189" s="3" t="n">
        <v>13.9</v>
      </c>
      <c r="G189" s="4" t="n">
        <v>76</v>
      </c>
      <c r="H189" s="4" t="s">
        <v>9</v>
      </c>
      <c r="I189" s="5" t="s">
        <v>45</v>
      </c>
    </row>
    <row r="190" customFormat="false" ht="12.8" hidden="false" customHeight="false" outlineLevel="0" collapsed="false">
      <c r="A190" s="3" t="n">
        <v>14.5</v>
      </c>
      <c r="B190" s="4" t="n">
        <v>8</v>
      </c>
      <c r="C190" s="3" t="n">
        <v>351</v>
      </c>
      <c r="D190" s="3" t="n">
        <v>152</v>
      </c>
      <c r="E190" s="3" t="n">
        <v>4215</v>
      </c>
      <c r="F190" s="3" t="n">
        <v>12.8</v>
      </c>
      <c r="G190" s="4" t="n">
        <v>76</v>
      </c>
      <c r="H190" s="4" t="s">
        <v>9</v>
      </c>
      <c r="I190" s="5" t="s">
        <v>88</v>
      </c>
    </row>
    <row r="191" customFormat="false" ht="12.8" hidden="false" customHeight="false" outlineLevel="0" collapsed="false">
      <c r="A191" s="3" t="n">
        <v>22</v>
      </c>
      <c r="B191" s="4" t="n">
        <v>6</v>
      </c>
      <c r="C191" s="3" t="n">
        <v>225</v>
      </c>
      <c r="D191" s="3" t="n">
        <v>100</v>
      </c>
      <c r="E191" s="3" t="n">
        <v>3233</v>
      </c>
      <c r="F191" s="3" t="n">
        <v>15.4</v>
      </c>
      <c r="G191" s="4" t="n">
        <v>76</v>
      </c>
      <c r="H191" s="4" t="s">
        <v>9</v>
      </c>
      <c r="I191" s="5" t="s">
        <v>97</v>
      </c>
    </row>
    <row r="192" customFormat="false" ht="12.8" hidden="false" customHeight="false" outlineLevel="0" collapsed="false">
      <c r="A192" s="3" t="n">
        <v>22</v>
      </c>
      <c r="B192" s="4" t="n">
        <v>6</v>
      </c>
      <c r="C192" s="3" t="n">
        <v>250</v>
      </c>
      <c r="D192" s="3" t="n">
        <v>105</v>
      </c>
      <c r="E192" s="3" t="n">
        <v>3353</v>
      </c>
      <c r="F192" s="3" t="n">
        <v>14.5</v>
      </c>
      <c r="G192" s="4" t="n">
        <v>76</v>
      </c>
      <c r="H192" s="4" t="s">
        <v>9</v>
      </c>
      <c r="I192" s="5" t="s">
        <v>119</v>
      </c>
    </row>
    <row r="193" customFormat="false" ht="12.8" hidden="false" customHeight="false" outlineLevel="0" collapsed="false">
      <c r="A193" s="3" t="n">
        <v>24</v>
      </c>
      <c r="B193" s="4" t="n">
        <v>6</v>
      </c>
      <c r="C193" s="3" t="n">
        <v>200</v>
      </c>
      <c r="D193" s="3" t="n">
        <v>81</v>
      </c>
      <c r="E193" s="3" t="n">
        <v>3012</v>
      </c>
      <c r="F193" s="3" t="n">
        <v>17.6</v>
      </c>
      <c r="G193" s="4" t="n">
        <v>76</v>
      </c>
      <c r="H193" s="4" t="s">
        <v>9</v>
      </c>
      <c r="I193" s="5" t="s">
        <v>28</v>
      </c>
    </row>
    <row r="194" customFormat="false" ht="12.8" hidden="false" customHeight="false" outlineLevel="0" collapsed="false">
      <c r="A194" s="3" t="n">
        <v>22.5</v>
      </c>
      <c r="B194" s="4" t="n">
        <v>6</v>
      </c>
      <c r="C194" s="3" t="n">
        <v>232</v>
      </c>
      <c r="D194" s="3" t="n">
        <v>90</v>
      </c>
      <c r="E194" s="3" t="n">
        <v>3085</v>
      </c>
      <c r="F194" s="3" t="n">
        <v>17.6</v>
      </c>
      <c r="G194" s="4" t="n">
        <v>76</v>
      </c>
      <c r="H194" s="4" t="s">
        <v>9</v>
      </c>
      <c r="I194" s="5" t="s">
        <v>27</v>
      </c>
    </row>
    <row r="195" customFormat="false" ht="12.8" hidden="false" customHeight="false" outlineLevel="0" collapsed="false">
      <c r="A195" s="3" t="n">
        <v>29</v>
      </c>
      <c r="B195" s="4" t="n">
        <v>4</v>
      </c>
      <c r="C195" s="3" t="n">
        <v>85</v>
      </c>
      <c r="D195" s="3" t="n">
        <v>52</v>
      </c>
      <c r="E195" s="3" t="n">
        <v>2035</v>
      </c>
      <c r="F195" s="3" t="n">
        <v>22.2</v>
      </c>
      <c r="G195" s="4" t="n">
        <v>76</v>
      </c>
      <c r="H195" s="4" t="s">
        <v>9</v>
      </c>
      <c r="I195" s="5" t="s">
        <v>153</v>
      </c>
    </row>
    <row r="196" customFormat="false" ht="12.8" hidden="false" customHeight="false" outlineLevel="0" collapsed="false">
      <c r="A196" s="3" t="n">
        <v>24.5</v>
      </c>
      <c r="B196" s="4" t="n">
        <v>4</v>
      </c>
      <c r="C196" s="3" t="n">
        <v>98</v>
      </c>
      <c r="D196" s="3" t="n">
        <v>60</v>
      </c>
      <c r="E196" s="3" t="n">
        <v>2164</v>
      </c>
      <c r="F196" s="3" t="n">
        <v>22.1</v>
      </c>
      <c r="G196" s="4" t="n">
        <v>76</v>
      </c>
      <c r="H196" s="4" t="s">
        <v>9</v>
      </c>
      <c r="I196" s="5" t="s">
        <v>154</v>
      </c>
    </row>
    <row r="197" customFormat="false" ht="12.8" hidden="false" customHeight="false" outlineLevel="0" collapsed="false">
      <c r="A197" s="3" t="n">
        <v>29</v>
      </c>
      <c r="B197" s="4" t="n">
        <v>4</v>
      </c>
      <c r="C197" s="3" t="n">
        <v>90</v>
      </c>
      <c r="D197" s="3" t="n">
        <v>70</v>
      </c>
      <c r="E197" s="3" t="n">
        <v>1937</v>
      </c>
      <c r="F197" s="3" t="n">
        <v>14.2</v>
      </c>
      <c r="G197" s="4" t="n">
        <v>76</v>
      </c>
      <c r="H197" s="4" t="s">
        <v>30</v>
      </c>
      <c r="I197" s="5" t="s">
        <v>155</v>
      </c>
    </row>
    <row r="198" customFormat="false" ht="12.8" hidden="false" customHeight="false" outlineLevel="0" collapsed="false">
      <c r="A198" s="3" t="n">
        <v>33</v>
      </c>
      <c r="B198" s="4" t="n">
        <v>4</v>
      </c>
      <c r="C198" s="3" t="n">
        <v>91</v>
      </c>
      <c r="D198" s="3" t="n">
        <v>53</v>
      </c>
      <c r="E198" s="3" t="n">
        <v>1795</v>
      </c>
      <c r="F198" s="3" t="n">
        <v>17.4</v>
      </c>
      <c r="G198" s="4" t="n">
        <v>76</v>
      </c>
      <c r="H198" s="4" t="s">
        <v>24</v>
      </c>
      <c r="I198" s="5" t="s">
        <v>130</v>
      </c>
    </row>
    <row r="199" customFormat="false" ht="12.8" hidden="false" customHeight="false" outlineLevel="0" collapsed="false">
      <c r="A199" s="3" t="n">
        <v>20</v>
      </c>
      <c r="B199" s="4" t="n">
        <v>6</v>
      </c>
      <c r="C199" s="3" t="n">
        <v>225</v>
      </c>
      <c r="D199" s="3" t="n">
        <v>100</v>
      </c>
      <c r="E199" s="3" t="n">
        <v>3651</v>
      </c>
      <c r="F199" s="3" t="n">
        <v>17.7</v>
      </c>
      <c r="G199" s="4" t="n">
        <v>76</v>
      </c>
      <c r="H199" s="4" t="s">
        <v>9</v>
      </c>
      <c r="I199" s="5" t="s">
        <v>156</v>
      </c>
    </row>
    <row r="200" customFormat="false" ht="12.8" hidden="false" customHeight="false" outlineLevel="0" collapsed="false">
      <c r="A200" s="3" t="n">
        <v>18</v>
      </c>
      <c r="B200" s="4" t="n">
        <v>6</v>
      </c>
      <c r="C200" s="3" t="n">
        <v>250</v>
      </c>
      <c r="D200" s="3" t="n">
        <v>78</v>
      </c>
      <c r="E200" s="3" t="n">
        <v>3574</v>
      </c>
      <c r="F200" s="3" t="n">
        <v>21</v>
      </c>
      <c r="G200" s="4" t="n">
        <v>76</v>
      </c>
      <c r="H200" s="4" t="s">
        <v>9</v>
      </c>
      <c r="I200" s="5" t="s">
        <v>157</v>
      </c>
    </row>
    <row r="201" customFormat="false" ht="12.8" hidden="false" customHeight="false" outlineLevel="0" collapsed="false">
      <c r="A201" s="3" t="n">
        <v>18.5</v>
      </c>
      <c r="B201" s="4" t="n">
        <v>6</v>
      </c>
      <c r="C201" s="3" t="n">
        <v>250</v>
      </c>
      <c r="D201" s="3" t="n">
        <v>110</v>
      </c>
      <c r="E201" s="3" t="n">
        <v>3645</v>
      </c>
      <c r="F201" s="3" t="n">
        <v>16.2</v>
      </c>
      <c r="G201" s="4" t="n">
        <v>76</v>
      </c>
      <c r="H201" s="4" t="s">
        <v>9</v>
      </c>
      <c r="I201" s="5" t="s">
        <v>158</v>
      </c>
    </row>
    <row r="202" customFormat="false" ht="12.8" hidden="false" customHeight="false" outlineLevel="0" collapsed="false">
      <c r="A202" s="3" t="n">
        <v>17.5</v>
      </c>
      <c r="B202" s="4" t="n">
        <v>6</v>
      </c>
      <c r="C202" s="3" t="n">
        <v>258</v>
      </c>
      <c r="D202" s="3" t="n">
        <v>95</v>
      </c>
      <c r="E202" s="3" t="n">
        <v>3193</v>
      </c>
      <c r="F202" s="3" t="n">
        <v>17.8</v>
      </c>
      <c r="G202" s="4" t="n">
        <v>76</v>
      </c>
      <c r="H202" s="4" t="s">
        <v>9</v>
      </c>
      <c r="I202" s="5" t="s">
        <v>159</v>
      </c>
    </row>
    <row r="203" customFormat="false" ht="12.8" hidden="false" customHeight="false" outlineLevel="0" collapsed="false">
      <c r="A203" s="3" t="n">
        <v>29.5</v>
      </c>
      <c r="B203" s="4" t="n">
        <v>4</v>
      </c>
      <c r="C203" s="3" t="n">
        <v>97</v>
      </c>
      <c r="D203" s="3" t="n">
        <v>71</v>
      </c>
      <c r="E203" s="3" t="n">
        <v>1825</v>
      </c>
      <c r="F203" s="3" t="n">
        <v>12.2</v>
      </c>
      <c r="G203" s="4" t="n">
        <v>76</v>
      </c>
      <c r="H203" s="4" t="s">
        <v>30</v>
      </c>
      <c r="I203" s="5" t="s">
        <v>145</v>
      </c>
    </row>
    <row r="204" customFormat="false" ht="12.8" hidden="false" customHeight="false" outlineLevel="0" collapsed="false">
      <c r="A204" s="3" t="n">
        <v>32</v>
      </c>
      <c r="B204" s="4" t="n">
        <v>4</v>
      </c>
      <c r="C204" s="3" t="n">
        <v>85</v>
      </c>
      <c r="D204" s="3" t="n">
        <v>70</v>
      </c>
      <c r="E204" s="3" t="n">
        <v>1990</v>
      </c>
      <c r="F204" s="3" t="n">
        <v>17</v>
      </c>
      <c r="G204" s="4" t="n">
        <v>76</v>
      </c>
      <c r="H204" s="4" t="s">
        <v>24</v>
      </c>
      <c r="I204" s="5" t="s">
        <v>160</v>
      </c>
    </row>
    <row r="205" customFormat="false" ht="12.8" hidden="false" customHeight="false" outlineLevel="0" collapsed="false">
      <c r="A205" s="3" t="n">
        <v>28</v>
      </c>
      <c r="B205" s="4" t="n">
        <v>4</v>
      </c>
      <c r="C205" s="3" t="n">
        <v>97</v>
      </c>
      <c r="D205" s="3" t="n">
        <v>75</v>
      </c>
      <c r="E205" s="3" t="n">
        <v>2155</v>
      </c>
      <c r="F205" s="3" t="n">
        <v>16.4</v>
      </c>
      <c r="G205" s="4" t="n">
        <v>76</v>
      </c>
      <c r="H205" s="4" t="s">
        <v>24</v>
      </c>
      <c r="I205" s="5" t="s">
        <v>143</v>
      </c>
    </row>
    <row r="206" customFormat="false" ht="12.8" hidden="false" customHeight="false" outlineLevel="0" collapsed="false">
      <c r="A206" s="3" t="n">
        <v>26.5</v>
      </c>
      <c r="B206" s="4" t="n">
        <v>4</v>
      </c>
      <c r="C206" s="3" t="n">
        <v>140</v>
      </c>
      <c r="D206" s="3" t="n">
        <v>72</v>
      </c>
      <c r="E206" s="3" t="n">
        <v>2565</v>
      </c>
      <c r="F206" s="3" t="n">
        <v>13.6</v>
      </c>
      <c r="G206" s="4" t="n">
        <v>76</v>
      </c>
      <c r="H206" s="4" t="s">
        <v>9</v>
      </c>
      <c r="I206" s="5" t="s">
        <v>106</v>
      </c>
    </row>
    <row r="207" customFormat="false" ht="12.8" hidden="false" customHeight="false" outlineLevel="0" collapsed="false">
      <c r="A207" s="3" t="n">
        <v>20</v>
      </c>
      <c r="B207" s="4" t="n">
        <v>4</v>
      </c>
      <c r="C207" s="3" t="n">
        <v>130</v>
      </c>
      <c r="D207" s="3" t="n">
        <v>102</v>
      </c>
      <c r="E207" s="3" t="n">
        <v>3150</v>
      </c>
      <c r="F207" s="3" t="n">
        <v>15.7</v>
      </c>
      <c r="G207" s="4" t="n">
        <v>76</v>
      </c>
      <c r="H207" s="4" t="s">
        <v>30</v>
      </c>
      <c r="I207" s="5" t="s">
        <v>161</v>
      </c>
    </row>
    <row r="208" customFormat="false" ht="12.8" hidden="false" customHeight="false" outlineLevel="0" collapsed="false">
      <c r="A208" s="3" t="n">
        <v>13</v>
      </c>
      <c r="B208" s="4" t="n">
        <v>8</v>
      </c>
      <c r="C208" s="3" t="n">
        <v>318</v>
      </c>
      <c r="D208" s="3" t="n">
        <v>150</v>
      </c>
      <c r="E208" s="3" t="n">
        <v>3940</v>
      </c>
      <c r="F208" s="3" t="n">
        <v>13.2</v>
      </c>
      <c r="G208" s="4" t="n">
        <v>76</v>
      </c>
      <c r="H208" s="4" t="s">
        <v>9</v>
      </c>
      <c r="I208" s="5" t="s">
        <v>162</v>
      </c>
    </row>
    <row r="209" customFormat="false" ht="12.8" hidden="false" customHeight="false" outlineLevel="0" collapsed="false">
      <c r="A209" s="3" t="n">
        <v>19</v>
      </c>
      <c r="B209" s="4" t="n">
        <v>4</v>
      </c>
      <c r="C209" s="3" t="n">
        <v>120</v>
      </c>
      <c r="D209" s="3" t="n">
        <v>88</v>
      </c>
      <c r="E209" s="3" t="n">
        <v>3270</v>
      </c>
      <c r="F209" s="3" t="n">
        <v>21.9</v>
      </c>
      <c r="G209" s="4" t="n">
        <v>76</v>
      </c>
      <c r="H209" s="4" t="s">
        <v>30</v>
      </c>
      <c r="I209" s="5" t="s">
        <v>32</v>
      </c>
    </row>
    <row r="210" customFormat="false" ht="12.8" hidden="false" customHeight="false" outlineLevel="0" collapsed="false">
      <c r="A210" s="3" t="n">
        <v>19</v>
      </c>
      <c r="B210" s="4" t="n">
        <v>6</v>
      </c>
      <c r="C210" s="3" t="n">
        <v>156</v>
      </c>
      <c r="D210" s="3" t="n">
        <v>108</v>
      </c>
      <c r="E210" s="3" t="n">
        <v>2930</v>
      </c>
      <c r="F210" s="3" t="n">
        <v>15.5</v>
      </c>
      <c r="G210" s="4" t="n">
        <v>76</v>
      </c>
      <c r="H210" s="4" t="s">
        <v>24</v>
      </c>
      <c r="I210" s="5" t="s">
        <v>117</v>
      </c>
    </row>
    <row r="211" customFormat="false" ht="12.8" hidden="false" customHeight="false" outlineLevel="0" collapsed="false">
      <c r="A211" s="3" t="n">
        <v>16.5</v>
      </c>
      <c r="B211" s="4" t="n">
        <v>6</v>
      </c>
      <c r="C211" s="3" t="n">
        <v>168</v>
      </c>
      <c r="D211" s="3" t="n">
        <v>120</v>
      </c>
      <c r="E211" s="3" t="n">
        <v>3820</v>
      </c>
      <c r="F211" s="3" t="n">
        <v>16.7</v>
      </c>
      <c r="G211" s="4" t="n">
        <v>76</v>
      </c>
      <c r="H211" s="4" t="s">
        <v>30</v>
      </c>
      <c r="I211" s="5" t="s">
        <v>163</v>
      </c>
    </row>
    <row r="212" customFormat="false" ht="12.8" hidden="false" customHeight="false" outlineLevel="0" collapsed="false">
      <c r="A212" s="3" t="n">
        <v>16.5</v>
      </c>
      <c r="B212" s="4" t="n">
        <v>8</v>
      </c>
      <c r="C212" s="3" t="n">
        <v>350</v>
      </c>
      <c r="D212" s="3" t="n">
        <v>180</v>
      </c>
      <c r="E212" s="3" t="n">
        <v>4380</v>
      </c>
      <c r="F212" s="3" t="n">
        <v>12.1</v>
      </c>
      <c r="G212" s="4" t="n">
        <v>76</v>
      </c>
      <c r="H212" s="4" t="s">
        <v>9</v>
      </c>
      <c r="I212" s="5" t="s">
        <v>164</v>
      </c>
    </row>
    <row r="213" customFormat="false" ht="12.8" hidden="false" customHeight="false" outlineLevel="0" collapsed="false">
      <c r="A213" s="3" t="n">
        <v>13</v>
      </c>
      <c r="B213" s="4" t="n">
        <v>8</v>
      </c>
      <c r="C213" s="3" t="n">
        <v>350</v>
      </c>
      <c r="D213" s="3" t="n">
        <v>145</v>
      </c>
      <c r="E213" s="3" t="n">
        <v>4055</v>
      </c>
      <c r="F213" s="3" t="n">
        <v>12</v>
      </c>
      <c r="G213" s="4" t="n">
        <v>76</v>
      </c>
      <c r="H213" s="4" t="s">
        <v>9</v>
      </c>
      <c r="I213" s="5" t="s">
        <v>165</v>
      </c>
    </row>
    <row r="214" customFormat="false" ht="12.8" hidden="false" customHeight="false" outlineLevel="0" collapsed="false">
      <c r="A214" s="3" t="n">
        <v>13</v>
      </c>
      <c r="B214" s="4" t="n">
        <v>8</v>
      </c>
      <c r="C214" s="3" t="n">
        <v>302</v>
      </c>
      <c r="D214" s="3" t="n">
        <v>130</v>
      </c>
      <c r="E214" s="3" t="n">
        <v>3870</v>
      </c>
      <c r="F214" s="3" t="n">
        <v>15</v>
      </c>
      <c r="G214" s="4" t="n">
        <v>76</v>
      </c>
      <c r="H214" s="4" t="s">
        <v>9</v>
      </c>
      <c r="I214" s="5" t="s">
        <v>166</v>
      </c>
    </row>
    <row r="215" customFormat="false" ht="12.8" hidden="false" customHeight="false" outlineLevel="0" collapsed="false">
      <c r="A215" s="3" t="n">
        <v>13</v>
      </c>
      <c r="B215" s="4" t="n">
        <v>8</v>
      </c>
      <c r="C215" s="3" t="n">
        <v>318</v>
      </c>
      <c r="D215" s="3" t="n">
        <v>150</v>
      </c>
      <c r="E215" s="3" t="n">
        <v>3755</v>
      </c>
      <c r="F215" s="3" t="n">
        <v>14</v>
      </c>
      <c r="G215" s="4" t="n">
        <v>76</v>
      </c>
      <c r="H215" s="4" t="s">
        <v>9</v>
      </c>
      <c r="I215" s="5" t="s">
        <v>167</v>
      </c>
    </row>
    <row r="216" customFormat="false" ht="12.8" hidden="false" customHeight="false" outlineLevel="0" collapsed="false">
      <c r="A216" s="3" t="n">
        <v>31.5</v>
      </c>
      <c r="B216" s="4" t="n">
        <v>4</v>
      </c>
      <c r="C216" s="3" t="n">
        <v>98</v>
      </c>
      <c r="D216" s="3" t="n">
        <v>68</v>
      </c>
      <c r="E216" s="3" t="n">
        <v>2045</v>
      </c>
      <c r="F216" s="3" t="n">
        <v>18.5</v>
      </c>
      <c r="G216" s="4" t="n">
        <v>77</v>
      </c>
      <c r="H216" s="4" t="s">
        <v>24</v>
      </c>
      <c r="I216" s="5" t="s">
        <v>168</v>
      </c>
    </row>
    <row r="217" customFormat="false" ht="12.8" hidden="false" customHeight="false" outlineLevel="0" collapsed="false">
      <c r="A217" s="3" t="n">
        <v>30</v>
      </c>
      <c r="B217" s="4" t="n">
        <v>4</v>
      </c>
      <c r="C217" s="3" t="n">
        <v>111</v>
      </c>
      <c r="D217" s="3" t="n">
        <v>80</v>
      </c>
      <c r="E217" s="3" t="n">
        <v>2155</v>
      </c>
      <c r="F217" s="3" t="n">
        <v>14.8</v>
      </c>
      <c r="G217" s="4" t="n">
        <v>77</v>
      </c>
      <c r="H217" s="4" t="s">
        <v>9</v>
      </c>
      <c r="I217" s="5" t="s">
        <v>169</v>
      </c>
    </row>
    <row r="218" customFormat="false" ht="12.8" hidden="false" customHeight="false" outlineLevel="0" collapsed="false">
      <c r="A218" s="3" t="n">
        <v>36</v>
      </c>
      <c r="B218" s="4" t="n">
        <v>4</v>
      </c>
      <c r="C218" s="3" t="n">
        <v>79</v>
      </c>
      <c r="D218" s="3" t="n">
        <v>58</v>
      </c>
      <c r="E218" s="3" t="n">
        <v>1825</v>
      </c>
      <c r="F218" s="3" t="n">
        <v>18.6</v>
      </c>
      <c r="G218" s="4" t="n">
        <v>77</v>
      </c>
      <c r="H218" s="4" t="s">
        <v>30</v>
      </c>
      <c r="I218" s="5" t="s">
        <v>170</v>
      </c>
    </row>
    <row r="219" customFormat="false" ht="12.8" hidden="false" customHeight="false" outlineLevel="0" collapsed="false">
      <c r="A219" s="3" t="n">
        <v>25.5</v>
      </c>
      <c r="B219" s="4" t="n">
        <v>4</v>
      </c>
      <c r="C219" s="3" t="n">
        <v>122</v>
      </c>
      <c r="D219" s="3" t="n">
        <v>96</v>
      </c>
      <c r="E219" s="3" t="n">
        <v>2300</v>
      </c>
      <c r="F219" s="3" t="n">
        <v>15.5</v>
      </c>
      <c r="G219" s="4" t="n">
        <v>77</v>
      </c>
      <c r="H219" s="4" t="s">
        <v>9</v>
      </c>
      <c r="I219" s="5" t="s">
        <v>171</v>
      </c>
    </row>
    <row r="220" customFormat="false" ht="12.8" hidden="false" customHeight="false" outlineLevel="0" collapsed="false">
      <c r="A220" s="3" t="n">
        <v>33.5</v>
      </c>
      <c r="B220" s="4" t="n">
        <v>4</v>
      </c>
      <c r="C220" s="3" t="n">
        <v>85</v>
      </c>
      <c r="D220" s="3" t="n">
        <v>70</v>
      </c>
      <c r="E220" s="3" t="n">
        <v>1945</v>
      </c>
      <c r="F220" s="3" t="n">
        <v>16.8</v>
      </c>
      <c r="G220" s="4" t="n">
        <v>77</v>
      </c>
      <c r="H220" s="4" t="s">
        <v>24</v>
      </c>
      <c r="I220" s="5" t="s">
        <v>172</v>
      </c>
    </row>
    <row r="221" customFormat="false" ht="12.8" hidden="false" customHeight="false" outlineLevel="0" collapsed="false">
      <c r="A221" s="3" t="n">
        <v>17.5</v>
      </c>
      <c r="B221" s="4" t="n">
        <v>8</v>
      </c>
      <c r="C221" s="3" t="n">
        <v>305</v>
      </c>
      <c r="D221" s="3" t="n">
        <v>145</v>
      </c>
      <c r="E221" s="3" t="n">
        <v>3880</v>
      </c>
      <c r="F221" s="3" t="n">
        <v>12.5</v>
      </c>
      <c r="G221" s="4" t="n">
        <v>77</v>
      </c>
      <c r="H221" s="4" t="s">
        <v>9</v>
      </c>
      <c r="I221" s="5" t="s">
        <v>91</v>
      </c>
    </row>
    <row r="222" customFormat="false" ht="12.8" hidden="false" customHeight="false" outlineLevel="0" collapsed="false">
      <c r="A222" s="3" t="n">
        <v>17</v>
      </c>
      <c r="B222" s="4" t="n">
        <v>8</v>
      </c>
      <c r="C222" s="3" t="n">
        <v>260</v>
      </c>
      <c r="D222" s="3" t="n">
        <v>110</v>
      </c>
      <c r="E222" s="3" t="n">
        <v>4060</v>
      </c>
      <c r="F222" s="3" t="n">
        <v>19</v>
      </c>
      <c r="G222" s="4" t="n">
        <v>77</v>
      </c>
      <c r="H222" s="4" t="s">
        <v>9</v>
      </c>
      <c r="I222" s="5" t="s">
        <v>173</v>
      </c>
    </row>
    <row r="223" customFormat="false" ht="12.8" hidden="false" customHeight="false" outlineLevel="0" collapsed="false">
      <c r="A223" s="3" t="n">
        <v>15.5</v>
      </c>
      <c r="B223" s="4" t="n">
        <v>8</v>
      </c>
      <c r="C223" s="3" t="n">
        <v>318</v>
      </c>
      <c r="D223" s="3" t="n">
        <v>145</v>
      </c>
      <c r="E223" s="3" t="n">
        <v>4140</v>
      </c>
      <c r="F223" s="3" t="n">
        <v>13.7</v>
      </c>
      <c r="G223" s="4" t="n">
        <v>77</v>
      </c>
      <c r="H223" s="4" t="s">
        <v>9</v>
      </c>
      <c r="I223" s="5" t="s">
        <v>174</v>
      </c>
    </row>
    <row r="224" customFormat="false" ht="12.8" hidden="false" customHeight="false" outlineLevel="0" collapsed="false">
      <c r="A224" s="3" t="n">
        <v>15</v>
      </c>
      <c r="B224" s="4" t="n">
        <v>8</v>
      </c>
      <c r="C224" s="3" t="n">
        <v>302</v>
      </c>
      <c r="D224" s="3" t="n">
        <v>130</v>
      </c>
      <c r="E224" s="3" t="n">
        <v>4295</v>
      </c>
      <c r="F224" s="3" t="n">
        <v>14.9</v>
      </c>
      <c r="G224" s="4" t="n">
        <v>77</v>
      </c>
      <c r="H224" s="4" t="s">
        <v>9</v>
      </c>
      <c r="I224" s="5" t="s">
        <v>175</v>
      </c>
    </row>
    <row r="225" customFormat="false" ht="12.8" hidden="false" customHeight="false" outlineLevel="0" collapsed="false">
      <c r="A225" s="3" t="n">
        <v>17.5</v>
      </c>
      <c r="B225" s="4" t="n">
        <v>6</v>
      </c>
      <c r="C225" s="3" t="n">
        <v>250</v>
      </c>
      <c r="D225" s="3" t="n">
        <v>110</v>
      </c>
      <c r="E225" s="3" t="n">
        <v>3520</v>
      </c>
      <c r="F225" s="3" t="n">
        <v>16.4</v>
      </c>
      <c r="G225" s="4" t="n">
        <v>77</v>
      </c>
      <c r="H225" s="4" t="s">
        <v>9</v>
      </c>
      <c r="I225" s="5" t="s">
        <v>176</v>
      </c>
    </row>
    <row r="226" customFormat="false" ht="12.8" hidden="false" customHeight="false" outlineLevel="0" collapsed="false">
      <c r="A226" s="3" t="n">
        <v>20.5</v>
      </c>
      <c r="B226" s="4" t="n">
        <v>6</v>
      </c>
      <c r="C226" s="3" t="n">
        <v>231</v>
      </c>
      <c r="D226" s="3" t="n">
        <v>105</v>
      </c>
      <c r="E226" s="3" t="n">
        <v>3425</v>
      </c>
      <c r="F226" s="3" t="n">
        <v>16.9</v>
      </c>
      <c r="G226" s="4" t="n">
        <v>77</v>
      </c>
      <c r="H226" s="4" t="s">
        <v>9</v>
      </c>
      <c r="I226" s="5" t="s">
        <v>177</v>
      </c>
    </row>
    <row r="227" customFormat="false" ht="12.8" hidden="false" customHeight="false" outlineLevel="0" collapsed="false">
      <c r="A227" s="3" t="n">
        <v>19</v>
      </c>
      <c r="B227" s="4" t="n">
        <v>6</v>
      </c>
      <c r="C227" s="3" t="n">
        <v>225</v>
      </c>
      <c r="D227" s="3" t="n">
        <v>100</v>
      </c>
      <c r="E227" s="3" t="n">
        <v>3630</v>
      </c>
      <c r="F227" s="3" t="n">
        <v>17.7</v>
      </c>
      <c r="G227" s="4" t="n">
        <v>77</v>
      </c>
      <c r="H227" s="4" t="s">
        <v>9</v>
      </c>
      <c r="I227" s="5" t="s">
        <v>178</v>
      </c>
    </row>
    <row r="228" customFormat="false" ht="12.8" hidden="false" customHeight="false" outlineLevel="0" collapsed="false">
      <c r="A228" s="3" t="n">
        <v>18.5</v>
      </c>
      <c r="B228" s="4" t="n">
        <v>6</v>
      </c>
      <c r="C228" s="3" t="n">
        <v>250</v>
      </c>
      <c r="D228" s="3" t="n">
        <v>98</v>
      </c>
      <c r="E228" s="3" t="n">
        <v>3525</v>
      </c>
      <c r="F228" s="3" t="n">
        <v>19</v>
      </c>
      <c r="G228" s="4" t="n">
        <v>77</v>
      </c>
      <c r="H228" s="4" t="s">
        <v>9</v>
      </c>
      <c r="I228" s="5" t="s">
        <v>179</v>
      </c>
    </row>
    <row r="229" customFormat="false" ht="12.8" hidden="false" customHeight="false" outlineLevel="0" collapsed="false">
      <c r="A229" s="3" t="n">
        <v>16</v>
      </c>
      <c r="B229" s="4" t="n">
        <v>8</v>
      </c>
      <c r="C229" s="3" t="n">
        <v>400</v>
      </c>
      <c r="D229" s="3" t="n">
        <v>180</v>
      </c>
      <c r="E229" s="3" t="n">
        <v>4220</v>
      </c>
      <c r="F229" s="3" t="n">
        <v>11.1</v>
      </c>
      <c r="G229" s="4" t="n">
        <v>77</v>
      </c>
      <c r="H229" s="4" t="s">
        <v>9</v>
      </c>
      <c r="I229" s="5" t="s">
        <v>180</v>
      </c>
    </row>
    <row r="230" customFormat="false" ht="12.8" hidden="false" customHeight="false" outlineLevel="0" collapsed="false">
      <c r="A230" s="3" t="n">
        <v>15.5</v>
      </c>
      <c r="B230" s="4" t="n">
        <v>8</v>
      </c>
      <c r="C230" s="3" t="n">
        <v>350</v>
      </c>
      <c r="D230" s="3" t="n">
        <v>170</v>
      </c>
      <c r="E230" s="3" t="n">
        <v>4165</v>
      </c>
      <c r="F230" s="3" t="n">
        <v>11.4</v>
      </c>
      <c r="G230" s="4" t="n">
        <v>77</v>
      </c>
      <c r="H230" s="4" t="s">
        <v>9</v>
      </c>
      <c r="I230" s="5" t="s">
        <v>181</v>
      </c>
    </row>
    <row r="231" customFormat="false" ht="12.8" hidden="false" customHeight="false" outlineLevel="0" collapsed="false">
      <c r="A231" s="3" t="n">
        <v>15.5</v>
      </c>
      <c r="B231" s="4" t="n">
        <v>8</v>
      </c>
      <c r="C231" s="3" t="n">
        <v>400</v>
      </c>
      <c r="D231" s="3" t="n">
        <v>190</v>
      </c>
      <c r="E231" s="3" t="n">
        <v>4325</v>
      </c>
      <c r="F231" s="3" t="n">
        <v>12.2</v>
      </c>
      <c r="G231" s="4" t="n">
        <v>77</v>
      </c>
      <c r="H231" s="4" t="s">
        <v>9</v>
      </c>
      <c r="I231" s="5" t="s">
        <v>182</v>
      </c>
    </row>
    <row r="232" customFormat="false" ht="12.8" hidden="false" customHeight="false" outlineLevel="0" collapsed="false">
      <c r="A232" s="3" t="n">
        <v>16</v>
      </c>
      <c r="B232" s="4" t="n">
        <v>8</v>
      </c>
      <c r="C232" s="3" t="n">
        <v>351</v>
      </c>
      <c r="D232" s="3" t="n">
        <v>149</v>
      </c>
      <c r="E232" s="3" t="n">
        <v>4335</v>
      </c>
      <c r="F232" s="3" t="n">
        <v>14.5</v>
      </c>
      <c r="G232" s="4" t="n">
        <v>77</v>
      </c>
      <c r="H232" s="4" t="s">
        <v>9</v>
      </c>
      <c r="I232" s="5" t="s">
        <v>183</v>
      </c>
    </row>
    <row r="233" customFormat="false" ht="12.8" hidden="false" customHeight="false" outlineLevel="0" collapsed="false">
      <c r="A233" s="3" t="n">
        <v>29</v>
      </c>
      <c r="B233" s="4" t="n">
        <v>4</v>
      </c>
      <c r="C233" s="3" t="n">
        <v>97</v>
      </c>
      <c r="D233" s="3" t="n">
        <v>78</v>
      </c>
      <c r="E233" s="3" t="n">
        <v>1940</v>
      </c>
      <c r="F233" s="3" t="n">
        <v>14.5</v>
      </c>
      <c r="G233" s="4" t="n">
        <v>77</v>
      </c>
      <c r="H233" s="4" t="s">
        <v>30</v>
      </c>
      <c r="I233" s="5" t="s">
        <v>184</v>
      </c>
    </row>
    <row r="234" customFormat="false" ht="12.8" hidden="false" customHeight="false" outlineLevel="0" collapsed="false">
      <c r="A234" s="3" t="n">
        <v>24.5</v>
      </c>
      <c r="B234" s="4" t="n">
        <v>4</v>
      </c>
      <c r="C234" s="3" t="n">
        <v>151</v>
      </c>
      <c r="D234" s="3" t="n">
        <v>88</v>
      </c>
      <c r="E234" s="3" t="n">
        <v>2740</v>
      </c>
      <c r="F234" s="3" t="n">
        <v>16</v>
      </c>
      <c r="G234" s="4" t="n">
        <v>77</v>
      </c>
      <c r="H234" s="4" t="s">
        <v>9</v>
      </c>
      <c r="I234" s="5" t="s">
        <v>185</v>
      </c>
    </row>
    <row r="235" customFormat="false" ht="12.8" hidden="false" customHeight="false" outlineLevel="0" collapsed="false">
      <c r="A235" s="3" t="n">
        <v>26</v>
      </c>
      <c r="B235" s="4" t="n">
        <v>4</v>
      </c>
      <c r="C235" s="3" t="n">
        <v>97</v>
      </c>
      <c r="D235" s="3" t="n">
        <v>75</v>
      </c>
      <c r="E235" s="3" t="n">
        <v>2265</v>
      </c>
      <c r="F235" s="3" t="n">
        <v>18.2</v>
      </c>
      <c r="G235" s="4" t="n">
        <v>77</v>
      </c>
      <c r="H235" s="4" t="s">
        <v>24</v>
      </c>
      <c r="I235" s="5" t="s">
        <v>186</v>
      </c>
    </row>
    <row r="236" customFormat="false" ht="12.8" hidden="false" customHeight="false" outlineLevel="0" collapsed="false">
      <c r="A236" s="3" t="n">
        <v>25.5</v>
      </c>
      <c r="B236" s="4" t="n">
        <v>4</v>
      </c>
      <c r="C236" s="3" t="n">
        <v>140</v>
      </c>
      <c r="D236" s="3" t="n">
        <v>89</v>
      </c>
      <c r="E236" s="3" t="n">
        <v>2755</v>
      </c>
      <c r="F236" s="3" t="n">
        <v>15.8</v>
      </c>
      <c r="G236" s="4" t="n">
        <v>77</v>
      </c>
      <c r="H236" s="4" t="s">
        <v>9</v>
      </c>
      <c r="I236" s="5" t="s">
        <v>187</v>
      </c>
    </row>
    <row r="237" customFormat="false" ht="12.8" hidden="false" customHeight="false" outlineLevel="0" collapsed="false">
      <c r="A237" s="3" t="n">
        <v>30.5</v>
      </c>
      <c r="B237" s="4" t="n">
        <v>4</v>
      </c>
      <c r="C237" s="3" t="n">
        <v>98</v>
      </c>
      <c r="D237" s="3" t="n">
        <v>63</v>
      </c>
      <c r="E237" s="3" t="n">
        <v>2051</v>
      </c>
      <c r="F237" s="3" t="n">
        <v>17</v>
      </c>
      <c r="G237" s="4" t="n">
        <v>77</v>
      </c>
      <c r="H237" s="4" t="s">
        <v>9</v>
      </c>
      <c r="I237" s="5" t="s">
        <v>153</v>
      </c>
    </row>
    <row r="238" customFormat="false" ht="12.8" hidden="false" customHeight="false" outlineLevel="0" collapsed="false">
      <c r="A238" s="3" t="n">
        <v>33.5</v>
      </c>
      <c r="B238" s="4" t="n">
        <v>4</v>
      </c>
      <c r="C238" s="3" t="n">
        <v>98</v>
      </c>
      <c r="D238" s="3" t="n">
        <v>83</v>
      </c>
      <c r="E238" s="3" t="n">
        <v>2075</v>
      </c>
      <c r="F238" s="3" t="n">
        <v>15.9</v>
      </c>
      <c r="G238" s="4" t="n">
        <v>77</v>
      </c>
      <c r="H238" s="4" t="s">
        <v>9</v>
      </c>
      <c r="I238" s="5" t="s">
        <v>188</v>
      </c>
    </row>
    <row r="239" customFormat="false" ht="12.8" hidden="false" customHeight="false" outlineLevel="0" collapsed="false">
      <c r="A239" s="3" t="n">
        <v>30</v>
      </c>
      <c r="B239" s="4" t="n">
        <v>4</v>
      </c>
      <c r="C239" s="3" t="n">
        <v>97</v>
      </c>
      <c r="D239" s="3" t="n">
        <v>67</v>
      </c>
      <c r="E239" s="3" t="n">
        <v>1985</v>
      </c>
      <c r="F239" s="3" t="n">
        <v>16.4</v>
      </c>
      <c r="G239" s="4" t="n">
        <v>77</v>
      </c>
      <c r="H239" s="4" t="s">
        <v>24</v>
      </c>
      <c r="I239" s="5" t="s">
        <v>189</v>
      </c>
    </row>
    <row r="240" customFormat="false" ht="12.8" hidden="false" customHeight="false" outlineLevel="0" collapsed="false">
      <c r="A240" s="3" t="n">
        <v>30.5</v>
      </c>
      <c r="B240" s="4" t="n">
        <v>4</v>
      </c>
      <c r="C240" s="3" t="n">
        <v>97</v>
      </c>
      <c r="D240" s="3" t="n">
        <v>78</v>
      </c>
      <c r="E240" s="3" t="n">
        <v>2190</v>
      </c>
      <c r="F240" s="3" t="n">
        <v>14.1</v>
      </c>
      <c r="G240" s="4" t="n">
        <v>77</v>
      </c>
      <c r="H240" s="4" t="s">
        <v>30</v>
      </c>
      <c r="I240" s="5" t="s">
        <v>126</v>
      </c>
    </row>
    <row r="241" customFormat="false" ht="12.8" hidden="false" customHeight="false" outlineLevel="0" collapsed="false">
      <c r="A241" s="3" t="n">
        <v>22</v>
      </c>
      <c r="B241" s="4" t="n">
        <v>6</v>
      </c>
      <c r="C241" s="3" t="n">
        <v>146</v>
      </c>
      <c r="D241" s="3" t="n">
        <v>97</v>
      </c>
      <c r="E241" s="3" t="n">
        <v>2815</v>
      </c>
      <c r="F241" s="3" t="n">
        <v>14.5</v>
      </c>
      <c r="G241" s="4" t="n">
        <v>77</v>
      </c>
      <c r="H241" s="4" t="s">
        <v>24</v>
      </c>
      <c r="I241" s="5" t="s">
        <v>190</v>
      </c>
    </row>
    <row r="242" customFormat="false" ht="12.8" hidden="false" customHeight="false" outlineLevel="0" collapsed="false">
      <c r="A242" s="3" t="n">
        <v>21.5</v>
      </c>
      <c r="B242" s="4" t="n">
        <v>4</v>
      </c>
      <c r="C242" s="3" t="n">
        <v>121</v>
      </c>
      <c r="D242" s="3" t="n">
        <v>110</v>
      </c>
      <c r="E242" s="3" t="n">
        <v>2600</v>
      </c>
      <c r="F242" s="3" t="n">
        <v>12.8</v>
      </c>
      <c r="G242" s="4" t="n">
        <v>77</v>
      </c>
      <c r="H242" s="4" t="s">
        <v>30</v>
      </c>
      <c r="I242" s="5" t="s">
        <v>191</v>
      </c>
    </row>
    <row r="243" customFormat="false" ht="12.8" hidden="false" customHeight="false" outlineLevel="0" collapsed="false">
      <c r="A243" s="3" t="n">
        <v>21.5</v>
      </c>
      <c r="B243" s="4" t="n">
        <v>3</v>
      </c>
      <c r="C243" s="3" t="n">
        <v>80</v>
      </c>
      <c r="D243" s="3" t="n">
        <v>110</v>
      </c>
      <c r="E243" s="3" t="n">
        <v>2720</v>
      </c>
      <c r="F243" s="3" t="n">
        <v>13.5</v>
      </c>
      <c r="G243" s="4" t="n">
        <v>77</v>
      </c>
      <c r="H243" s="4" t="s">
        <v>24</v>
      </c>
      <c r="I243" s="5" t="s">
        <v>192</v>
      </c>
    </row>
    <row r="244" customFormat="false" ht="12.8" hidden="false" customHeight="false" outlineLevel="0" collapsed="false">
      <c r="A244" s="3" t="n">
        <v>43.1</v>
      </c>
      <c r="B244" s="4" t="n">
        <v>4</v>
      </c>
      <c r="C244" s="3" t="n">
        <v>90</v>
      </c>
      <c r="D244" s="3" t="n">
        <v>48</v>
      </c>
      <c r="E244" s="3" t="n">
        <v>1985</v>
      </c>
      <c r="F244" s="3" t="n">
        <v>21.5</v>
      </c>
      <c r="G244" s="4" t="n">
        <v>78</v>
      </c>
      <c r="H244" s="4" t="s">
        <v>30</v>
      </c>
      <c r="I244" s="5" t="s">
        <v>193</v>
      </c>
    </row>
    <row r="245" customFormat="false" ht="12.8" hidden="false" customHeight="false" outlineLevel="0" collapsed="false">
      <c r="A245" s="3" t="n">
        <v>36.1</v>
      </c>
      <c r="B245" s="4" t="n">
        <v>4</v>
      </c>
      <c r="C245" s="3" t="n">
        <v>98</v>
      </c>
      <c r="D245" s="3" t="n">
        <v>66</v>
      </c>
      <c r="E245" s="3" t="n">
        <v>1800</v>
      </c>
      <c r="F245" s="3" t="n">
        <v>14.4</v>
      </c>
      <c r="G245" s="4" t="n">
        <v>78</v>
      </c>
      <c r="H245" s="4" t="s">
        <v>9</v>
      </c>
      <c r="I245" s="5" t="s">
        <v>194</v>
      </c>
    </row>
    <row r="246" customFormat="false" ht="12.8" hidden="false" customHeight="false" outlineLevel="0" collapsed="false">
      <c r="A246" s="3" t="n">
        <v>32.8</v>
      </c>
      <c r="B246" s="4" t="n">
        <v>4</v>
      </c>
      <c r="C246" s="3" t="n">
        <v>78</v>
      </c>
      <c r="D246" s="3" t="n">
        <v>52</v>
      </c>
      <c r="E246" s="3" t="n">
        <v>1985</v>
      </c>
      <c r="F246" s="3" t="n">
        <v>19.4</v>
      </c>
      <c r="G246" s="4" t="n">
        <v>78</v>
      </c>
      <c r="H246" s="4" t="s">
        <v>24</v>
      </c>
      <c r="I246" s="5" t="s">
        <v>195</v>
      </c>
    </row>
    <row r="247" customFormat="false" ht="12.8" hidden="false" customHeight="false" outlineLevel="0" collapsed="false">
      <c r="A247" s="3" t="n">
        <v>39.4</v>
      </c>
      <c r="B247" s="4" t="n">
        <v>4</v>
      </c>
      <c r="C247" s="3" t="n">
        <v>85</v>
      </c>
      <c r="D247" s="3" t="n">
        <v>70</v>
      </c>
      <c r="E247" s="3" t="n">
        <v>2070</v>
      </c>
      <c r="F247" s="3" t="n">
        <v>18.6</v>
      </c>
      <c r="G247" s="4" t="n">
        <v>78</v>
      </c>
      <c r="H247" s="4" t="s">
        <v>24</v>
      </c>
      <c r="I247" s="5" t="s">
        <v>196</v>
      </c>
    </row>
    <row r="248" customFormat="false" ht="12.8" hidden="false" customHeight="false" outlineLevel="0" collapsed="false">
      <c r="A248" s="3" t="n">
        <v>36.1</v>
      </c>
      <c r="B248" s="4" t="n">
        <v>4</v>
      </c>
      <c r="C248" s="3" t="n">
        <v>91</v>
      </c>
      <c r="D248" s="3" t="n">
        <v>60</v>
      </c>
      <c r="E248" s="3" t="n">
        <v>1800</v>
      </c>
      <c r="F248" s="3" t="n">
        <v>16.4</v>
      </c>
      <c r="G248" s="4" t="n">
        <v>78</v>
      </c>
      <c r="H248" s="4" t="s">
        <v>24</v>
      </c>
      <c r="I248" s="5" t="s">
        <v>148</v>
      </c>
    </row>
    <row r="249" customFormat="false" ht="12.8" hidden="false" customHeight="false" outlineLevel="0" collapsed="false">
      <c r="A249" s="3" t="n">
        <v>19.9</v>
      </c>
      <c r="B249" s="4" t="n">
        <v>8</v>
      </c>
      <c r="C249" s="3" t="n">
        <v>260</v>
      </c>
      <c r="D249" s="3" t="n">
        <v>110</v>
      </c>
      <c r="E249" s="3" t="n">
        <v>3365</v>
      </c>
      <c r="F249" s="3" t="n">
        <v>15.5</v>
      </c>
      <c r="G249" s="4" t="n">
        <v>78</v>
      </c>
      <c r="H249" s="4" t="s">
        <v>9</v>
      </c>
      <c r="I249" s="5" t="s">
        <v>197</v>
      </c>
    </row>
    <row r="250" customFormat="false" ht="12.8" hidden="false" customHeight="false" outlineLevel="0" collapsed="false">
      <c r="A250" s="3" t="n">
        <v>19.4</v>
      </c>
      <c r="B250" s="4" t="n">
        <v>8</v>
      </c>
      <c r="C250" s="3" t="n">
        <v>318</v>
      </c>
      <c r="D250" s="3" t="n">
        <v>140</v>
      </c>
      <c r="E250" s="3" t="n">
        <v>3735</v>
      </c>
      <c r="F250" s="3" t="n">
        <v>13.2</v>
      </c>
      <c r="G250" s="4" t="n">
        <v>78</v>
      </c>
      <c r="H250" s="4" t="s">
        <v>9</v>
      </c>
      <c r="I250" s="5" t="s">
        <v>198</v>
      </c>
    </row>
    <row r="251" customFormat="false" ht="12.8" hidden="false" customHeight="false" outlineLevel="0" collapsed="false">
      <c r="A251" s="3" t="n">
        <v>20.2</v>
      </c>
      <c r="B251" s="4" t="n">
        <v>8</v>
      </c>
      <c r="C251" s="3" t="n">
        <v>302</v>
      </c>
      <c r="D251" s="3" t="n">
        <v>139</v>
      </c>
      <c r="E251" s="3" t="n">
        <v>3570</v>
      </c>
      <c r="F251" s="3" t="n">
        <v>12.8</v>
      </c>
      <c r="G251" s="4" t="n">
        <v>78</v>
      </c>
      <c r="H251" s="4" t="s">
        <v>9</v>
      </c>
      <c r="I251" s="5" t="s">
        <v>199</v>
      </c>
    </row>
    <row r="252" customFormat="false" ht="12.8" hidden="false" customHeight="false" outlineLevel="0" collapsed="false">
      <c r="A252" s="3" t="n">
        <v>19.2</v>
      </c>
      <c r="B252" s="4" t="n">
        <v>6</v>
      </c>
      <c r="C252" s="3" t="n">
        <v>231</v>
      </c>
      <c r="D252" s="3" t="n">
        <v>105</v>
      </c>
      <c r="E252" s="3" t="n">
        <v>3535</v>
      </c>
      <c r="F252" s="3" t="n">
        <v>19.2</v>
      </c>
      <c r="G252" s="4" t="n">
        <v>78</v>
      </c>
      <c r="H252" s="4" t="s">
        <v>9</v>
      </c>
      <c r="I252" s="5" t="s">
        <v>200</v>
      </c>
    </row>
    <row r="253" customFormat="false" ht="12.8" hidden="false" customHeight="false" outlineLevel="0" collapsed="false">
      <c r="A253" s="3" t="n">
        <v>20.5</v>
      </c>
      <c r="B253" s="4" t="n">
        <v>6</v>
      </c>
      <c r="C253" s="3" t="n">
        <v>200</v>
      </c>
      <c r="D253" s="3" t="n">
        <v>95</v>
      </c>
      <c r="E253" s="3" t="n">
        <v>3155</v>
      </c>
      <c r="F253" s="3" t="n">
        <v>18.2</v>
      </c>
      <c r="G253" s="4" t="n">
        <v>78</v>
      </c>
      <c r="H253" s="4" t="s">
        <v>9</v>
      </c>
      <c r="I253" s="5" t="s">
        <v>87</v>
      </c>
    </row>
    <row r="254" customFormat="false" ht="12.8" hidden="false" customHeight="false" outlineLevel="0" collapsed="false">
      <c r="A254" s="3" t="n">
        <v>20.2</v>
      </c>
      <c r="B254" s="4" t="n">
        <v>6</v>
      </c>
      <c r="C254" s="3" t="n">
        <v>200</v>
      </c>
      <c r="D254" s="3" t="n">
        <v>85</v>
      </c>
      <c r="E254" s="3" t="n">
        <v>2965</v>
      </c>
      <c r="F254" s="3" t="n">
        <v>15.8</v>
      </c>
      <c r="G254" s="4" t="n">
        <v>78</v>
      </c>
      <c r="H254" s="4" t="s">
        <v>9</v>
      </c>
      <c r="I254" s="5" t="s">
        <v>201</v>
      </c>
    </row>
    <row r="255" customFormat="false" ht="12.8" hidden="false" customHeight="false" outlineLevel="0" collapsed="false">
      <c r="A255" s="3" t="n">
        <v>25.1</v>
      </c>
      <c r="B255" s="4" t="n">
        <v>4</v>
      </c>
      <c r="C255" s="3" t="n">
        <v>140</v>
      </c>
      <c r="D255" s="3" t="n">
        <v>88</v>
      </c>
      <c r="E255" s="3" t="n">
        <v>2720</v>
      </c>
      <c r="F255" s="3" t="n">
        <v>15.4</v>
      </c>
      <c r="G255" s="4" t="n">
        <v>78</v>
      </c>
      <c r="H255" s="4" t="s">
        <v>9</v>
      </c>
      <c r="I255" s="5" t="s">
        <v>202</v>
      </c>
    </row>
    <row r="256" customFormat="false" ht="12.8" hidden="false" customHeight="false" outlineLevel="0" collapsed="false">
      <c r="A256" s="3" t="n">
        <v>20.5</v>
      </c>
      <c r="B256" s="4" t="n">
        <v>6</v>
      </c>
      <c r="C256" s="3" t="n">
        <v>225</v>
      </c>
      <c r="D256" s="3" t="n">
        <v>100</v>
      </c>
      <c r="E256" s="3" t="n">
        <v>3430</v>
      </c>
      <c r="F256" s="3" t="n">
        <v>17.2</v>
      </c>
      <c r="G256" s="4" t="n">
        <v>78</v>
      </c>
      <c r="H256" s="4" t="s">
        <v>9</v>
      </c>
      <c r="I256" s="5" t="s">
        <v>203</v>
      </c>
    </row>
    <row r="257" customFormat="false" ht="12.8" hidden="false" customHeight="false" outlineLevel="0" collapsed="false">
      <c r="A257" s="3" t="n">
        <v>19.4</v>
      </c>
      <c r="B257" s="4" t="n">
        <v>6</v>
      </c>
      <c r="C257" s="3" t="n">
        <v>232</v>
      </c>
      <c r="D257" s="3" t="n">
        <v>90</v>
      </c>
      <c r="E257" s="3" t="n">
        <v>3210</v>
      </c>
      <c r="F257" s="3" t="n">
        <v>17.2</v>
      </c>
      <c r="G257" s="4" t="n">
        <v>78</v>
      </c>
      <c r="H257" s="4" t="s">
        <v>9</v>
      </c>
      <c r="I257" s="5" t="s">
        <v>204</v>
      </c>
    </row>
    <row r="258" customFormat="false" ht="12.8" hidden="false" customHeight="false" outlineLevel="0" collapsed="false">
      <c r="A258" s="3" t="n">
        <v>20.6</v>
      </c>
      <c r="B258" s="4" t="n">
        <v>6</v>
      </c>
      <c r="C258" s="3" t="n">
        <v>231</v>
      </c>
      <c r="D258" s="3" t="n">
        <v>105</v>
      </c>
      <c r="E258" s="3" t="n">
        <v>3380</v>
      </c>
      <c r="F258" s="3" t="n">
        <v>15.8</v>
      </c>
      <c r="G258" s="4" t="n">
        <v>78</v>
      </c>
      <c r="H258" s="4" t="s">
        <v>9</v>
      </c>
      <c r="I258" s="5" t="s">
        <v>205</v>
      </c>
    </row>
    <row r="259" customFormat="false" ht="12.8" hidden="false" customHeight="false" outlineLevel="0" collapsed="false">
      <c r="A259" s="3" t="n">
        <v>20.8</v>
      </c>
      <c r="B259" s="4" t="n">
        <v>6</v>
      </c>
      <c r="C259" s="3" t="n">
        <v>200</v>
      </c>
      <c r="D259" s="3" t="n">
        <v>85</v>
      </c>
      <c r="E259" s="3" t="n">
        <v>3070</v>
      </c>
      <c r="F259" s="3" t="n">
        <v>16.7</v>
      </c>
      <c r="G259" s="4" t="n">
        <v>78</v>
      </c>
      <c r="H259" s="4" t="s">
        <v>9</v>
      </c>
      <c r="I259" s="5" t="s">
        <v>206</v>
      </c>
    </row>
    <row r="260" customFormat="false" ht="12.8" hidden="false" customHeight="false" outlineLevel="0" collapsed="false">
      <c r="A260" s="3" t="n">
        <v>18.6</v>
      </c>
      <c r="B260" s="4" t="n">
        <v>6</v>
      </c>
      <c r="C260" s="3" t="n">
        <v>225</v>
      </c>
      <c r="D260" s="3" t="n">
        <v>110</v>
      </c>
      <c r="E260" s="3" t="n">
        <v>3620</v>
      </c>
      <c r="F260" s="3" t="n">
        <v>18.7</v>
      </c>
      <c r="G260" s="4" t="n">
        <v>78</v>
      </c>
      <c r="H260" s="4" t="s">
        <v>9</v>
      </c>
      <c r="I260" s="5" t="s">
        <v>207</v>
      </c>
    </row>
    <row r="261" customFormat="false" ht="12.8" hidden="false" customHeight="false" outlineLevel="0" collapsed="false">
      <c r="A261" s="3" t="n">
        <v>18.1</v>
      </c>
      <c r="B261" s="4" t="n">
        <v>6</v>
      </c>
      <c r="C261" s="3" t="n">
        <v>258</v>
      </c>
      <c r="D261" s="3" t="n">
        <v>120</v>
      </c>
      <c r="E261" s="3" t="n">
        <v>3410</v>
      </c>
      <c r="F261" s="3" t="n">
        <v>15.1</v>
      </c>
      <c r="G261" s="4" t="n">
        <v>78</v>
      </c>
      <c r="H261" s="4" t="s">
        <v>9</v>
      </c>
      <c r="I261" s="5" t="s">
        <v>208</v>
      </c>
    </row>
    <row r="262" customFormat="false" ht="12.8" hidden="false" customHeight="false" outlineLevel="0" collapsed="false">
      <c r="A262" s="3" t="n">
        <v>19.2</v>
      </c>
      <c r="B262" s="4" t="n">
        <v>8</v>
      </c>
      <c r="C262" s="3" t="n">
        <v>305</v>
      </c>
      <c r="D262" s="3" t="n">
        <v>145</v>
      </c>
      <c r="E262" s="3" t="n">
        <v>3425</v>
      </c>
      <c r="F262" s="3" t="n">
        <v>13.2</v>
      </c>
      <c r="G262" s="4" t="n">
        <v>78</v>
      </c>
      <c r="H262" s="4" t="s">
        <v>9</v>
      </c>
      <c r="I262" s="5" t="s">
        <v>181</v>
      </c>
    </row>
    <row r="263" customFormat="false" ht="12.8" hidden="false" customHeight="false" outlineLevel="0" collapsed="false">
      <c r="A263" s="3" t="n">
        <v>17.7</v>
      </c>
      <c r="B263" s="4" t="n">
        <v>6</v>
      </c>
      <c r="C263" s="3" t="n">
        <v>231</v>
      </c>
      <c r="D263" s="3" t="n">
        <v>165</v>
      </c>
      <c r="E263" s="3" t="n">
        <v>3445</v>
      </c>
      <c r="F263" s="3" t="n">
        <v>13.4</v>
      </c>
      <c r="G263" s="4" t="n">
        <v>78</v>
      </c>
      <c r="H263" s="4" t="s">
        <v>9</v>
      </c>
      <c r="I263" s="5" t="s">
        <v>209</v>
      </c>
    </row>
    <row r="264" customFormat="false" ht="12.8" hidden="false" customHeight="false" outlineLevel="0" collapsed="false">
      <c r="A264" s="3" t="n">
        <v>18.1</v>
      </c>
      <c r="B264" s="4" t="n">
        <v>8</v>
      </c>
      <c r="C264" s="3" t="n">
        <v>302</v>
      </c>
      <c r="D264" s="3" t="n">
        <v>139</v>
      </c>
      <c r="E264" s="3" t="n">
        <v>3205</v>
      </c>
      <c r="F264" s="3" t="n">
        <v>11.2</v>
      </c>
      <c r="G264" s="4" t="n">
        <v>78</v>
      </c>
      <c r="H264" s="4" t="s">
        <v>9</v>
      </c>
      <c r="I264" s="5" t="s">
        <v>210</v>
      </c>
    </row>
    <row r="265" customFormat="false" ht="12.8" hidden="false" customHeight="false" outlineLevel="0" collapsed="false">
      <c r="A265" s="3" t="n">
        <v>17.5</v>
      </c>
      <c r="B265" s="4" t="n">
        <v>8</v>
      </c>
      <c r="C265" s="3" t="n">
        <v>318</v>
      </c>
      <c r="D265" s="3" t="n">
        <v>140</v>
      </c>
      <c r="E265" s="3" t="n">
        <v>4080</v>
      </c>
      <c r="F265" s="3" t="n">
        <v>13.7</v>
      </c>
      <c r="G265" s="4" t="n">
        <v>78</v>
      </c>
      <c r="H265" s="4" t="s">
        <v>9</v>
      </c>
      <c r="I265" s="5" t="s">
        <v>211</v>
      </c>
    </row>
    <row r="266" customFormat="false" ht="12.8" hidden="false" customHeight="false" outlineLevel="0" collapsed="false">
      <c r="A266" s="3" t="n">
        <v>30</v>
      </c>
      <c r="B266" s="4" t="n">
        <v>4</v>
      </c>
      <c r="C266" s="3" t="n">
        <v>98</v>
      </c>
      <c r="D266" s="3" t="n">
        <v>68</v>
      </c>
      <c r="E266" s="3" t="n">
        <v>2155</v>
      </c>
      <c r="F266" s="3" t="n">
        <v>16.5</v>
      </c>
      <c r="G266" s="4" t="n">
        <v>78</v>
      </c>
      <c r="H266" s="4" t="s">
        <v>9</v>
      </c>
      <c r="I266" s="5" t="s">
        <v>153</v>
      </c>
    </row>
    <row r="267" customFormat="false" ht="12.8" hidden="false" customHeight="false" outlineLevel="0" collapsed="false">
      <c r="A267" s="3" t="n">
        <v>27.5</v>
      </c>
      <c r="B267" s="4" t="n">
        <v>4</v>
      </c>
      <c r="C267" s="3" t="n">
        <v>134</v>
      </c>
      <c r="D267" s="3" t="n">
        <v>95</v>
      </c>
      <c r="E267" s="3" t="n">
        <v>2560</v>
      </c>
      <c r="F267" s="3" t="n">
        <v>14.2</v>
      </c>
      <c r="G267" s="4" t="n">
        <v>78</v>
      </c>
      <c r="H267" s="4" t="s">
        <v>24</v>
      </c>
      <c r="I267" s="5" t="s">
        <v>42</v>
      </c>
    </row>
    <row r="268" customFormat="false" ht="12.8" hidden="false" customHeight="false" outlineLevel="0" collapsed="false">
      <c r="A268" s="3" t="n">
        <v>27.2</v>
      </c>
      <c r="B268" s="4" t="n">
        <v>4</v>
      </c>
      <c r="C268" s="3" t="n">
        <v>119</v>
      </c>
      <c r="D268" s="3" t="n">
        <v>97</v>
      </c>
      <c r="E268" s="3" t="n">
        <v>2300</v>
      </c>
      <c r="F268" s="3" t="n">
        <v>14.7</v>
      </c>
      <c r="G268" s="4" t="n">
        <v>78</v>
      </c>
      <c r="H268" s="4" t="s">
        <v>24</v>
      </c>
      <c r="I268" s="5" t="s">
        <v>212</v>
      </c>
    </row>
    <row r="269" customFormat="false" ht="12.8" hidden="false" customHeight="false" outlineLevel="0" collapsed="false">
      <c r="A269" s="3" t="n">
        <v>30.9</v>
      </c>
      <c r="B269" s="4" t="n">
        <v>4</v>
      </c>
      <c r="C269" s="3" t="n">
        <v>105</v>
      </c>
      <c r="D269" s="3" t="n">
        <v>75</v>
      </c>
      <c r="E269" s="3" t="n">
        <v>2230</v>
      </c>
      <c r="F269" s="3" t="n">
        <v>14.5</v>
      </c>
      <c r="G269" s="4" t="n">
        <v>78</v>
      </c>
      <c r="H269" s="4" t="s">
        <v>9</v>
      </c>
      <c r="I269" s="5" t="s">
        <v>213</v>
      </c>
    </row>
    <row r="270" customFormat="false" ht="12.8" hidden="false" customHeight="false" outlineLevel="0" collapsed="false">
      <c r="A270" s="3" t="n">
        <v>21.1</v>
      </c>
      <c r="B270" s="4" t="n">
        <v>4</v>
      </c>
      <c r="C270" s="3" t="n">
        <v>134</v>
      </c>
      <c r="D270" s="3" t="n">
        <v>95</v>
      </c>
      <c r="E270" s="3" t="n">
        <v>2515</v>
      </c>
      <c r="F270" s="3" t="n">
        <v>14.8</v>
      </c>
      <c r="G270" s="4" t="n">
        <v>78</v>
      </c>
      <c r="H270" s="4" t="s">
        <v>24</v>
      </c>
      <c r="I270" s="5" t="s">
        <v>214</v>
      </c>
    </row>
    <row r="271" customFormat="false" ht="12.8" hidden="false" customHeight="false" outlineLevel="0" collapsed="false">
      <c r="A271" s="3" t="n">
        <v>23.2</v>
      </c>
      <c r="B271" s="4" t="n">
        <v>4</v>
      </c>
      <c r="C271" s="3" t="n">
        <v>156</v>
      </c>
      <c r="D271" s="3" t="n">
        <v>105</v>
      </c>
      <c r="E271" s="3" t="n">
        <v>2745</v>
      </c>
      <c r="F271" s="3" t="n">
        <v>16.7</v>
      </c>
      <c r="G271" s="4" t="n">
        <v>78</v>
      </c>
      <c r="H271" s="4" t="s">
        <v>9</v>
      </c>
      <c r="I271" s="5" t="s">
        <v>215</v>
      </c>
    </row>
    <row r="272" customFormat="false" ht="12.8" hidden="false" customHeight="false" outlineLevel="0" collapsed="false">
      <c r="A272" s="3" t="n">
        <v>23.8</v>
      </c>
      <c r="B272" s="4" t="n">
        <v>4</v>
      </c>
      <c r="C272" s="3" t="n">
        <v>151</v>
      </c>
      <c r="D272" s="3" t="n">
        <v>85</v>
      </c>
      <c r="E272" s="3" t="n">
        <v>2855</v>
      </c>
      <c r="F272" s="3" t="n">
        <v>17.6</v>
      </c>
      <c r="G272" s="4" t="n">
        <v>78</v>
      </c>
      <c r="H272" s="4" t="s">
        <v>9</v>
      </c>
      <c r="I272" s="5" t="s">
        <v>216</v>
      </c>
    </row>
    <row r="273" customFormat="false" ht="12.8" hidden="false" customHeight="false" outlineLevel="0" collapsed="false">
      <c r="A273" s="3" t="n">
        <v>23.9</v>
      </c>
      <c r="B273" s="4" t="n">
        <v>4</v>
      </c>
      <c r="C273" s="3" t="n">
        <v>119</v>
      </c>
      <c r="D273" s="3" t="n">
        <v>97</v>
      </c>
      <c r="E273" s="3" t="n">
        <v>2405</v>
      </c>
      <c r="F273" s="3" t="n">
        <v>14.9</v>
      </c>
      <c r="G273" s="4" t="n">
        <v>78</v>
      </c>
      <c r="H273" s="4" t="s">
        <v>24</v>
      </c>
      <c r="I273" s="5" t="s">
        <v>217</v>
      </c>
    </row>
    <row r="274" customFormat="false" ht="12.8" hidden="false" customHeight="false" outlineLevel="0" collapsed="false">
      <c r="A274" s="3" t="n">
        <v>20.3</v>
      </c>
      <c r="B274" s="4" t="n">
        <v>5</v>
      </c>
      <c r="C274" s="3" t="n">
        <v>131</v>
      </c>
      <c r="D274" s="3" t="n">
        <v>103</v>
      </c>
      <c r="E274" s="3" t="n">
        <v>2830</v>
      </c>
      <c r="F274" s="3" t="n">
        <v>15.9</v>
      </c>
      <c r="G274" s="4" t="n">
        <v>78</v>
      </c>
      <c r="H274" s="4" t="s">
        <v>30</v>
      </c>
      <c r="I274" s="5" t="s">
        <v>218</v>
      </c>
    </row>
    <row r="275" customFormat="false" ht="12.8" hidden="false" customHeight="false" outlineLevel="0" collapsed="false">
      <c r="A275" s="3" t="n">
        <v>17</v>
      </c>
      <c r="B275" s="4" t="n">
        <v>6</v>
      </c>
      <c r="C275" s="3" t="n">
        <v>163</v>
      </c>
      <c r="D275" s="3" t="n">
        <v>125</v>
      </c>
      <c r="E275" s="3" t="n">
        <v>3140</v>
      </c>
      <c r="F275" s="3" t="n">
        <v>13.6</v>
      </c>
      <c r="G275" s="4" t="n">
        <v>78</v>
      </c>
      <c r="H275" s="4" t="s">
        <v>30</v>
      </c>
      <c r="I275" s="5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/>
  <cols>
    <col collapsed="false" hidden="false" max="1" min="1" style="0" width="9.71938775510204"/>
    <col collapsed="false" hidden="false" max="2" min="2" style="0" width="13.3622448979592"/>
    <col collapsed="false" hidden="false" max="3" min="3" style="6" width="12.1479591836735"/>
    <col collapsed="false" hidden="false" max="4" min="4" style="6" width="7.29081632653061"/>
    <col collapsed="false" hidden="false" max="5" min="5" style="6" width="12.4183673469388"/>
    <col collapsed="false" hidden="false" max="6" min="6" style="0" width="11.2040816326531"/>
    <col collapsed="false" hidden="false" max="7" min="7" style="0" width="6.75"/>
    <col collapsed="false" hidden="false" max="8" min="8" style="0" width="11.3418367346939"/>
    <col collapsed="false" hidden="false" max="9" min="9" style="0" width="5.26530612244898"/>
    <col collapsed="false" hidden="false" max="11" min="10" style="0" width="9.71938775510204"/>
    <col collapsed="false" hidden="false" max="12" min="12" style="0" width="6.0765306122449"/>
    <col collapsed="false" hidden="false" max="13" min="13" style="0" width="14.1734693877551"/>
    <col collapsed="false" hidden="false" max="14" min="14" style="0" width="9.17857142857143"/>
    <col collapsed="false" hidden="false" max="1025" min="15" style="0" width="8.50510204081633"/>
  </cols>
  <sheetData>
    <row r="1" s="2" customFormat="true" ht="35.2" hidden="false" customHeight="false" outlineLevel="0" collapsed="false">
      <c r="A1" s="2" t="s">
        <v>1</v>
      </c>
      <c r="B1" s="2" t="s">
        <v>2</v>
      </c>
      <c r="C1" s="7" t="s">
        <v>3</v>
      </c>
      <c r="D1" s="7" t="s">
        <v>4</v>
      </c>
      <c r="E1" s="7" t="s">
        <v>5</v>
      </c>
      <c r="F1" s="2" t="s">
        <v>6</v>
      </c>
      <c r="G1" s="2" t="s">
        <v>7</v>
      </c>
      <c r="I1" s="2" t="s">
        <v>0</v>
      </c>
      <c r="J1" s="8" t="s">
        <v>220</v>
      </c>
      <c r="K1" s="8" t="s">
        <v>221</v>
      </c>
      <c r="L1" s="0"/>
      <c r="M1" s="8" t="s">
        <v>222</v>
      </c>
      <c r="N1" s="0" t="n">
        <f aca="false">COUNTIF(K2:K121,"&gt;=-5.38")-COUNTIF(K2:K121,"&gt;=5.38")</f>
        <v>87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</v>
      </c>
      <c r="B2" s="0" t="n">
        <v>89</v>
      </c>
      <c r="C2" s="6" t="n">
        <v>71</v>
      </c>
      <c r="D2" s="6" t="n">
        <v>1990</v>
      </c>
      <c r="E2" s="6" t="n">
        <v>14.9</v>
      </c>
      <c r="F2" s="0" t="n">
        <v>78</v>
      </c>
      <c r="G2" s="0" t="n">
        <v>2</v>
      </c>
      <c r="I2" s="6" t="n">
        <v>31.5</v>
      </c>
      <c r="J2" s="6" t="n">
        <f aca="false">SUMPRODUCT('Linear Model'!B$2:H$2,A2:G2)+'Linear Model'!I$2</f>
        <v>29.241495669091</v>
      </c>
      <c r="K2" s="9" t="n">
        <f aca="false">I2-J2</f>
        <v>2.258504330909</v>
      </c>
      <c r="M2" s="2" t="s">
        <v>223</v>
      </c>
      <c r="N2" s="10" t="n">
        <f aca="false">87/118</f>
        <v>0.73728813559322</v>
      </c>
    </row>
    <row r="3" customFormat="false" ht="12.8" hidden="false" customHeight="false" outlineLevel="0" collapsed="false">
      <c r="A3" s="0" t="n">
        <v>4</v>
      </c>
      <c r="B3" s="0" t="n">
        <v>98</v>
      </c>
      <c r="C3" s="6" t="n">
        <v>68</v>
      </c>
      <c r="D3" s="6" t="n">
        <v>2135</v>
      </c>
      <c r="E3" s="6" t="n">
        <v>16.6</v>
      </c>
      <c r="F3" s="0" t="n">
        <v>78</v>
      </c>
      <c r="G3" s="0" t="n">
        <v>3</v>
      </c>
      <c r="I3" s="6" t="n">
        <v>29.5</v>
      </c>
      <c r="J3" s="6" t="n">
        <f aca="false">SUMPRODUCT('Linear Model'!B$2:H$2,A3:G3)+'Linear Model'!I$2</f>
        <v>29.5688083504252</v>
      </c>
      <c r="K3" s="9" t="n">
        <f aca="false">I3-J3</f>
        <v>-0.0688083504252006</v>
      </c>
    </row>
    <row r="4" customFormat="false" ht="12.8" hidden="false" customHeight="false" outlineLevel="0" collapsed="false">
      <c r="A4" s="0" t="n">
        <v>6</v>
      </c>
      <c r="B4" s="0" t="n">
        <v>231</v>
      </c>
      <c r="C4" s="6" t="n">
        <v>115</v>
      </c>
      <c r="D4" s="6" t="n">
        <v>3245</v>
      </c>
      <c r="E4" s="6" t="n">
        <v>15.4</v>
      </c>
      <c r="F4" s="0" t="n">
        <v>79</v>
      </c>
      <c r="G4" s="0" t="n">
        <v>1</v>
      </c>
      <c r="I4" s="6" t="n">
        <v>21.5</v>
      </c>
      <c r="J4" s="6" t="n">
        <f aca="false">SUMPRODUCT('Linear Model'!B$2:H$2,A4:G4)+'Linear Model'!I$2</f>
        <v>21.9508602612031</v>
      </c>
      <c r="K4" s="9" t="n">
        <f aca="false">I4-J4</f>
        <v>-0.450860261203101</v>
      </c>
    </row>
    <row r="5" customFormat="false" ht="12.8" hidden="false" customHeight="false" outlineLevel="0" collapsed="false">
      <c r="A5" s="0" t="n">
        <v>6</v>
      </c>
      <c r="B5" s="0" t="n">
        <v>200</v>
      </c>
      <c r="C5" s="6" t="n">
        <v>85</v>
      </c>
      <c r="D5" s="6" t="n">
        <v>2990</v>
      </c>
      <c r="E5" s="6" t="n">
        <v>18.2</v>
      </c>
      <c r="F5" s="0" t="n">
        <v>79</v>
      </c>
      <c r="G5" s="0" t="n">
        <v>1</v>
      </c>
      <c r="I5" s="6" t="n">
        <v>19.8</v>
      </c>
      <c r="J5" s="6" t="n">
        <f aca="false">SUMPRODUCT('Linear Model'!B$2:H$2,A5:G5)+'Linear Model'!I$2</f>
        <v>23.4151549473976</v>
      </c>
      <c r="K5" s="9" t="n">
        <f aca="false">I5-J5</f>
        <v>-3.6151549473976</v>
      </c>
    </row>
    <row r="6" customFormat="false" ht="12.8" hidden="false" customHeight="false" outlineLevel="0" collapsed="false">
      <c r="A6" s="0" t="n">
        <v>4</v>
      </c>
      <c r="B6" s="0" t="n">
        <v>140</v>
      </c>
      <c r="C6" s="6" t="n">
        <v>88</v>
      </c>
      <c r="D6" s="6" t="n">
        <v>2890</v>
      </c>
      <c r="E6" s="6" t="n">
        <v>17.3</v>
      </c>
      <c r="F6" s="0" t="n">
        <v>79</v>
      </c>
      <c r="G6" s="0" t="n">
        <v>1</v>
      </c>
      <c r="I6" s="6" t="n">
        <v>22.3</v>
      </c>
      <c r="J6" s="6" t="n">
        <f aca="false">SUMPRODUCT('Linear Model'!B$2:H$2,A6:G6)+'Linear Model'!I$2</f>
        <v>24.1068710074766</v>
      </c>
      <c r="K6" s="9" t="n">
        <f aca="false">I6-J6</f>
        <v>-1.8068710074766</v>
      </c>
    </row>
    <row r="7" customFormat="false" ht="12.8" hidden="false" customHeight="false" outlineLevel="0" collapsed="false">
      <c r="A7" s="0" t="n">
        <v>6</v>
      </c>
      <c r="B7" s="0" t="n">
        <v>232</v>
      </c>
      <c r="C7" s="6" t="n">
        <v>90</v>
      </c>
      <c r="D7" s="6" t="n">
        <v>3265</v>
      </c>
      <c r="E7" s="6" t="n">
        <v>18.2</v>
      </c>
      <c r="F7" s="0" t="n">
        <v>79</v>
      </c>
      <c r="G7" s="0" t="n">
        <v>1</v>
      </c>
      <c r="I7" s="6" t="n">
        <v>20.2</v>
      </c>
      <c r="J7" s="6" t="n">
        <f aca="false">SUMPRODUCT('Linear Model'!B$2:H$2,A7:G7)+'Linear Model'!I$2</f>
        <v>22.1038393331893</v>
      </c>
      <c r="K7" s="9" t="n">
        <f aca="false">I7-J7</f>
        <v>-1.9038393331893</v>
      </c>
    </row>
    <row r="8" customFormat="false" ht="12.8" hidden="false" customHeight="false" outlineLevel="0" collapsed="false">
      <c r="A8" s="0" t="n">
        <v>6</v>
      </c>
      <c r="B8" s="0" t="n">
        <v>225</v>
      </c>
      <c r="C8" s="6" t="n">
        <v>110</v>
      </c>
      <c r="D8" s="6" t="n">
        <v>3360</v>
      </c>
      <c r="E8" s="6" t="n">
        <v>16.6</v>
      </c>
      <c r="F8" s="0" t="n">
        <v>79</v>
      </c>
      <c r="G8" s="0" t="n">
        <v>1</v>
      </c>
      <c r="I8" s="6" t="n">
        <v>20.6</v>
      </c>
      <c r="J8" s="6" t="n">
        <f aca="false">SUMPRODUCT('Linear Model'!B$2:H$2,A8:G8)+'Linear Model'!I$2</f>
        <v>21.3498798885113</v>
      </c>
      <c r="K8" s="9" t="n">
        <f aca="false">I8-J8</f>
        <v>-0.749879888511298</v>
      </c>
    </row>
    <row r="9" customFormat="false" ht="12.8" hidden="false" customHeight="false" outlineLevel="0" collapsed="false">
      <c r="A9" s="0" t="n">
        <v>8</v>
      </c>
      <c r="B9" s="0" t="n">
        <v>305</v>
      </c>
      <c r="C9" s="6" t="n">
        <v>130</v>
      </c>
      <c r="D9" s="6" t="n">
        <v>3840</v>
      </c>
      <c r="E9" s="6" t="n">
        <v>15.4</v>
      </c>
      <c r="F9" s="0" t="n">
        <v>79</v>
      </c>
      <c r="G9" s="0" t="n">
        <v>1</v>
      </c>
      <c r="I9" s="6" t="n">
        <v>17</v>
      </c>
      <c r="J9" s="6" t="n">
        <f aca="false">SUMPRODUCT('Linear Model'!B$2:H$2,A9:G9)+'Linear Model'!I$2</f>
        <v>18.5142821614744</v>
      </c>
      <c r="K9" s="9" t="n">
        <f aca="false">I9-J9</f>
        <v>-1.5142821614744</v>
      </c>
    </row>
    <row r="10" customFormat="false" ht="12.8" hidden="false" customHeight="false" outlineLevel="0" collapsed="false">
      <c r="A10" s="0" t="n">
        <v>8</v>
      </c>
      <c r="B10" s="0" t="n">
        <v>302</v>
      </c>
      <c r="C10" s="6" t="n">
        <v>129</v>
      </c>
      <c r="D10" s="6" t="n">
        <v>3725</v>
      </c>
      <c r="E10" s="6" t="n">
        <v>13.4</v>
      </c>
      <c r="F10" s="0" t="n">
        <v>79</v>
      </c>
      <c r="G10" s="0" t="n">
        <v>1</v>
      </c>
      <c r="I10" s="6" t="n">
        <v>17.6</v>
      </c>
      <c r="J10" s="6" t="n">
        <f aca="false">SUMPRODUCT('Linear Model'!B$2:H$2,A10:G10)+'Linear Model'!I$2</f>
        <v>19.0928009260222</v>
      </c>
      <c r="K10" s="9" t="n">
        <f aca="false">I10-J10</f>
        <v>-1.4928009260222</v>
      </c>
    </row>
    <row r="11" customFormat="false" ht="12.8" hidden="false" customHeight="false" outlineLevel="0" collapsed="false">
      <c r="A11" s="0" t="n">
        <v>8</v>
      </c>
      <c r="B11" s="0" t="n">
        <v>351</v>
      </c>
      <c r="C11" s="6" t="n">
        <v>138</v>
      </c>
      <c r="D11" s="6" t="n">
        <v>3955</v>
      </c>
      <c r="E11" s="6" t="n">
        <v>13.2</v>
      </c>
      <c r="F11" s="0" t="n">
        <v>79</v>
      </c>
      <c r="G11" s="0" t="n">
        <v>1</v>
      </c>
      <c r="I11" s="6" t="n">
        <v>16.5</v>
      </c>
      <c r="J11" s="6" t="n">
        <f aca="false">SUMPRODUCT('Linear Model'!B$2:H$2,A11:G11)+'Linear Model'!I$2</f>
        <v>18.1025560954376</v>
      </c>
      <c r="K11" s="9" t="n">
        <f aca="false">I11-J11</f>
        <v>-1.6025560954376</v>
      </c>
    </row>
    <row r="12" customFormat="false" ht="12.8" hidden="false" customHeight="false" outlineLevel="0" collapsed="false">
      <c r="A12" s="0" t="n">
        <v>8</v>
      </c>
      <c r="B12" s="0" t="n">
        <v>318</v>
      </c>
      <c r="C12" s="6" t="n">
        <v>135</v>
      </c>
      <c r="D12" s="6" t="n">
        <v>3830</v>
      </c>
      <c r="E12" s="6" t="n">
        <v>15.2</v>
      </c>
      <c r="F12" s="0" t="n">
        <v>79</v>
      </c>
      <c r="G12" s="0" t="n">
        <v>1</v>
      </c>
      <c r="I12" s="6" t="n">
        <v>18.2</v>
      </c>
      <c r="J12" s="6" t="n">
        <f aca="false">SUMPRODUCT('Linear Model'!B$2:H$2,A12:G12)+'Linear Model'!I$2</f>
        <v>18.6108354487872</v>
      </c>
      <c r="K12" s="9" t="n">
        <f aca="false">I12-J12</f>
        <v>-0.4108354487872</v>
      </c>
    </row>
    <row r="13" customFormat="false" ht="12.8" hidden="false" customHeight="false" outlineLevel="0" collapsed="false">
      <c r="A13" s="0" t="n">
        <v>8</v>
      </c>
      <c r="B13" s="0" t="n">
        <v>350</v>
      </c>
      <c r="C13" s="6" t="n">
        <v>155</v>
      </c>
      <c r="D13" s="6" t="n">
        <v>4360</v>
      </c>
      <c r="E13" s="6" t="n">
        <v>14.9</v>
      </c>
      <c r="F13" s="0" t="n">
        <v>79</v>
      </c>
      <c r="G13" s="0" t="n">
        <v>1</v>
      </c>
      <c r="I13" s="6" t="n">
        <v>16.9</v>
      </c>
      <c r="J13" s="6" t="n">
        <f aca="false">SUMPRODUCT('Linear Model'!B$2:H$2,A13:G13)+'Linear Model'!I$2</f>
        <v>15.7909136325822</v>
      </c>
      <c r="K13" s="9" t="n">
        <f aca="false">I13-J13</f>
        <v>1.1090863674178</v>
      </c>
    </row>
    <row r="14" customFormat="false" ht="12.8" hidden="false" customHeight="false" outlineLevel="0" collapsed="false">
      <c r="A14" s="0" t="n">
        <v>8</v>
      </c>
      <c r="B14" s="0" t="n">
        <v>351</v>
      </c>
      <c r="C14" s="6" t="n">
        <v>142</v>
      </c>
      <c r="D14" s="6" t="n">
        <v>4054</v>
      </c>
      <c r="E14" s="6" t="n">
        <v>14.3</v>
      </c>
      <c r="F14" s="0" t="n">
        <v>79</v>
      </c>
      <c r="G14" s="0" t="n">
        <v>1</v>
      </c>
      <c r="I14" s="6" t="n">
        <v>15.5</v>
      </c>
      <c r="J14" s="6" t="n">
        <f aca="false">SUMPRODUCT('Linear Model'!B$2:H$2,A14:G14)+'Linear Model'!I$2</f>
        <v>17.550991152144</v>
      </c>
      <c r="K14" s="9" t="n">
        <f aca="false">I14-J14</f>
        <v>-2.050991152144</v>
      </c>
    </row>
    <row r="15" customFormat="false" ht="12.8" hidden="false" customHeight="false" outlineLevel="0" collapsed="false">
      <c r="A15" s="0" t="n">
        <v>8</v>
      </c>
      <c r="B15" s="0" t="n">
        <v>267</v>
      </c>
      <c r="C15" s="6" t="n">
        <v>125</v>
      </c>
      <c r="D15" s="6" t="n">
        <v>3605</v>
      </c>
      <c r="E15" s="6" t="n">
        <v>15</v>
      </c>
      <c r="F15" s="0" t="n">
        <v>79</v>
      </c>
      <c r="G15" s="0" t="n">
        <v>1</v>
      </c>
      <c r="I15" s="6" t="n">
        <v>19.2</v>
      </c>
      <c r="J15" s="6" t="n">
        <f aca="false">SUMPRODUCT('Linear Model'!B$2:H$2,A15:G15)+'Linear Model'!I$2</f>
        <v>19.5628463567272</v>
      </c>
      <c r="K15" s="9" t="n">
        <f aca="false">I15-J15</f>
        <v>-0.3628463567272</v>
      </c>
    </row>
    <row r="16" customFormat="false" ht="12.8" hidden="false" customHeight="false" outlineLevel="0" collapsed="false">
      <c r="A16" s="0" t="n">
        <v>8</v>
      </c>
      <c r="B16" s="0" t="n">
        <v>360</v>
      </c>
      <c r="C16" s="6" t="n">
        <v>150</v>
      </c>
      <c r="D16" s="6" t="n">
        <v>3940</v>
      </c>
      <c r="E16" s="6" t="n">
        <v>13</v>
      </c>
      <c r="F16" s="0" t="n">
        <v>79</v>
      </c>
      <c r="G16" s="0" t="n">
        <v>1</v>
      </c>
      <c r="I16" s="6" t="n">
        <v>18.5</v>
      </c>
      <c r="J16" s="6" t="n">
        <f aca="false">SUMPRODUCT('Linear Model'!B$2:H$2,A16:G16)+'Linear Model'!I$2</f>
        <v>18.1399668908843</v>
      </c>
      <c r="K16" s="9" t="n">
        <f aca="false">I16-J16</f>
        <v>0.360033109115701</v>
      </c>
    </row>
    <row r="17" customFormat="false" ht="12.8" hidden="false" customHeight="false" outlineLevel="0" collapsed="false">
      <c r="A17" s="0" t="n">
        <v>4</v>
      </c>
      <c r="B17" s="0" t="n">
        <v>89</v>
      </c>
      <c r="C17" s="6" t="n">
        <v>71</v>
      </c>
      <c r="D17" s="6" t="n">
        <v>1925</v>
      </c>
      <c r="E17" s="6" t="n">
        <v>14</v>
      </c>
      <c r="F17" s="0" t="n">
        <v>79</v>
      </c>
      <c r="G17" s="0" t="n">
        <v>2</v>
      </c>
      <c r="I17" s="6" t="n">
        <v>31.9</v>
      </c>
      <c r="J17" s="6" t="n">
        <f aca="false">SUMPRODUCT('Linear Model'!B$2:H$2,A17:G17)+'Linear Model'!I$2</f>
        <v>30.0653178357847</v>
      </c>
      <c r="K17" s="9" t="n">
        <f aca="false">I17-J17</f>
        <v>1.8346821642153</v>
      </c>
    </row>
    <row r="18" customFormat="false" ht="12.8" hidden="false" customHeight="false" outlineLevel="0" collapsed="false">
      <c r="A18" s="0" t="n">
        <v>4</v>
      </c>
      <c r="B18" s="0" t="n">
        <v>86</v>
      </c>
      <c r="C18" s="6" t="n">
        <v>65</v>
      </c>
      <c r="D18" s="6" t="n">
        <v>1975</v>
      </c>
      <c r="E18" s="6" t="n">
        <v>15.2</v>
      </c>
      <c r="F18" s="0" t="n">
        <v>79</v>
      </c>
      <c r="G18" s="0" t="n">
        <v>3</v>
      </c>
      <c r="I18" s="6" t="n">
        <v>34.1</v>
      </c>
      <c r="J18" s="6" t="n">
        <f aca="false">SUMPRODUCT('Linear Model'!B$2:H$2,A18:G18)+'Linear Model'!I$2</f>
        <v>30.8422923652754</v>
      </c>
      <c r="K18" s="9" t="n">
        <f aca="false">I18-J18</f>
        <v>3.2577076347246</v>
      </c>
    </row>
    <row r="19" customFormat="false" ht="12.8" hidden="false" customHeight="false" outlineLevel="0" collapsed="false">
      <c r="A19" s="0" t="n">
        <v>4</v>
      </c>
      <c r="B19" s="0" t="n">
        <v>98</v>
      </c>
      <c r="C19" s="6" t="n">
        <v>80</v>
      </c>
      <c r="D19" s="6" t="n">
        <v>1915</v>
      </c>
      <c r="E19" s="6" t="n">
        <v>14.4</v>
      </c>
      <c r="F19" s="0" t="n">
        <v>79</v>
      </c>
      <c r="G19" s="0" t="n">
        <v>1</v>
      </c>
      <c r="I19" s="6" t="n">
        <v>35.7</v>
      </c>
      <c r="J19" s="6" t="n">
        <f aca="false">SUMPRODUCT('Linear Model'!B$2:H$2,A19:G19)+'Linear Model'!I$2</f>
        <v>29.1121375941271</v>
      </c>
      <c r="K19" s="9" t="n">
        <f aca="false">I19-J19</f>
        <v>6.5878624058729</v>
      </c>
    </row>
    <row r="20" customFormat="false" ht="12.8" hidden="false" customHeight="false" outlineLevel="0" collapsed="false">
      <c r="A20" s="0" t="n">
        <v>4</v>
      </c>
      <c r="B20" s="0" t="n">
        <v>121</v>
      </c>
      <c r="C20" s="6" t="n">
        <v>80</v>
      </c>
      <c r="D20" s="6" t="n">
        <v>2670</v>
      </c>
      <c r="E20" s="6" t="n">
        <v>15</v>
      </c>
      <c r="F20" s="0" t="n">
        <v>79</v>
      </c>
      <c r="G20" s="0" t="n">
        <v>1</v>
      </c>
      <c r="I20" s="6" t="n">
        <v>27.4</v>
      </c>
      <c r="J20" s="6" t="n">
        <f aca="false">SUMPRODUCT('Linear Model'!B$2:H$2,A20:G20)+'Linear Model'!I$2</f>
        <v>25.198894565803</v>
      </c>
      <c r="K20" s="9" t="n">
        <f aca="false">I20-J20</f>
        <v>2.201105434197</v>
      </c>
    </row>
    <row r="21" customFormat="false" ht="12.8" hidden="false" customHeight="false" outlineLevel="0" collapsed="false">
      <c r="A21" s="0" t="n">
        <v>5</v>
      </c>
      <c r="B21" s="0" t="n">
        <v>183</v>
      </c>
      <c r="C21" s="6" t="n">
        <v>77</v>
      </c>
      <c r="D21" s="6" t="n">
        <v>3530</v>
      </c>
      <c r="E21" s="6" t="n">
        <v>20.1</v>
      </c>
      <c r="F21" s="0" t="n">
        <v>79</v>
      </c>
      <c r="G21" s="0" t="n">
        <v>2</v>
      </c>
      <c r="I21" s="6" t="n">
        <v>25.4</v>
      </c>
      <c r="J21" s="6" t="n">
        <f aca="false">SUMPRODUCT('Linear Model'!B$2:H$2,A21:G21)+'Linear Model'!I$2</f>
        <v>21.7767260470586</v>
      </c>
      <c r="K21" s="9" t="n">
        <f aca="false">I21-J21</f>
        <v>3.6232739529414</v>
      </c>
    </row>
    <row r="22" customFormat="false" ht="12.8" hidden="false" customHeight="false" outlineLevel="0" collapsed="false">
      <c r="A22" s="0" t="n">
        <v>8</v>
      </c>
      <c r="B22" s="0" t="n">
        <v>350</v>
      </c>
      <c r="C22" s="6" t="n">
        <v>125</v>
      </c>
      <c r="D22" s="6" t="n">
        <v>3900</v>
      </c>
      <c r="E22" s="6" t="n">
        <v>17.4</v>
      </c>
      <c r="F22" s="0" t="n">
        <v>79</v>
      </c>
      <c r="G22" s="0" t="n">
        <v>1</v>
      </c>
      <c r="I22" s="6" t="n">
        <v>23</v>
      </c>
      <c r="J22" s="6" t="n">
        <f aca="false">SUMPRODUCT('Linear Model'!B$2:H$2,A22:G22)+'Linear Model'!I$2</f>
        <v>18.567318378709</v>
      </c>
      <c r="K22" s="9" t="n">
        <f aca="false">I22-J22</f>
        <v>4.432681621291</v>
      </c>
    </row>
    <row r="23" customFormat="false" ht="12.8" hidden="false" customHeight="false" outlineLevel="0" collapsed="false">
      <c r="A23" s="0" t="n">
        <v>4</v>
      </c>
      <c r="B23" s="0" t="n">
        <v>141</v>
      </c>
      <c r="C23" s="6" t="n">
        <v>71</v>
      </c>
      <c r="D23" s="6" t="n">
        <v>3190</v>
      </c>
      <c r="E23" s="6" t="n">
        <v>24.8</v>
      </c>
      <c r="F23" s="0" t="n">
        <v>79</v>
      </c>
      <c r="G23" s="0" t="n">
        <v>2</v>
      </c>
      <c r="I23" s="6" t="n">
        <v>27.2</v>
      </c>
      <c r="J23" s="6" t="n">
        <f aca="false">SUMPRODUCT('Linear Model'!B$2:H$2,A23:G23)+'Linear Model'!I$2</f>
        <v>23.7504707900457</v>
      </c>
      <c r="K23" s="9" t="n">
        <f aca="false">I23-J23</f>
        <v>3.4495292099543</v>
      </c>
    </row>
    <row r="24" customFormat="false" ht="12.8" hidden="false" customHeight="false" outlineLevel="0" collapsed="false">
      <c r="A24" s="0" t="n">
        <v>8</v>
      </c>
      <c r="B24" s="0" t="n">
        <v>260</v>
      </c>
      <c r="C24" s="6" t="n">
        <v>90</v>
      </c>
      <c r="D24" s="6" t="n">
        <v>3420</v>
      </c>
      <c r="E24" s="6" t="n">
        <v>22.2</v>
      </c>
      <c r="F24" s="0" t="n">
        <v>79</v>
      </c>
      <c r="G24" s="0" t="n">
        <v>1</v>
      </c>
      <c r="I24" s="6" t="n">
        <v>23.9</v>
      </c>
      <c r="J24" s="6" t="n">
        <f aca="false">SUMPRODUCT('Linear Model'!B$2:H$2,A24:G24)+'Linear Model'!I$2</f>
        <v>20.921207295006</v>
      </c>
      <c r="K24" s="9" t="n">
        <f aca="false">I24-J24</f>
        <v>2.978792704994</v>
      </c>
    </row>
    <row r="25" customFormat="false" ht="12.8" hidden="false" customHeight="false" outlineLevel="0" collapsed="false">
      <c r="A25" s="0" t="n">
        <v>4</v>
      </c>
      <c r="B25" s="0" t="n">
        <v>105</v>
      </c>
      <c r="C25" s="6" t="n">
        <v>70</v>
      </c>
      <c r="D25" s="6" t="n">
        <v>2200</v>
      </c>
      <c r="E25" s="6" t="n">
        <v>13.2</v>
      </c>
      <c r="F25" s="0" t="n">
        <v>79</v>
      </c>
      <c r="G25" s="0" t="n">
        <v>1</v>
      </c>
      <c r="I25" s="6" t="n">
        <v>34.2</v>
      </c>
      <c r="J25" s="6" t="n">
        <f aca="false">SUMPRODUCT('Linear Model'!B$2:H$2,A25:G25)+'Linear Model'!I$2</f>
        <v>27.6860788768709</v>
      </c>
      <c r="K25" s="9" t="n">
        <f aca="false">I25-J25</f>
        <v>6.5139211231291</v>
      </c>
    </row>
    <row r="26" customFormat="false" ht="12.8" hidden="false" customHeight="false" outlineLevel="0" collapsed="false">
      <c r="A26" s="0" t="n">
        <v>4</v>
      </c>
      <c r="B26" s="0" t="n">
        <v>105</v>
      </c>
      <c r="C26" s="6" t="n">
        <v>70</v>
      </c>
      <c r="D26" s="6" t="n">
        <v>2150</v>
      </c>
      <c r="E26" s="6" t="n">
        <v>14.9</v>
      </c>
      <c r="F26" s="0" t="n">
        <v>79</v>
      </c>
      <c r="G26" s="0" t="n">
        <v>1</v>
      </c>
      <c r="I26" s="6" t="n">
        <v>34.5</v>
      </c>
      <c r="J26" s="6" t="n">
        <f aca="false">SUMPRODUCT('Linear Model'!B$2:H$2,A26:G26)+'Linear Model'!I$2</f>
        <v>27.9823117437383</v>
      </c>
      <c r="K26" s="9" t="n">
        <f aca="false">I26-J26</f>
        <v>6.5176882562617</v>
      </c>
    </row>
    <row r="27" customFormat="false" ht="12.8" hidden="false" customHeight="false" outlineLevel="0" collapsed="false">
      <c r="A27" s="0" t="n">
        <v>4</v>
      </c>
      <c r="B27" s="0" t="n">
        <v>85</v>
      </c>
      <c r="C27" s="6" t="n">
        <v>65</v>
      </c>
      <c r="D27" s="6" t="n">
        <v>2020</v>
      </c>
      <c r="E27" s="6" t="n">
        <v>19.2</v>
      </c>
      <c r="F27" s="0" t="n">
        <v>79</v>
      </c>
      <c r="G27" s="0" t="n">
        <v>3</v>
      </c>
      <c r="I27" s="6" t="n">
        <v>31.8</v>
      </c>
      <c r="J27" s="6" t="n">
        <f aca="false">SUMPRODUCT('Linear Model'!B$2:H$2,A27:G27)+'Linear Model'!I$2</f>
        <v>30.6540645342772</v>
      </c>
      <c r="K27" s="9" t="n">
        <f aca="false">I27-J27</f>
        <v>1.1459354657228</v>
      </c>
    </row>
    <row r="28" customFormat="false" ht="12.8" hidden="false" customHeight="false" outlineLevel="0" collapsed="false">
      <c r="A28" s="0" t="n">
        <v>4</v>
      </c>
      <c r="B28" s="0" t="n">
        <v>91</v>
      </c>
      <c r="C28" s="6" t="n">
        <v>69</v>
      </c>
      <c r="D28" s="6" t="n">
        <v>2130</v>
      </c>
      <c r="E28" s="6" t="n">
        <v>14.7</v>
      </c>
      <c r="F28" s="0" t="n">
        <v>79</v>
      </c>
      <c r="G28" s="0" t="n">
        <v>2</v>
      </c>
      <c r="I28" s="6" t="n">
        <v>37.3</v>
      </c>
      <c r="J28" s="6" t="n">
        <f aca="false">SUMPRODUCT('Linear Model'!B$2:H$2,A28:G28)+'Linear Model'!I$2</f>
        <v>28.9992555879013</v>
      </c>
      <c r="K28" s="9" t="n">
        <f aca="false">I28-J28</f>
        <v>8.3007444120987</v>
      </c>
    </row>
    <row r="29" customFormat="false" ht="12.8" hidden="false" customHeight="false" outlineLevel="0" collapsed="false">
      <c r="A29" s="0" t="n">
        <v>4</v>
      </c>
      <c r="B29" s="0" t="n">
        <v>151</v>
      </c>
      <c r="C29" s="6" t="n">
        <v>90</v>
      </c>
      <c r="D29" s="6" t="n">
        <v>2670</v>
      </c>
      <c r="E29" s="6" t="n">
        <v>16</v>
      </c>
      <c r="F29" s="0" t="n">
        <v>79</v>
      </c>
      <c r="G29" s="0" t="n">
        <v>1</v>
      </c>
      <c r="I29" s="6" t="n">
        <v>28.4</v>
      </c>
      <c r="J29" s="6" t="n">
        <f aca="false">SUMPRODUCT('Linear Model'!B$2:H$2,A29:G29)+'Linear Model'!I$2</f>
        <v>25.3325615685678</v>
      </c>
      <c r="K29" s="9" t="n">
        <f aca="false">I29-J29</f>
        <v>3.0674384314322</v>
      </c>
    </row>
    <row r="30" customFormat="false" ht="12.8" hidden="false" customHeight="false" outlineLevel="0" collapsed="false">
      <c r="A30" s="0" t="n">
        <v>6</v>
      </c>
      <c r="B30" s="0" t="n">
        <v>173</v>
      </c>
      <c r="C30" s="6" t="n">
        <v>115</v>
      </c>
      <c r="D30" s="6" t="n">
        <v>2595</v>
      </c>
      <c r="E30" s="6" t="n">
        <v>11.3</v>
      </c>
      <c r="F30" s="0" t="n">
        <v>79</v>
      </c>
      <c r="G30" s="0" t="n">
        <v>1</v>
      </c>
      <c r="I30" s="6" t="n">
        <v>28.8</v>
      </c>
      <c r="J30" s="6" t="n">
        <f aca="false">SUMPRODUCT('Linear Model'!B$2:H$2,A30:G30)+'Linear Model'!I$2</f>
        <v>25.0065784245314</v>
      </c>
      <c r="K30" s="9" t="n">
        <f aca="false">I30-J30</f>
        <v>3.7934215754686</v>
      </c>
    </row>
    <row r="31" customFormat="false" ht="12.8" hidden="false" customHeight="false" outlineLevel="0" collapsed="false">
      <c r="A31" s="0" t="n">
        <v>6</v>
      </c>
      <c r="B31" s="0" t="n">
        <v>173</v>
      </c>
      <c r="C31" s="6" t="n">
        <v>115</v>
      </c>
      <c r="D31" s="6" t="n">
        <v>2700</v>
      </c>
      <c r="E31" s="6" t="n">
        <v>12.9</v>
      </c>
      <c r="F31" s="0" t="n">
        <v>79</v>
      </c>
      <c r="G31" s="0" t="n">
        <v>1</v>
      </c>
      <c r="I31" s="6" t="n">
        <v>26.8</v>
      </c>
      <c r="J31" s="6" t="n">
        <f aca="false">SUMPRODUCT('Linear Model'!B$2:H$2,A31:G31)+'Linear Model'!I$2</f>
        <v>24.4640861625916</v>
      </c>
      <c r="K31" s="9" t="n">
        <f aca="false">I31-J31</f>
        <v>2.3359138374084</v>
      </c>
    </row>
    <row r="32" customFormat="false" ht="12.8" hidden="false" customHeight="false" outlineLevel="0" collapsed="false">
      <c r="A32" s="0" t="n">
        <v>4</v>
      </c>
      <c r="B32" s="0" t="n">
        <v>151</v>
      </c>
      <c r="C32" s="6" t="n">
        <v>90</v>
      </c>
      <c r="D32" s="6" t="n">
        <v>2556</v>
      </c>
      <c r="E32" s="6" t="n">
        <v>13.2</v>
      </c>
      <c r="F32" s="0" t="n">
        <v>79</v>
      </c>
      <c r="G32" s="0" t="n">
        <v>1</v>
      </c>
      <c r="I32" s="6" t="n">
        <v>33.5</v>
      </c>
      <c r="J32" s="6" t="n">
        <f aca="false">SUMPRODUCT('Linear Model'!B$2:H$2,A32:G32)+'Linear Model'!I$2</f>
        <v>25.9051895341118</v>
      </c>
      <c r="K32" s="9" t="n">
        <f aca="false">I32-J32</f>
        <v>7.5948104658882</v>
      </c>
    </row>
    <row r="33" customFormat="false" ht="12.8" hidden="false" customHeight="false" outlineLevel="0" collapsed="false">
      <c r="A33" s="0" t="n">
        <v>4</v>
      </c>
      <c r="B33" s="0" t="n">
        <v>98</v>
      </c>
      <c r="C33" s="6" t="n">
        <v>76</v>
      </c>
      <c r="D33" s="6" t="n">
        <v>2144</v>
      </c>
      <c r="E33" s="6" t="n">
        <v>14.7</v>
      </c>
      <c r="F33" s="0" t="n">
        <v>80</v>
      </c>
      <c r="G33" s="0" t="n">
        <v>2</v>
      </c>
      <c r="I33" s="6" t="n">
        <v>41.5</v>
      </c>
      <c r="J33" s="6" t="n">
        <f aca="false">SUMPRODUCT('Linear Model'!B$2:H$2,A33:G33)+'Linear Model'!I$2</f>
        <v>29.3984238466403</v>
      </c>
      <c r="K33" s="9" t="n">
        <f aca="false">I33-J33</f>
        <v>12.1015761533597</v>
      </c>
    </row>
    <row r="34" customFormat="false" ht="12.8" hidden="false" customHeight="false" outlineLevel="0" collapsed="false">
      <c r="A34" s="0" t="n">
        <v>4</v>
      </c>
      <c r="B34" s="0" t="n">
        <v>89</v>
      </c>
      <c r="C34" s="6" t="n">
        <v>60</v>
      </c>
      <c r="D34" s="6" t="n">
        <v>1968</v>
      </c>
      <c r="E34" s="6" t="n">
        <v>18.8</v>
      </c>
      <c r="F34" s="0" t="n">
        <v>80</v>
      </c>
      <c r="G34" s="0" t="n">
        <v>3</v>
      </c>
      <c r="I34" s="6" t="n">
        <v>38.1</v>
      </c>
      <c r="J34" s="6" t="n">
        <f aca="false">SUMPRODUCT('Linear Model'!B$2:H$2,A34:G34)+'Linear Model'!I$2</f>
        <v>31.4846266033707</v>
      </c>
      <c r="K34" s="9" t="n">
        <f aca="false">I34-J34</f>
        <v>6.6153733966293</v>
      </c>
    </row>
    <row r="35" customFormat="false" ht="12.8" hidden="false" customHeight="false" outlineLevel="0" collapsed="false">
      <c r="A35" s="0" t="n">
        <v>4</v>
      </c>
      <c r="B35" s="0" t="n">
        <v>98</v>
      </c>
      <c r="C35" s="6" t="n">
        <v>70</v>
      </c>
      <c r="D35" s="6" t="n">
        <v>2120</v>
      </c>
      <c r="E35" s="6" t="n">
        <v>15.5</v>
      </c>
      <c r="F35" s="0" t="n">
        <v>80</v>
      </c>
      <c r="G35" s="0" t="n">
        <v>1</v>
      </c>
      <c r="I35" s="6" t="n">
        <v>32.1</v>
      </c>
      <c r="J35" s="6" t="n">
        <f aca="false">SUMPRODUCT('Linear Model'!B$2:H$2,A35:G35)+'Linear Model'!I$2</f>
        <v>28.5928831400672</v>
      </c>
      <c r="K35" s="9" t="n">
        <f aca="false">I35-J35</f>
        <v>3.5071168599328</v>
      </c>
    </row>
    <row r="36" customFormat="false" ht="12.8" hidden="false" customHeight="false" outlineLevel="0" collapsed="false">
      <c r="A36" s="0" t="n">
        <v>4</v>
      </c>
      <c r="B36" s="0" t="n">
        <v>86</v>
      </c>
      <c r="C36" s="6" t="n">
        <v>65</v>
      </c>
      <c r="D36" s="6" t="n">
        <v>2019</v>
      </c>
      <c r="E36" s="6" t="n">
        <v>16.4</v>
      </c>
      <c r="F36" s="0" t="n">
        <v>80</v>
      </c>
      <c r="G36" s="0" t="n">
        <v>3</v>
      </c>
      <c r="I36" s="6" t="n">
        <v>37.2</v>
      </c>
      <c r="J36" s="6" t="n">
        <f aca="false">SUMPRODUCT('Linear Model'!B$2:H$2,A36:G36)+'Linear Model'!I$2</f>
        <v>31.1097154276034</v>
      </c>
      <c r="K36" s="9" t="n">
        <f aca="false">I36-J36</f>
        <v>6.0902845723966</v>
      </c>
    </row>
    <row r="37" customFormat="false" ht="12.8" hidden="false" customHeight="false" outlineLevel="0" collapsed="false">
      <c r="A37" s="0" t="n">
        <v>4</v>
      </c>
      <c r="B37" s="0" t="n">
        <v>151</v>
      </c>
      <c r="C37" s="6" t="n">
        <v>90</v>
      </c>
      <c r="D37" s="6" t="n">
        <v>2678</v>
      </c>
      <c r="E37" s="6" t="n">
        <v>16.5</v>
      </c>
      <c r="F37" s="0" t="n">
        <v>80</v>
      </c>
      <c r="G37" s="0" t="n">
        <v>1</v>
      </c>
      <c r="I37" s="6" t="n">
        <v>28</v>
      </c>
      <c r="J37" s="6" t="n">
        <f aca="false">SUMPRODUCT('Linear Model'!B$2:H$2,A37:G37)+'Linear Model'!I$2</f>
        <v>25.7836506000076</v>
      </c>
      <c r="K37" s="9" t="n">
        <f aca="false">I37-J37</f>
        <v>2.2163493999924</v>
      </c>
    </row>
    <row r="38" customFormat="false" ht="12.8" hidden="false" customHeight="false" outlineLevel="0" collapsed="false">
      <c r="A38" s="0" t="n">
        <v>4</v>
      </c>
      <c r="B38" s="0" t="n">
        <v>140</v>
      </c>
      <c r="C38" s="6" t="n">
        <v>88</v>
      </c>
      <c r="D38" s="6" t="n">
        <v>2870</v>
      </c>
      <c r="E38" s="6" t="n">
        <v>18.1</v>
      </c>
      <c r="F38" s="0" t="n">
        <v>80</v>
      </c>
      <c r="G38" s="0" t="n">
        <v>1</v>
      </c>
      <c r="I38" s="6" t="n">
        <v>26.4</v>
      </c>
      <c r="J38" s="6" t="n">
        <f aca="false">SUMPRODUCT('Linear Model'!B$2:H$2,A38:G38)+'Linear Model'!I$2</f>
        <v>24.7138123231765</v>
      </c>
      <c r="K38" s="9" t="n">
        <f aca="false">I38-J38</f>
        <v>1.6861876768235</v>
      </c>
    </row>
    <row r="39" customFormat="false" ht="12.8" hidden="false" customHeight="false" outlineLevel="0" collapsed="false">
      <c r="A39" s="0" t="n">
        <v>4</v>
      </c>
      <c r="B39" s="0" t="n">
        <v>151</v>
      </c>
      <c r="C39" s="6" t="n">
        <v>90</v>
      </c>
      <c r="D39" s="6" t="n">
        <v>3003</v>
      </c>
      <c r="E39" s="6" t="n">
        <v>20.1</v>
      </c>
      <c r="F39" s="0" t="n">
        <v>80</v>
      </c>
      <c r="G39" s="0" t="n">
        <v>1</v>
      </c>
      <c r="I39" s="6" t="n">
        <v>24.3</v>
      </c>
      <c r="J39" s="6" t="n">
        <f aca="false">SUMPRODUCT('Linear Model'!B$2:H$2,A39:G39)+'Linear Model'!I$2</f>
        <v>24.0836867742201</v>
      </c>
      <c r="K39" s="9" t="n">
        <f aca="false">I39-J39</f>
        <v>0.216313225779899</v>
      </c>
    </row>
    <row r="40" customFormat="false" ht="12.8" hidden="false" customHeight="false" outlineLevel="0" collapsed="false">
      <c r="A40" s="0" t="n">
        <v>6</v>
      </c>
      <c r="B40" s="0" t="n">
        <v>225</v>
      </c>
      <c r="C40" s="6" t="n">
        <v>90</v>
      </c>
      <c r="D40" s="6" t="n">
        <v>3381</v>
      </c>
      <c r="E40" s="6" t="n">
        <v>18.7</v>
      </c>
      <c r="F40" s="0" t="n">
        <v>80</v>
      </c>
      <c r="G40" s="0" t="n">
        <v>1</v>
      </c>
      <c r="I40" s="6" t="n">
        <v>19.1</v>
      </c>
      <c r="J40" s="6" t="n">
        <f aca="false">SUMPRODUCT('Linear Model'!B$2:H$2,A40:G40)+'Linear Model'!I$2</f>
        <v>21.9242963739822</v>
      </c>
      <c r="K40" s="9" t="n">
        <f aca="false">I40-J40</f>
        <v>-2.8242963739822</v>
      </c>
    </row>
    <row r="41" customFormat="false" ht="12.8" hidden="false" customHeight="false" outlineLevel="0" collapsed="false">
      <c r="A41" s="0" t="n">
        <v>4</v>
      </c>
      <c r="B41" s="0" t="n">
        <v>97</v>
      </c>
      <c r="C41" s="6" t="n">
        <v>78</v>
      </c>
      <c r="D41" s="6" t="n">
        <v>2188</v>
      </c>
      <c r="E41" s="6" t="n">
        <v>15.8</v>
      </c>
      <c r="F41" s="0" t="n">
        <v>80</v>
      </c>
      <c r="G41" s="0" t="n">
        <v>2</v>
      </c>
      <c r="I41" s="6" t="n">
        <v>34.3</v>
      </c>
      <c r="J41" s="6" t="n">
        <f aca="false">SUMPRODUCT('Linear Model'!B$2:H$2,A41:G41)+'Linear Model'!I$2</f>
        <v>29.1540581687239</v>
      </c>
      <c r="K41" s="9" t="n">
        <f aca="false">I41-J41</f>
        <v>5.1459418312761</v>
      </c>
    </row>
    <row r="42" customFormat="false" ht="12.8" hidden="false" customHeight="false" outlineLevel="0" collapsed="false">
      <c r="A42" s="0" t="n">
        <v>4</v>
      </c>
      <c r="B42" s="0" t="n">
        <v>134</v>
      </c>
      <c r="C42" s="6" t="n">
        <v>90</v>
      </c>
      <c r="D42" s="6" t="n">
        <v>2711</v>
      </c>
      <c r="E42" s="6" t="n">
        <v>15.5</v>
      </c>
      <c r="F42" s="0" t="n">
        <v>80</v>
      </c>
      <c r="G42" s="0" t="n">
        <v>3</v>
      </c>
      <c r="I42" s="6" t="n">
        <v>29.8</v>
      </c>
      <c r="J42" s="6" t="n">
        <f aca="false">SUMPRODUCT('Linear Model'!B$2:H$2,A42:G42)+'Linear Model'!I$2</f>
        <v>27.4714552435728</v>
      </c>
      <c r="K42" s="9" t="n">
        <f aca="false">I42-J42</f>
        <v>2.3285447564272</v>
      </c>
    </row>
    <row r="43" customFormat="false" ht="12.8" hidden="false" customHeight="false" outlineLevel="0" collapsed="false">
      <c r="A43" s="0" t="n">
        <v>4</v>
      </c>
      <c r="B43" s="0" t="n">
        <v>120</v>
      </c>
      <c r="C43" s="6" t="n">
        <v>75</v>
      </c>
      <c r="D43" s="6" t="n">
        <v>2542</v>
      </c>
      <c r="E43" s="6" t="n">
        <v>17.5</v>
      </c>
      <c r="F43" s="0" t="n">
        <v>80</v>
      </c>
      <c r="G43" s="0" t="n">
        <v>3</v>
      </c>
      <c r="I43" s="6" t="n">
        <v>31.3</v>
      </c>
      <c r="J43" s="6" t="n">
        <f aca="false">SUMPRODUCT('Linear Model'!B$2:H$2,A43:G43)+'Linear Model'!I$2</f>
        <v>28.4471260935522</v>
      </c>
      <c r="K43" s="9" t="n">
        <f aca="false">I43-J43</f>
        <v>2.8528739064478</v>
      </c>
    </row>
    <row r="44" customFormat="false" ht="12.8" hidden="false" customHeight="false" outlineLevel="0" collapsed="false">
      <c r="A44" s="0" t="n">
        <v>4</v>
      </c>
      <c r="B44" s="0" t="n">
        <v>119</v>
      </c>
      <c r="C44" s="6" t="n">
        <v>92</v>
      </c>
      <c r="D44" s="6" t="n">
        <v>2434</v>
      </c>
      <c r="E44" s="6" t="n">
        <v>15</v>
      </c>
      <c r="F44" s="0" t="n">
        <v>80</v>
      </c>
      <c r="G44" s="0" t="n">
        <v>3</v>
      </c>
      <c r="I44" s="6" t="n">
        <v>37</v>
      </c>
      <c r="J44" s="6" t="n">
        <f aca="false">SUMPRODUCT('Linear Model'!B$2:H$2,A44:G44)+'Linear Model'!I$2</f>
        <v>28.8416349633131</v>
      </c>
      <c r="K44" s="9" t="n">
        <f aca="false">I44-J44</f>
        <v>8.1583650366869</v>
      </c>
    </row>
    <row r="45" customFormat="false" ht="12.8" hidden="false" customHeight="false" outlineLevel="0" collapsed="false">
      <c r="A45" s="0" t="n">
        <v>4</v>
      </c>
      <c r="B45" s="0" t="n">
        <v>108</v>
      </c>
      <c r="C45" s="6" t="n">
        <v>75</v>
      </c>
      <c r="D45" s="6" t="n">
        <v>2265</v>
      </c>
      <c r="E45" s="6" t="n">
        <v>15.2</v>
      </c>
      <c r="F45" s="0" t="n">
        <v>80</v>
      </c>
      <c r="G45" s="0" t="n">
        <v>3</v>
      </c>
      <c r="I45" s="6" t="n">
        <v>32.2</v>
      </c>
      <c r="J45" s="6" t="n">
        <f aca="false">SUMPRODUCT('Linear Model'!B$2:H$2,A45:G45)+'Linear Model'!I$2</f>
        <v>29.8267567583097</v>
      </c>
      <c r="K45" s="9" t="n">
        <f aca="false">I45-J45</f>
        <v>2.3732432416903</v>
      </c>
    </row>
    <row r="46" customFormat="false" ht="12.8" hidden="false" customHeight="false" outlineLevel="0" collapsed="false">
      <c r="A46" s="0" t="n">
        <v>4</v>
      </c>
      <c r="B46" s="0" t="n">
        <v>86</v>
      </c>
      <c r="C46" s="6" t="n">
        <v>65</v>
      </c>
      <c r="D46" s="6" t="n">
        <v>2110</v>
      </c>
      <c r="E46" s="6" t="n">
        <v>17.9</v>
      </c>
      <c r="F46" s="0" t="n">
        <v>80</v>
      </c>
      <c r="G46" s="0" t="n">
        <v>3</v>
      </c>
      <c r="I46" s="6" t="n">
        <v>46.6</v>
      </c>
      <c r="J46" s="6" t="n">
        <f aca="false">SUMPRODUCT('Linear Model'!B$2:H$2,A46:G46)+'Linear Model'!I$2</f>
        <v>30.6413003349463</v>
      </c>
      <c r="K46" s="9" t="n">
        <f aca="false">I46-J46</f>
        <v>15.9586996650537</v>
      </c>
    </row>
    <row r="47" customFormat="false" ht="12.8" hidden="false" customHeight="false" outlineLevel="0" collapsed="false">
      <c r="A47" s="0" t="n">
        <v>4</v>
      </c>
      <c r="B47" s="0" t="n">
        <v>156</v>
      </c>
      <c r="C47" s="6" t="n">
        <v>105</v>
      </c>
      <c r="D47" s="6" t="n">
        <v>2800</v>
      </c>
      <c r="E47" s="6" t="n">
        <v>14.4</v>
      </c>
      <c r="F47" s="0" t="n">
        <v>80</v>
      </c>
      <c r="G47" s="0" t="n">
        <v>1</v>
      </c>
      <c r="I47" s="6" t="n">
        <v>27.9</v>
      </c>
      <c r="J47" s="6" t="n">
        <f aca="false">SUMPRODUCT('Linear Model'!B$2:H$2,A47:G47)+'Linear Model'!I$2</f>
        <v>24.9994786495122</v>
      </c>
      <c r="K47" s="9" t="n">
        <f aca="false">I47-J47</f>
        <v>2.9005213504878</v>
      </c>
    </row>
    <row r="48" customFormat="false" ht="12.8" hidden="false" customHeight="false" outlineLevel="0" collapsed="false">
      <c r="A48" s="0" t="n">
        <v>4</v>
      </c>
      <c r="B48" s="0" t="n">
        <v>85</v>
      </c>
      <c r="C48" s="6" t="n">
        <v>65</v>
      </c>
      <c r="D48" s="6" t="n">
        <v>2110</v>
      </c>
      <c r="E48" s="6" t="n">
        <v>19.2</v>
      </c>
      <c r="F48" s="0" t="n">
        <v>80</v>
      </c>
      <c r="G48" s="0" t="n">
        <v>3</v>
      </c>
      <c r="I48" s="6" t="n">
        <v>40.8</v>
      </c>
      <c r="J48" s="6" t="n">
        <f aca="false">SUMPRODUCT('Linear Model'!B$2:H$2,A48:G48)+'Linear Model'!I$2</f>
        <v>30.6545574635529</v>
      </c>
      <c r="K48" s="9" t="n">
        <f aca="false">I48-J48</f>
        <v>10.1454425364471</v>
      </c>
    </row>
    <row r="49" customFormat="false" ht="12.8" hidden="false" customHeight="false" outlineLevel="0" collapsed="false">
      <c r="A49" s="0" t="n">
        <v>4</v>
      </c>
      <c r="B49" s="0" t="n">
        <v>90</v>
      </c>
      <c r="C49" s="6" t="n">
        <v>48</v>
      </c>
      <c r="D49" s="6" t="n">
        <v>2085</v>
      </c>
      <c r="E49" s="6" t="n">
        <v>21.7</v>
      </c>
      <c r="F49" s="0" t="n">
        <v>80</v>
      </c>
      <c r="G49" s="0" t="n">
        <v>2</v>
      </c>
      <c r="I49" s="6" t="n">
        <v>44.3</v>
      </c>
      <c r="J49" s="6" t="n">
        <f aca="false">SUMPRODUCT('Linear Model'!B$2:H$2,A49:G49)+'Linear Model'!I$2</f>
        <v>30.0072788944273</v>
      </c>
      <c r="K49" s="9" t="n">
        <f aca="false">I49-J49</f>
        <v>14.2927211055727</v>
      </c>
    </row>
    <row r="50" customFormat="false" ht="12.8" hidden="false" customHeight="false" outlineLevel="0" collapsed="false">
      <c r="A50" s="0" t="n">
        <v>4</v>
      </c>
      <c r="B50" s="0" t="n">
        <v>90</v>
      </c>
      <c r="C50" s="6" t="n">
        <v>48</v>
      </c>
      <c r="D50" s="6" t="n">
        <v>2335</v>
      </c>
      <c r="E50" s="6" t="n">
        <v>23.7</v>
      </c>
      <c r="F50" s="0" t="n">
        <v>80</v>
      </c>
      <c r="G50" s="0" t="n">
        <v>2</v>
      </c>
      <c r="I50" s="6" t="n">
        <v>43.4</v>
      </c>
      <c r="J50" s="6" t="n">
        <f aca="false">SUMPRODUCT('Linear Model'!B$2:H$2,A50:G50)+'Linear Model'!I$2</f>
        <v>28.687771419676</v>
      </c>
      <c r="K50" s="9" t="n">
        <f aca="false">I50-J50</f>
        <v>14.712228580324</v>
      </c>
    </row>
    <row r="51" customFormat="false" ht="12.8" hidden="false" customHeight="false" outlineLevel="0" collapsed="false">
      <c r="A51" s="0" t="n">
        <v>5</v>
      </c>
      <c r="B51" s="0" t="n">
        <v>121</v>
      </c>
      <c r="C51" s="6" t="n">
        <v>67</v>
      </c>
      <c r="D51" s="6" t="n">
        <v>2950</v>
      </c>
      <c r="E51" s="6" t="n">
        <v>19.9</v>
      </c>
      <c r="F51" s="0" t="n">
        <v>80</v>
      </c>
      <c r="G51" s="0" t="n">
        <v>2</v>
      </c>
      <c r="I51" s="6" t="n">
        <v>36.4</v>
      </c>
      <c r="J51" s="6" t="n">
        <f aca="false">SUMPRODUCT('Linear Model'!B$2:H$2,A51:G51)+'Linear Model'!I$2</f>
        <v>25.0584297304856</v>
      </c>
      <c r="K51" s="9" t="n">
        <f aca="false">I51-J51</f>
        <v>11.3415702695144</v>
      </c>
    </row>
    <row r="52" customFormat="false" ht="12.8" hidden="false" customHeight="false" outlineLevel="0" collapsed="false">
      <c r="A52" s="0" t="n">
        <v>4</v>
      </c>
      <c r="B52" s="0" t="n">
        <v>146</v>
      </c>
      <c r="C52" s="6" t="n">
        <v>67</v>
      </c>
      <c r="D52" s="6" t="n">
        <v>3250</v>
      </c>
      <c r="E52" s="6" t="n">
        <v>21.8</v>
      </c>
      <c r="F52" s="0" t="n">
        <v>80</v>
      </c>
      <c r="G52" s="0" t="n">
        <v>2</v>
      </c>
      <c r="I52" s="6" t="n">
        <v>30</v>
      </c>
      <c r="J52" s="6" t="n">
        <f aca="false">SUMPRODUCT('Linear Model'!B$2:H$2,A52:G52)+'Linear Model'!I$2</f>
        <v>23.9343815248936</v>
      </c>
      <c r="K52" s="9" t="n">
        <f aca="false">I52-J52</f>
        <v>6.0656184751064</v>
      </c>
    </row>
    <row r="53" customFormat="false" ht="12.8" hidden="false" customHeight="false" outlineLevel="0" collapsed="false">
      <c r="A53" s="0" t="n">
        <v>4</v>
      </c>
      <c r="B53" s="0" t="n">
        <v>91</v>
      </c>
      <c r="C53" s="6" t="n">
        <v>67</v>
      </c>
      <c r="D53" s="6" t="n">
        <v>1850</v>
      </c>
      <c r="E53" s="6" t="n">
        <v>13.8</v>
      </c>
      <c r="F53" s="0" t="n">
        <v>80</v>
      </c>
      <c r="G53" s="0" t="n">
        <v>3</v>
      </c>
      <c r="I53" s="6" t="n">
        <v>44.6</v>
      </c>
      <c r="J53" s="6" t="n">
        <f aca="false">SUMPRODUCT('Linear Model'!B$2:H$2,A53:G53)+'Linear Model'!I$2</f>
        <v>31.9993851001576</v>
      </c>
      <c r="K53" s="9" t="n">
        <f aca="false">I53-J53</f>
        <v>12.6006148998424</v>
      </c>
    </row>
    <row r="54" customFormat="false" ht="12.8" hidden="false" customHeight="false" outlineLevel="0" collapsed="false">
      <c r="A54" s="0" t="n">
        <v>4</v>
      </c>
      <c r="B54" s="0" t="n">
        <v>85</v>
      </c>
      <c r="C54" s="6" t="s">
        <v>224</v>
      </c>
      <c r="D54" s="6" t="n">
        <v>1835</v>
      </c>
      <c r="E54" s="6" t="n">
        <v>17.3</v>
      </c>
      <c r="F54" s="0" t="n">
        <v>80</v>
      </c>
      <c r="G54" s="0" t="n">
        <v>2</v>
      </c>
      <c r="I54" s="6" t="n">
        <v>40.9</v>
      </c>
      <c r="J54" s="6" t="n">
        <f aca="false">SUMPRODUCT('Linear Model'!B$2:H$2,A54:G54)+'Linear Model'!I$2</f>
        <v>31.6614315929288</v>
      </c>
      <c r="K54" s="9" t="n">
        <f aca="false">I54-J54</f>
        <v>9.2385684070712</v>
      </c>
    </row>
    <row r="55" customFormat="false" ht="12.8" hidden="false" customHeight="false" outlineLevel="0" collapsed="false">
      <c r="A55" s="0" t="n">
        <v>4</v>
      </c>
      <c r="B55" s="0" t="n">
        <v>97</v>
      </c>
      <c r="C55" s="6" t="n">
        <v>67</v>
      </c>
      <c r="D55" s="6" t="n">
        <v>2145</v>
      </c>
      <c r="E55" s="6" t="n">
        <v>18</v>
      </c>
      <c r="F55" s="0" t="n">
        <v>80</v>
      </c>
      <c r="G55" s="0" t="n">
        <v>3</v>
      </c>
      <c r="I55" s="6" t="n">
        <v>33.8</v>
      </c>
      <c r="J55" s="6" t="n">
        <f aca="false">SUMPRODUCT('Linear Model'!B$2:H$2,A55:G55)+'Linear Model'!I$2</f>
        <v>30.5112399013021</v>
      </c>
      <c r="K55" s="9" t="n">
        <f aca="false">I55-J55</f>
        <v>3.2887600986979</v>
      </c>
    </row>
    <row r="56" customFormat="false" ht="12.8" hidden="false" customHeight="false" outlineLevel="0" collapsed="false">
      <c r="A56" s="0" t="n">
        <v>4</v>
      </c>
      <c r="B56" s="0" t="n">
        <v>89</v>
      </c>
      <c r="C56" s="6" t="n">
        <v>62</v>
      </c>
      <c r="D56" s="6" t="n">
        <v>1845</v>
      </c>
      <c r="E56" s="6" t="n">
        <v>15.3</v>
      </c>
      <c r="F56" s="0" t="n">
        <v>80</v>
      </c>
      <c r="G56" s="0" t="n">
        <v>2</v>
      </c>
      <c r="I56" s="6" t="n">
        <v>29.8</v>
      </c>
      <c r="J56" s="6" t="n">
        <f aca="false">SUMPRODUCT('Linear Model'!B$2:H$2,A56:G56)+'Linear Model'!I$2</f>
        <v>31.0800382341262</v>
      </c>
      <c r="K56" s="9" t="n">
        <f aca="false">I56-J56</f>
        <v>-1.2800382341262</v>
      </c>
    </row>
    <row r="57" customFormat="false" ht="12.8" hidden="false" customHeight="false" outlineLevel="0" collapsed="false">
      <c r="A57" s="0" t="n">
        <v>6</v>
      </c>
      <c r="B57" s="0" t="n">
        <v>168</v>
      </c>
      <c r="C57" s="6" t="n">
        <v>132</v>
      </c>
      <c r="D57" s="6" t="n">
        <v>2910</v>
      </c>
      <c r="E57" s="6" t="n">
        <v>11.4</v>
      </c>
      <c r="F57" s="0" t="n">
        <v>80</v>
      </c>
      <c r="G57" s="0" t="n">
        <v>3</v>
      </c>
      <c r="I57" s="6" t="n">
        <v>32.7</v>
      </c>
      <c r="J57" s="6" t="n">
        <f aca="false">SUMPRODUCT('Linear Model'!B$2:H$2,A57:G57)+'Linear Model'!I$2</f>
        <v>25.612298859688</v>
      </c>
      <c r="K57" s="9" t="n">
        <f aca="false">I57-J57</f>
        <v>7.087701140312</v>
      </c>
    </row>
    <row r="58" customFormat="false" ht="12.8" hidden="false" customHeight="false" outlineLevel="0" collapsed="false">
      <c r="A58" s="0" t="n">
        <v>3</v>
      </c>
      <c r="B58" s="0" t="n">
        <v>70</v>
      </c>
      <c r="C58" s="6" t="n">
        <v>100</v>
      </c>
      <c r="D58" s="6" t="n">
        <v>2420</v>
      </c>
      <c r="E58" s="6" t="n">
        <v>12.5</v>
      </c>
      <c r="F58" s="0" t="n">
        <v>80</v>
      </c>
      <c r="G58" s="0" t="n">
        <v>3</v>
      </c>
      <c r="I58" s="6" t="n">
        <v>23.7</v>
      </c>
      <c r="J58" s="6" t="n">
        <f aca="false">SUMPRODUCT('Linear Model'!B$2:H$2,A58:G58)+'Linear Model'!I$2</f>
        <v>28.7781996326461</v>
      </c>
      <c r="K58" s="9" t="n">
        <f aca="false">I58-J58</f>
        <v>-5.0781996326461</v>
      </c>
    </row>
    <row r="59" customFormat="false" ht="12.8" hidden="false" customHeight="false" outlineLevel="0" collapsed="false">
      <c r="A59" s="0" t="n">
        <v>4</v>
      </c>
      <c r="B59" s="0" t="n">
        <v>122</v>
      </c>
      <c r="C59" s="6" t="n">
        <v>88</v>
      </c>
      <c r="D59" s="6" t="n">
        <v>2500</v>
      </c>
      <c r="E59" s="6" t="n">
        <v>15.1</v>
      </c>
      <c r="F59" s="0" t="n">
        <v>80</v>
      </c>
      <c r="G59" s="0" t="n">
        <v>2</v>
      </c>
      <c r="I59" s="6" t="n">
        <v>35</v>
      </c>
      <c r="J59" s="6" t="n">
        <f aca="false">SUMPRODUCT('Linear Model'!B$2:H$2,A59:G59)+'Linear Model'!I$2</f>
        <v>27.5425910317346</v>
      </c>
      <c r="K59" s="9" t="n">
        <f aca="false">I59-J59</f>
        <v>7.4574089682654</v>
      </c>
    </row>
    <row r="60" customFormat="false" ht="12.8" hidden="false" customHeight="false" outlineLevel="0" collapsed="false">
      <c r="A60" s="0" t="n">
        <v>4</v>
      </c>
      <c r="B60" s="0" t="n">
        <v>140</v>
      </c>
      <c r="C60" s="6" t="s">
        <v>224</v>
      </c>
      <c r="D60" s="6" t="n">
        <v>2905</v>
      </c>
      <c r="E60" s="6" t="n">
        <v>14.3</v>
      </c>
      <c r="F60" s="0" t="n">
        <v>80</v>
      </c>
      <c r="G60" s="0" t="n">
        <v>1</v>
      </c>
      <c r="I60" s="6" t="n">
        <v>23.6</v>
      </c>
      <c r="J60" s="6" t="n">
        <f aca="false">SUMPRODUCT('Linear Model'!B$2:H$2,A60:G60)+'Linear Model'!I$2</f>
        <v>25.2094682323238</v>
      </c>
      <c r="K60" s="9" t="n">
        <f aca="false">I60-J60</f>
        <v>-1.6094682323238</v>
      </c>
    </row>
    <row r="61" customFormat="false" ht="12.8" hidden="false" customHeight="false" outlineLevel="0" collapsed="false">
      <c r="A61" s="0" t="n">
        <v>4</v>
      </c>
      <c r="B61" s="0" t="n">
        <v>107</v>
      </c>
      <c r="C61" s="6" t="n">
        <v>72</v>
      </c>
      <c r="D61" s="6" t="n">
        <v>2290</v>
      </c>
      <c r="E61" s="6" t="n">
        <v>17</v>
      </c>
      <c r="F61" s="0" t="n">
        <v>80</v>
      </c>
      <c r="G61" s="0" t="n">
        <v>3</v>
      </c>
      <c r="I61" s="6" t="n">
        <v>32.4</v>
      </c>
      <c r="J61" s="6" t="n">
        <f aca="false">SUMPRODUCT('Linear Model'!B$2:H$2,A61:G61)+'Linear Model'!I$2</f>
        <v>29.7380183452379</v>
      </c>
      <c r="K61" s="9" t="n">
        <f aca="false">I61-J61</f>
        <v>2.6619816547621</v>
      </c>
    </row>
    <row r="62" customFormat="false" ht="12.8" hidden="false" customHeight="false" outlineLevel="0" collapsed="false">
      <c r="A62" s="0" t="n">
        <v>4</v>
      </c>
      <c r="B62" s="0" t="n">
        <v>135</v>
      </c>
      <c r="C62" s="6" t="n">
        <v>84</v>
      </c>
      <c r="D62" s="6" t="n">
        <v>2490</v>
      </c>
      <c r="E62" s="6" t="n">
        <v>15.7</v>
      </c>
      <c r="F62" s="0" t="n">
        <v>81</v>
      </c>
      <c r="G62" s="0" t="n">
        <v>1</v>
      </c>
      <c r="I62" s="6" t="n">
        <v>27.2</v>
      </c>
      <c r="J62" s="6" t="n">
        <f aca="false">SUMPRODUCT('Linear Model'!B$2:H$2,A62:G62)+'Linear Model'!I$2</f>
        <v>27.2159119841178</v>
      </c>
      <c r="K62" s="9" t="n">
        <f aca="false">I62-J62</f>
        <v>-0.0159119841177997</v>
      </c>
    </row>
    <row r="63" customFormat="false" ht="12.8" hidden="false" customHeight="false" outlineLevel="0" collapsed="false">
      <c r="A63" s="0" t="n">
        <v>4</v>
      </c>
      <c r="B63" s="0" t="n">
        <v>151</v>
      </c>
      <c r="C63" s="6" t="n">
        <v>84</v>
      </c>
      <c r="D63" s="6" t="n">
        <v>2635</v>
      </c>
      <c r="E63" s="6" t="n">
        <v>16.4</v>
      </c>
      <c r="F63" s="0" t="n">
        <v>81</v>
      </c>
      <c r="G63" s="0" t="n">
        <v>1</v>
      </c>
      <c r="I63" s="6" t="n">
        <v>26.6</v>
      </c>
      <c r="J63" s="6" t="n">
        <f aca="false">SUMPRODUCT('Linear Model'!B$2:H$2,A63:G63)+'Linear Model'!I$2</f>
        <v>26.5516360219101</v>
      </c>
      <c r="K63" s="9" t="n">
        <f aca="false">I63-J63</f>
        <v>0.0483639780899026</v>
      </c>
    </row>
    <row r="64" customFormat="false" ht="12.8" hidden="false" customHeight="false" outlineLevel="0" collapsed="false">
      <c r="A64" s="0" t="n">
        <v>4</v>
      </c>
      <c r="B64" s="0" t="n">
        <v>156</v>
      </c>
      <c r="C64" s="6" t="n">
        <v>92</v>
      </c>
      <c r="D64" s="6" t="n">
        <v>2620</v>
      </c>
      <c r="E64" s="6" t="n">
        <v>14.4</v>
      </c>
      <c r="F64" s="0" t="n">
        <v>81</v>
      </c>
      <c r="G64" s="0" t="n">
        <v>1</v>
      </c>
      <c r="I64" s="6" t="n">
        <v>25.8</v>
      </c>
      <c r="J64" s="6" t="n">
        <f aca="false">SUMPRODUCT('Linear Model'!B$2:H$2,A64:G64)+'Linear Model'!I$2</f>
        <v>26.5680860098997</v>
      </c>
      <c r="K64" s="9" t="n">
        <f aca="false">I64-J64</f>
        <v>-0.768086009899701</v>
      </c>
    </row>
    <row r="65" customFormat="false" ht="12.8" hidden="false" customHeight="false" outlineLevel="0" collapsed="false">
      <c r="A65" s="0" t="n">
        <v>6</v>
      </c>
      <c r="B65" s="0" t="n">
        <v>173</v>
      </c>
      <c r="C65" s="6" t="n">
        <v>110</v>
      </c>
      <c r="D65" s="6" t="n">
        <v>2725</v>
      </c>
      <c r="E65" s="6" t="n">
        <v>12.6</v>
      </c>
      <c r="F65" s="0" t="n">
        <v>81</v>
      </c>
      <c r="G65" s="0" t="n">
        <v>1</v>
      </c>
      <c r="I65" s="6" t="n">
        <v>23.5</v>
      </c>
      <c r="J65" s="6" t="n">
        <f aca="false">SUMPRODUCT('Linear Model'!B$2:H$2,A65:G65)+'Linear Model'!I$2</f>
        <v>25.3398661906945</v>
      </c>
      <c r="K65" s="9" t="n">
        <f aca="false">I65-J65</f>
        <v>-1.8398661906945</v>
      </c>
    </row>
    <row r="66" customFormat="false" ht="12.8" hidden="false" customHeight="false" outlineLevel="0" collapsed="false">
      <c r="A66" s="0" t="n">
        <v>4</v>
      </c>
      <c r="B66" s="0" t="n">
        <v>135</v>
      </c>
      <c r="C66" s="6" t="n">
        <v>84</v>
      </c>
      <c r="D66" s="6" t="n">
        <v>2385</v>
      </c>
      <c r="E66" s="6" t="n">
        <v>12.9</v>
      </c>
      <c r="F66" s="0" t="n">
        <v>81</v>
      </c>
      <c r="G66" s="0" t="n">
        <v>1</v>
      </c>
      <c r="I66" s="6" t="n">
        <v>30</v>
      </c>
      <c r="J66" s="6" t="n">
        <f aca="false">SUMPRODUCT('Linear Model'!B$2:H$2,A66:G66)+'Linear Model'!I$2</f>
        <v>27.7399291763907</v>
      </c>
      <c r="K66" s="9" t="n">
        <f aca="false">I66-J66</f>
        <v>2.2600708236093</v>
      </c>
    </row>
    <row r="67" customFormat="false" ht="12.8" hidden="false" customHeight="false" outlineLevel="0" collapsed="false">
      <c r="A67" s="0" t="n">
        <v>4</v>
      </c>
      <c r="B67" s="0" t="n">
        <v>79</v>
      </c>
      <c r="C67" s="6" t="n">
        <v>58</v>
      </c>
      <c r="D67" s="6" t="n">
        <v>1755</v>
      </c>
      <c r="E67" s="6" t="n">
        <v>16.9</v>
      </c>
      <c r="F67" s="0" t="n">
        <v>81</v>
      </c>
      <c r="G67" s="0" t="n">
        <v>3</v>
      </c>
      <c r="I67" s="6" t="n">
        <v>39.1</v>
      </c>
      <c r="J67" s="6" t="n">
        <f aca="false">SUMPRODUCT('Linear Model'!B$2:H$2,A67:G67)+'Linear Model'!I$2</f>
        <v>33.041745696061</v>
      </c>
      <c r="K67" s="9" t="n">
        <f aca="false">I67-J67</f>
        <v>6.058254303939</v>
      </c>
    </row>
    <row r="68" customFormat="false" ht="12.8" hidden="false" customHeight="false" outlineLevel="0" collapsed="false">
      <c r="A68" s="0" t="n">
        <v>4</v>
      </c>
      <c r="B68" s="0" t="n">
        <v>86</v>
      </c>
      <c r="C68" s="6" t="n">
        <v>64</v>
      </c>
      <c r="D68" s="6" t="n">
        <v>1875</v>
      </c>
      <c r="E68" s="6" t="n">
        <v>16.4</v>
      </c>
      <c r="F68" s="0" t="n">
        <v>81</v>
      </c>
      <c r="G68" s="0" t="n">
        <v>1</v>
      </c>
      <c r="I68" s="6" t="n">
        <v>39</v>
      </c>
      <c r="J68" s="6" t="n">
        <f aca="false">SUMPRODUCT('Linear Model'!B$2:H$2,A68:G68)+'Linear Model'!I$2</f>
        <v>30.3862158910522</v>
      </c>
      <c r="K68" s="9" t="n">
        <f aca="false">I68-J68</f>
        <v>8.6137841089478</v>
      </c>
    </row>
    <row r="69" customFormat="false" ht="12.8" hidden="false" customHeight="false" outlineLevel="0" collapsed="false">
      <c r="A69" s="0" t="n">
        <v>4</v>
      </c>
      <c r="B69" s="0" t="n">
        <v>81</v>
      </c>
      <c r="C69" s="6" t="n">
        <v>60</v>
      </c>
      <c r="D69" s="6" t="n">
        <v>1760</v>
      </c>
      <c r="E69" s="6" t="n">
        <v>16.1</v>
      </c>
      <c r="F69" s="0" t="n">
        <v>81</v>
      </c>
      <c r="G69" s="0" t="n">
        <v>3</v>
      </c>
      <c r="I69" s="6" t="n">
        <v>35.1</v>
      </c>
      <c r="J69" s="6" t="n">
        <f aca="false">SUMPRODUCT('Linear Model'!B$2:H$2,A69:G69)+'Linear Model'!I$2</f>
        <v>32.9990470992775</v>
      </c>
      <c r="K69" s="9" t="n">
        <f aca="false">I69-J69</f>
        <v>2.1009529007225</v>
      </c>
    </row>
    <row r="70" customFormat="false" ht="12.8" hidden="false" customHeight="false" outlineLevel="0" collapsed="false">
      <c r="A70" s="0" t="n">
        <v>4</v>
      </c>
      <c r="B70" s="0" t="n">
        <v>97</v>
      </c>
      <c r="C70" s="6" t="n">
        <v>67</v>
      </c>
      <c r="D70" s="6" t="n">
        <v>2065</v>
      </c>
      <c r="E70" s="6" t="n">
        <v>17.8</v>
      </c>
      <c r="F70" s="0" t="n">
        <v>81</v>
      </c>
      <c r="G70" s="0" t="n">
        <v>3</v>
      </c>
      <c r="I70" s="6" t="n">
        <v>32.3</v>
      </c>
      <c r="J70" s="6" t="n">
        <f aca="false">SUMPRODUCT('Linear Model'!B$2:H$2,A70:G70)+'Linear Model'!I$2</f>
        <v>31.42685714742</v>
      </c>
      <c r="K70" s="9" t="n">
        <f aca="false">I70-J70</f>
        <v>0.873142852579996</v>
      </c>
    </row>
    <row r="71" customFormat="false" ht="12.8" hidden="false" customHeight="false" outlineLevel="0" collapsed="false">
      <c r="A71" s="0" t="n">
        <v>4</v>
      </c>
      <c r="B71" s="0" t="n">
        <v>85</v>
      </c>
      <c r="C71" s="6" t="n">
        <v>65</v>
      </c>
      <c r="D71" s="6" t="n">
        <v>1975</v>
      </c>
      <c r="E71" s="6" t="n">
        <v>19.4</v>
      </c>
      <c r="F71" s="0" t="n">
        <v>81</v>
      </c>
      <c r="G71" s="0" t="n">
        <v>3</v>
      </c>
      <c r="I71" s="6" t="n">
        <v>37</v>
      </c>
      <c r="J71" s="6" t="n">
        <f aca="false">SUMPRODUCT('Linear Model'!B$2:H$2,A71:G71)+'Linear Model'!I$2</f>
        <v>31.8733989028829</v>
      </c>
      <c r="K71" s="9" t="n">
        <f aca="false">I71-J71</f>
        <v>5.1266010971171</v>
      </c>
    </row>
    <row r="72" customFormat="false" ht="12.8" hidden="false" customHeight="false" outlineLevel="0" collapsed="false">
      <c r="A72" s="0" t="n">
        <v>4</v>
      </c>
      <c r="B72" s="0" t="n">
        <v>89</v>
      </c>
      <c r="C72" s="6" t="n">
        <v>62</v>
      </c>
      <c r="D72" s="6" t="n">
        <v>2050</v>
      </c>
      <c r="E72" s="6" t="n">
        <v>17.3</v>
      </c>
      <c r="F72" s="0" t="n">
        <v>81</v>
      </c>
      <c r="G72" s="0" t="n">
        <v>3</v>
      </c>
      <c r="I72" s="6" t="n">
        <v>37.7</v>
      </c>
      <c r="J72" s="6" t="n">
        <f aca="false">SUMPRODUCT('Linear Model'!B$2:H$2,A72:G72)+'Linear Model'!I$2</f>
        <v>31.4883443128838</v>
      </c>
      <c r="K72" s="9" t="n">
        <f aca="false">I72-J72</f>
        <v>6.2116556871162</v>
      </c>
    </row>
    <row r="73" customFormat="false" ht="12.8" hidden="false" customHeight="false" outlineLevel="0" collapsed="false">
      <c r="A73" s="0" t="n">
        <v>4</v>
      </c>
      <c r="B73" s="0" t="n">
        <v>91</v>
      </c>
      <c r="C73" s="6" t="n">
        <v>68</v>
      </c>
      <c r="D73" s="6" t="n">
        <v>1985</v>
      </c>
      <c r="E73" s="6" t="n">
        <v>16</v>
      </c>
      <c r="F73" s="0" t="n">
        <v>81</v>
      </c>
      <c r="G73" s="0" t="n">
        <v>3</v>
      </c>
      <c r="I73" s="6" t="n">
        <v>34.1</v>
      </c>
      <c r="J73" s="6" t="n">
        <f aca="false">SUMPRODUCT('Linear Model'!B$2:H$2,A73:G73)+'Linear Model'!I$2</f>
        <v>31.782249644674</v>
      </c>
      <c r="K73" s="9" t="n">
        <f aca="false">I73-J73</f>
        <v>2.317750355326</v>
      </c>
    </row>
    <row r="74" customFormat="false" ht="12.8" hidden="false" customHeight="false" outlineLevel="0" collapsed="false">
      <c r="A74" s="0" t="n">
        <v>4</v>
      </c>
      <c r="B74" s="0" t="n">
        <v>105</v>
      </c>
      <c r="C74" s="6" t="n">
        <v>63</v>
      </c>
      <c r="D74" s="6" t="n">
        <v>2215</v>
      </c>
      <c r="E74" s="6" t="n">
        <v>14.9</v>
      </c>
      <c r="F74" s="0" t="n">
        <v>81</v>
      </c>
      <c r="G74" s="0" t="n">
        <v>1</v>
      </c>
      <c r="I74" s="6" t="n">
        <v>34.7</v>
      </c>
      <c r="J74" s="6" t="n">
        <f aca="false">SUMPRODUCT('Linear Model'!B$2:H$2,A74:G74)+'Linear Model'!I$2</f>
        <v>28.6635536169732</v>
      </c>
      <c r="K74" s="9" t="n">
        <f aca="false">I74-J74</f>
        <v>6.0364463830268</v>
      </c>
    </row>
    <row r="75" customFormat="false" ht="12.8" hidden="false" customHeight="false" outlineLevel="0" collapsed="false">
      <c r="A75" s="0" t="n">
        <v>4</v>
      </c>
      <c r="B75" s="0" t="n">
        <v>98</v>
      </c>
      <c r="C75" s="6" t="n">
        <v>65</v>
      </c>
      <c r="D75" s="6" t="n">
        <v>2045</v>
      </c>
      <c r="E75" s="6" t="n">
        <v>16.2</v>
      </c>
      <c r="F75" s="0" t="n">
        <v>81</v>
      </c>
      <c r="G75" s="0" t="n">
        <v>1</v>
      </c>
      <c r="I75" s="6" t="n">
        <v>34.4</v>
      </c>
      <c r="J75" s="6" t="n">
        <f aca="false">SUMPRODUCT('Linear Model'!B$2:H$2,A75:G75)+'Linear Model'!I$2</f>
        <v>29.5375781005847</v>
      </c>
      <c r="K75" s="9" t="n">
        <f aca="false">I75-J75</f>
        <v>4.8624218994153</v>
      </c>
    </row>
    <row r="76" customFormat="false" ht="12.8" hidden="false" customHeight="false" outlineLevel="0" collapsed="false">
      <c r="A76" s="0" t="n">
        <v>4</v>
      </c>
      <c r="B76" s="0" t="n">
        <v>98</v>
      </c>
      <c r="C76" s="6" t="n">
        <v>65</v>
      </c>
      <c r="D76" s="6" t="n">
        <v>2380</v>
      </c>
      <c r="E76" s="6" t="n">
        <v>20.7</v>
      </c>
      <c r="F76" s="0" t="n">
        <v>81</v>
      </c>
      <c r="G76" s="0" t="n">
        <v>1</v>
      </c>
      <c r="I76" s="6" t="n">
        <v>29.9</v>
      </c>
      <c r="J76" s="6" t="n">
        <f aca="false">SUMPRODUCT('Linear Model'!B$2:H$2,A76:G76)+'Linear Model'!I$2</f>
        <v>27.7974586067461</v>
      </c>
      <c r="K76" s="9" t="n">
        <f aca="false">I76-J76</f>
        <v>2.1025413932539</v>
      </c>
    </row>
    <row r="77" customFormat="false" ht="12.8" hidden="false" customHeight="false" outlineLevel="0" collapsed="false">
      <c r="A77" s="0" t="n">
        <v>4</v>
      </c>
      <c r="B77" s="0" t="n">
        <v>105</v>
      </c>
      <c r="C77" s="6" t="n">
        <v>74</v>
      </c>
      <c r="D77" s="6" t="n">
        <v>2190</v>
      </c>
      <c r="E77" s="6" t="n">
        <v>14.2</v>
      </c>
      <c r="F77" s="0" t="n">
        <v>81</v>
      </c>
      <c r="G77" s="0" t="n">
        <v>2</v>
      </c>
      <c r="I77" s="6" t="n">
        <v>33</v>
      </c>
      <c r="J77" s="6" t="n">
        <f aca="false">SUMPRODUCT('Linear Model'!B$2:H$2,A77:G77)+'Linear Model'!I$2</f>
        <v>29.693065169861</v>
      </c>
      <c r="K77" s="9" t="n">
        <f aca="false">I77-J77</f>
        <v>3.306934830139</v>
      </c>
    </row>
    <row r="78" customFormat="false" ht="12.8" hidden="false" customHeight="false" outlineLevel="0" collapsed="false">
      <c r="A78" s="0" t="n">
        <v>4</v>
      </c>
      <c r="B78" s="0" t="n">
        <v>100</v>
      </c>
      <c r="C78" s="6" t="s">
        <v>224</v>
      </c>
      <c r="D78" s="6" t="n">
        <v>2320</v>
      </c>
      <c r="E78" s="6" t="n">
        <v>15.8</v>
      </c>
      <c r="F78" s="0" t="n">
        <v>81</v>
      </c>
      <c r="G78" s="0" t="n">
        <v>2</v>
      </c>
      <c r="I78" s="6" t="n">
        <v>34.5</v>
      </c>
      <c r="J78" s="6" t="n">
        <f aca="false">SUMPRODUCT('Linear Model'!B$2:H$2,A78:G78)+'Linear Model'!I$2</f>
        <v>29.6067208112122</v>
      </c>
      <c r="K78" s="9" t="n">
        <f aca="false">I78-J78</f>
        <v>4.8932791887878</v>
      </c>
    </row>
    <row r="79" customFormat="false" ht="12.8" hidden="false" customHeight="false" outlineLevel="0" collapsed="false">
      <c r="A79" s="0" t="n">
        <v>4</v>
      </c>
      <c r="B79" s="0" t="n">
        <v>107</v>
      </c>
      <c r="C79" s="6" t="n">
        <v>75</v>
      </c>
      <c r="D79" s="6" t="n">
        <v>2210</v>
      </c>
      <c r="E79" s="6" t="n">
        <v>14.4</v>
      </c>
      <c r="F79" s="0" t="n">
        <v>81</v>
      </c>
      <c r="G79" s="0" t="n">
        <v>3</v>
      </c>
      <c r="I79" s="6" t="n">
        <v>33.7</v>
      </c>
      <c r="J79" s="6" t="n">
        <f aca="false">SUMPRODUCT('Linear Model'!B$2:H$2,A79:G79)+'Linear Model'!I$2</f>
        <v>30.591349013642</v>
      </c>
      <c r="K79" s="9" t="n">
        <f aca="false">I79-J79</f>
        <v>3.108650986358</v>
      </c>
    </row>
    <row r="80" customFormat="false" ht="12.8" hidden="false" customHeight="false" outlineLevel="0" collapsed="false">
      <c r="A80" s="0" t="n">
        <v>4</v>
      </c>
      <c r="B80" s="0" t="n">
        <v>108</v>
      </c>
      <c r="C80" s="6" t="n">
        <v>75</v>
      </c>
      <c r="D80" s="6" t="n">
        <v>2350</v>
      </c>
      <c r="E80" s="6" t="n">
        <v>16.8</v>
      </c>
      <c r="F80" s="0" t="n">
        <v>81</v>
      </c>
      <c r="G80" s="0" t="n">
        <v>3</v>
      </c>
      <c r="I80" s="6" t="n">
        <v>32.4</v>
      </c>
      <c r="J80" s="6" t="n">
        <f aca="false">SUMPRODUCT('Linear Model'!B$2:H$2,A80:G80)+'Linear Model'!I$2</f>
        <v>29.8788890989585</v>
      </c>
      <c r="K80" s="9" t="n">
        <f aca="false">I80-J80</f>
        <v>2.5211109010415</v>
      </c>
    </row>
    <row r="81" customFormat="false" ht="12.8" hidden="false" customHeight="false" outlineLevel="0" collapsed="false">
      <c r="A81" s="0" t="n">
        <v>4</v>
      </c>
      <c r="B81" s="0" t="n">
        <v>119</v>
      </c>
      <c r="C81" s="6" t="n">
        <v>100</v>
      </c>
      <c r="D81" s="6" t="n">
        <v>2615</v>
      </c>
      <c r="E81" s="6" t="n">
        <v>14.8</v>
      </c>
      <c r="F81" s="0" t="n">
        <v>81</v>
      </c>
      <c r="G81" s="0" t="n">
        <v>3</v>
      </c>
      <c r="I81" s="6" t="n">
        <v>32.9</v>
      </c>
      <c r="J81" s="6" t="n">
        <f aca="false">SUMPRODUCT('Linear Model'!B$2:H$2,A81:G81)+'Linear Model'!I$2</f>
        <v>28.2799759488903</v>
      </c>
      <c r="K81" s="9" t="n">
        <f aca="false">I81-J81</f>
        <v>4.6200240511097</v>
      </c>
    </row>
    <row r="82" customFormat="false" ht="12.8" hidden="false" customHeight="false" outlineLevel="0" collapsed="false">
      <c r="A82" s="0" t="n">
        <v>4</v>
      </c>
      <c r="B82" s="0" t="n">
        <v>120</v>
      </c>
      <c r="C82" s="6" t="n">
        <v>74</v>
      </c>
      <c r="D82" s="6" t="n">
        <v>2635</v>
      </c>
      <c r="E82" s="6" t="n">
        <v>18.3</v>
      </c>
      <c r="F82" s="0" t="n">
        <v>81</v>
      </c>
      <c r="G82" s="0" t="n">
        <v>3</v>
      </c>
      <c r="I82" s="6" t="n">
        <v>31.6</v>
      </c>
      <c r="J82" s="6" t="n">
        <f aca="false">SUMPRODUCT('Linear Model'!B$2:H$2,A82:G82)+'Linear Model'!I$2</f>
        <v>28.4521776243088</v>
      </c>
      <c r="K82" s="9" t="n">
        <f aca="false">I82-J82</f>
        <v>3.1478223756912</v>
      </c>
    </row>
    <row r="83" customFormat="false" ht="12.8" hidden="false" customHeight="false" outlineLevel="0" collapsed="false">
      <c r="A83" s="0" t="n">
        <v>4</v>
      </c>
      <c r="B83" s="0" t="n">
        <v>141</v>
      </c>
      <c r="C83" s="6" t="n">
        <v>80</v>
      </c>
      <c r="D83" s="6" t="n">
        <v>3230</v>
      </c>
      <c r="E83" s="6" t="n">
        <v>20.4</v>
      </c>
      <c r="F83" s="0" t="n">
        <v>81</v>
      </c>
      <c r="G83" s="0" t="n">
        <v>2</v>
      </c>
      <c r="I83" s="6" t="n">
        <v>28.1</v>
      </c>
      <c r="J83" s="6" t="n">
        <f aca="false">SUMPRODUCT('Linear Model'!B$2:H$2,A83:G83)+'Linear Model'!I$2</f>
        <v>24.3638729955616</v>
      </c>
      <c r="K83" s="9" t="n">
        <f aca="false">I83-J83</f>
        <v>3.7361270044384</v>
      </c>
    </row>
    <row r="84" customFormat="false" ht="12.8" hidden="false" customHeight="false" outlineLevel="0" collapsed="false">
      <c r="A84" s="0" t="n">
        <v>6</v>
      </c>
      <c r="B84" s="0" t="n">
        <v>145</v>
      </c>
      <c r="C84" s="6" t="n">
        <v>76</v>
      </c>
      <c r="D84" s="6" t="n">
        <v>3160</v>
      </c>
      <c r="E84" s="6" t="n">
        <v>19.6</v>
      </c>
      <c r="F84" s="0" t="n">
        <v>81</v>
      </c>
      <c r="G84" s="0" t="n">
        <v>2</v>
      </c>
      <c r="I84" s="6" t="n">
        <v>30.7</v>
      </c>
      <c r="J84" s="6" t="n">
        <f aca="false">SUMPRODUCT('Linear Model'!B$2:H$2,A84:G84)+'Linear Model'!I$2</f>
        <v>24.1942112035467</v>
      </c>
      <c r="K84" s="9" t="n">
        <f aca="false">I84-J84</f>
        <v>6.5057887964533</v>
      </c>
    </row>
    <row r="85" customFormat="false" ht="12.8" hidden="false" customHeight="false" outlineLevel="0" collapsed="false">
      <c r="A85" s="0" t="n">
        <v>6</v>
      </c>
      <c r="B85" s="0" t="n">
        <v>168</v>
      </c>
      <c r="C85" s="6" t="n">
        <v>116</v>
      </c>
      <c r="D85" s="6" t="n">
        <v>2900</v>
      </c>
      <c r="E85" s="6" t="n">
        <v>12.6</v>
      </c>
      <c r="F85" s="0" t="n">
        <v>81</v>
      </c>
      <c r="G85" s="0" t="n">
        <v>3</v>
      </c>
      <c r="I85" s="6" t="n">
        <v>25.4</v>
      </c>
      <c r="J85" s="6" t="n">
        <f aca="false">SUMPRODUCT('Linear Model'!B$2:H$2,A85:G85)+'Linear Model'!I$2</f>
        <v>26.3065142330023</v>
      </c>
      <c r="K85" s="9" t="n">
        <f aca="false">I85-J85</f>
        <v>-0.906514233002302</v>
      </c>
    </row>
    <row r="86" customFormat="false" ht="12.8" hidden="false" customHeight="false" outlineLevel="0" collapsed="false">
      <c r="A86" s="0" t="n">
        <v>6</v>
      </c>
      <c r="B86" s="0" t="n">
        <v>146</v>
      </c>
      <c r="C86" s="6" t="n">
        <v>120</v>
      </c>
      <c r="D86" s="6" t="n">
        <v>2930</v>
      </c>
      <c r="E86" s="6" t="n">
        <v>13.8</v>
      </c>
      <c r="F86" s="0" t="n">
        <v>81</v>
      </c>
      <c r="G86" s="0" t="n">
        <v>3</v>
      </c>
      <c r="I86" s="6" t="n">
        <v>24.2</v>
      </c>
      <c r="J86" s="6" t="n">
        <f aca="false">SUMPRODUCT('Linear Model'!B$2:H$2,A86:G86)+'Linear Model'!I$2</f>
        <v>25.9805058095435</v>
      </c>
      <c r="K86" s="9" t="n">
        <f aca="false">I86-J86</f>
        <v>-1.7805058095435</v>
      </c>
    </row>
    <row r="87" customFormat="false" ht="12.8" hidden="false" customHeight="false" outlineLevel="0" collapsed="false">
      <c r="A87" s="0" t="n">
        <v>6</v>
      </c>
      <c r="B87" s="0" t="n">
        <v>231</v>
      </c>
      <c r="C87" s="6" t="n">
        <v>110</v>
      </c>
      <c r="D87" s="6" t="n">
        <v>3415</v>
      </c>
      <c r="E87" s="6" t="n">
        <v>15.8</v>
      </c>
      <c r="F87" s="0" t="n">
        <v>81</v>
      </c>
      <c r="G87" s="0" t="n">
        <v>1</v>
      </c>
      <c r="I87" s="6" t="n">
        <v>22.4</v>
      </c>
      <c r="J87" s="6" t="n">
        <f aca="false">SUMPRODUCT('Linear Model'!B$2:H$2,A87:G87)+'Linear Model'!I$2</f>
        <v>22.0542438439113</v>
      </c>
      <c r="K87" s="9" t="n">
        <f aca="false">I87-J87</f>
        <v>0.345756156088697</v>
      </c>
    </row>
    <row r="88" customFormat="false" ht="12.8" hidden="false" customHeight="false" outlineLevel="0" collapsed="false">
      <c r="A88" s="0" t="n">
        <v>8</v>
      </c>
      <c r="B88" s="0" t="n">
        <v>350</v>
      </c>
      <c r="C88" s="6" t="n">
        <v>105</v>
      </c>
      <c r="D88" s="6" t="n">
        <v>3725</v>
      </c>
      <c r="E88" s="6" t="n">
        <v>19</v>
      </c>
      <c r="F88" s="0" t="n">
        <v>81</v>
      </c>
      <c r="G88" s="0" t="n">
        <v>1</v>
      </c>
      <c r="I88" s="6" t="n">
        <v>26.6</v>
      </c>
      <c r="J88" s="6" t="n">
        <f aca="false">SUMPRODUCT('Linear Model'!B$2:H$2,A88:G88)+'Linear Model'!I$2</f>
        <v>20.6792721983747</v>
      </c>
      <c r="K88" s="9" t="n">
        <f aca="false">I88-J88</f>
        <v>5.9207278016253</v>
      </c>
    </row>
    <row r="89" customFormat="false" ht="12.8" hidden="false" customHeight="false" outlineLevel="0" collapsed="false">
      <c r="A89" s="0" t="n">
        <v>6</v>
      </c>
      <c r="B89" s="0" t="n">
        <v>200</v>
      </c>
      <c r="C89" s="6" t="n">
        <v>88</v>
      </c>
      <c r="D89" s="6" t="n">
        <v>3060</v>
      </c>
      <c r="E89" s="6" t="n">
        <v>17.1</v>
      </c>
      <c r="F89" s="0" t="n">
        <v>81</v>
      </c>
      <c r="G89" s="0" t="n">
        <v>1</v>
      </c>
      <c r="I89" s="6" t="n">
        <v>20.2</v>
      </c>
      <c r="J89" s="6" t="n">
        <f aca="false">SUMPRODUCT('Linear Model'!B$2:H$2,A89:G89)+'Linear Model'!I$2</f>
        <v>23.968000560354</v>
      </c>
      <c r="K89" s="9" t="n">
        <f aca="false">I89-J89</f>
        <v>-3.768000560354</v>
      </c>
    </row>
    <row r="90" customFormat="false" ht="12.8" hidden="false" customHeight="false" outlineLevel="0" collapsed="false">
      <c r="A90" s="0" t="n">
        <v>6</v>
      </c>
      <c r="B90" s="0" t="n">
        <v>225</v>
      </c>
      <c r="C90" s="6" t="n">
        <v>85</v>
      </c>
      <c r="D90" s="6" t="n">
        <v>3465</v>
      </c>
      <c r="E90" s="6" t="n">
        <v>16.6</v>
      </c>
      <c r="F90" s="0" t="n">
        <v>81</v>
      </c>
      <c r="G90" s="0" t="n">
        <v>1</v>
      </c>
      <c r="I90" s="6" t="n">
        <v>17.6</v>
      </c>
      <c r="J90" s="6" t="n">
        <f aca="false">SUMPRODUCT('Linear Model'!B$2:H$2,A90:G90)+'Linear Model'!I$2</f>
        <v>21.9670925108215</v>
      </c>
      <c r="K90" s="9" t="n">
        <f aca="false">I90-J90</f>
        <v>-4.3670925108215</v>
      </c>
    </row>
    <row r="91" customFormat="false" ht="12.8" hidden="false" customHeight="false" outlineLevel="0" collapsed="false">
      <c r="A91" s="0" t="n">
        <v>4</v>
      </c>
      <c r="B91" s="0" t="n">
        <v>112</v>
      </c>
      <c r="C91" s="6" t="n">
        <v>88</v>
      </c>
      <c r="D91" s="6" t="n">
        <v>2605</v>
      </c>
      <c r="E91" s="6" t="n">
        <v>19.6</v>
      </c>
      <c r="F91" s="0" t="n">
        <v>82</v>
      </c>
      <c r="G91" s="0" t="n">
        <v>1</v>
      </c>
      <c r="I91" s="6" t="n">
        <v>28</v>
      </c>
      <c r="J91" s="6" t="n">
        <f aca="false">SUMPRODUCT('Linear Model'!B$2:H$2,A91:G91)+'Linear Model'!I$2</f>
        <v>26.9522138516366</v>
      </c>
      <c r="K91" s="9" t="n">
        <f aca="false">I91-J91</f>
        <v>1.0477861483634</v>
      </c>
    </row>
    <row r="92" customFormat="false" ht="12.8" hidden="false" customHeight="false" outlineLevel="0" collapsed="false">
      <c r="A92" s="0" t="n">
        <v>4</v>
      </c>
      <c r="B92" s="0" t="n">
        <v>112</v>
      </c>
      <c r="C92" s="6" t="n">
        <v>88</v>
      </c>
      <c r="D92" s="6" t="n">
        <v>2640</v>
      </c>
      <c r="E92" s="6" t="n">
        <v>18.6</v>
      </c>
      <c r="F92" s="0" t="n">
        <v>82</v>
      </c>
      <c r="G92" s="0" t="n">
        <v>1</v>
      </c>
      <c r="I92" s="6" t="n">
        <v>27</v>
      </c>
      <c r="J92" s="6" t="n">
        <f aca="false">SUMPRODUCT('Linear Model'!B$2:H$2,A92:G92)+'Linear Model'!I$2</f>
        <v>26.7477760641934</v>
      </c>
      <c r="K92" s="9" t="n">
        <f aca="false">I92-J92</f>
        <v>0.252223935806601</v>
      </c>
    </row>
    <row r="93" customFormat="false" ht="12.8" hidden="false" customHeight="false" outlineLevel="0" collapsed="false">
      <c r="A93" s="0" t="n">
        <v>4</v>
      </c>
      <c r="B93" s="0" t="n">
        <v>112</v>
      </c>
      <c r="C93" s="6" t="n">
        <v>88</v>
      </c>
      <c r="D93" s="6" t="n">
        <v>2395</v>
      </c>
      <c r="E93" s="6" t="n">
        <v>18</v>
      </c>
      <c r="F93" s="0" t="n">
        <v>82</v>
      </c>
      <c r="G93" s="0" t="n">
        <v>1</v>
      </c>
      <c r="I93" s="6" t="n">
        <v>34</v>
      </c>
      <c r="J93" s="6" t="n">
        <f aca="false">SUMPRODUCT('Linear Model'!B$2:H$2,A93:G93)+'Linear Model'!I$2</f>
        <v>28.0618318017388</v>
      </c>
      <c r="K93" s="9" t="n">
        <f aca="false">I93-J93</f>
        <v>5.9381681982612</v>
      </c>
    </row>
    <row r="94" customFormat="false" ht="12.8" hidden="false" customHeight="false" outlineLevel="0" collapsed="false">
      <c r="A94" s="0" t="n">
        <v>4</v>
      </c>
      <c r="B94" s="0" t="n">
        <v>112</v>
      </c>
      <c r="C94" s="6" t="n">
        <v>85</v>
      </c>
      <c r="D94" s="6" t="n">
        <v>2575</v>
      </c>
      <c r="E94" s="6" t="n">
        <v>16.2</v>
      </c>
      <c r="F94" s="0" t="n">
        <v>82</v>
      </c>
      <c r="G94" s="0" t="n">
        <v>1</v>
      </c>
      <c r="I94" s="6" t="n">
        <v>31</v>
      </c>
      <c r="J94" s="6" t="n">
        <f aca="false">SUMPRODUCT('Linear Model'!B$2:H$2,A94:G94)+'Linear Model'!I$2</f>
        <v>27.0872401701972</v>
      </c>
      <c r="K94" s="9" t="n">
        <f aca="false">I94-J94</f>
        <v>3.9127598298028</v>
      </c>
    </row>
    <row r="95" customFormat="false" ht="12.8" hidden="false" customHeight="false" outlineLevel="0" collapsed="false">
      <c r="A95" s="0" t="n">
        <v>4</v>
      </c>
      <c r="B95" s="0" t="n">
        <v>135</v>
      </c>
      <c r="C95" s="6" t="n">
        <v>84</v>
      </c>
      <c r="D95" s="6" t="n">
        <v>2525</v>
      </c>
      <c r="E95" s="6" t="n">
        <v>16</v>
      </c>
      <c r="F95" s="0" t="n">
        <v>82</v>
      </c>
      <c r="G95" s="0" t="n">
        <v>1</v>
      </c>
      <c r="I95" s="6" t="n">
        <v>29</v>
      </c>
      <c r="J95" s="6" t="n">
        <f aca="false">SUMPRODUCT('Linear Model'!B$2:H$2,A95:G95)+'Linear Model'!I$2</f>
        <v>27.5180895174667</v>
      </c>
      <c r="K95" s="9" t="n">
        <f aca="false">I95-J95</f>
        <v>1.4819104825333</v>
      </c>
    </row>
    <row r="96" customFormat="false" ht="12.8" hidden="false" customHeight="false" outlineLevel="0" collapsed="false">
      <c r="A96" s="0" t="n">
        <v>4</v>
      </c>
      <c r="B96" s="0" t="n">
        <v>151</v>
      </c>
      <c r="C96" s="6" t="n">
        <v>90</v>
      </c>
      <c r="D96" s="6" t="n">
        <v>2735</v>
      </c>
      <c r="E96" s="6" t="n">
        <v>18</v>
      </c>
      <c r="F96" s="0" t="n">
        <v>82</v>
      </c>
      <c r="G96" s="0" t="n">
        <v>1</v>
      </c>
      <c r="I96" s="6" t="n">
        <v>27</v>
      </c>
      <c r="J96" s="6" t="n">
        <f aca="false">SUMPRODUCT('Linear Model'!B$2:H$2,A96:G96)+'Linear Model'!I$2</f>
        <v>26.4720775303471</v>
      </c>
      <c r="K96" s="9" t="n">
        <f aca="false">I96-J96</f>
        <v>0.5279224696529</v>
      </c>
    </row>
    <row r="97" customFormat="false" ht="12.8" hidden="false" customHeight="false" outlineLevel="0" collapsed="false">
      <c r="A97" s="0" t="n">
        <v>4</v>
      </c>
      <c r="B97" s="0" t="n">
        <v>140</v>
      </c>
      <c r="C97" s="6" t="n">
        <v>92</v>
      </c>
      <c r="D97" s="6" t="n">
        <v>2865</v>
      </c>
      <c r="E97" s="6" t="n">
        <v>16.4</v>
      </c>
      <c r="F97" s="0" t="n">
        <v>82</v>
      </c>
      <c r="G97" s="0" t="n">
        <v>1</v>
      </c>
      <c r="I97" s="6" t="n">
        <v>24</v>
      </c>
      <c r="J97" s="6" t="n">
        <f aca="false">SUMPRODUCT('Linear Model'!B$2:H$2,A97:G97)+'Linear Model'!I$2</f>
        <v>25.6540646990982</v>
      </c>
      <c r="K97" s="9" t="n">
        <f aca="false">I97-J97</f>
        <v>-1.6540646990982</v>
      </c>
    </row>
    <row r="98" customFormat="false" ht="12.8" hidden="false" customHeight="false" outlineLevel="0" collapsed="false">
      <c r="A98" s="0" t="n">
        <v>4</v>
      </c>
      <c r="B98" s="0" t="n">
        <v>151</v>
      </c>
      <c r="C98" s="6" t="s">
        <v>224</v>
      </c>
      <c r="D98" s="6" t="n">
        <v>3035</v>
      </c>
      <c r="E98" s="6" t="n">
        <v>20.5</v>
      </c>
      <c r="F98" s="0" t="n">
        <v>82</v>
      </c>
      <c r="G98" s="0" t="n">
        <v>1</v>
      </c>
      <c r="I98" s="6" t="n">
        <v>23</v>
      </c>
      <c r="J98" s="6" t="n">
        <f aca="false">SUMPRODUCT('Linear Model'!B$2:H$2,A98:G98)+'Linear Model'!I$2</f>
        <v>25.6503013011844</v>
      </c>
      <c r="K98" s="9" t="n">
        <f aca="false">I98-J98</f>
        <v>-2.6503013011844</v>
      </c>
    </row>
    <row r="99" customFormat="false" ht="12.8" hidden="false" customHeight="false" outlineLevel="0" collapsed="false">
      <c r="A99" s="0" t="n">
        <v>4</v>
      </c>
      <c r="B99" s="0" t="n">
        <v>105</v>
      </c>
      <c r="C99" s="6" t="n">
        <v>74</v>
      </c>
      <c r="D99" s="6" t="n">
        <v>1980</v>
      </c>
      <c r="E99" s="6" t="n">
        <v>15.3</v>
      </c>
      <c r="F99" s="0" t="n">
        <v>82</v>
      </c>
      <c r="G99" s="0" t="n">
        <v>2</v>
      </c>
      <c r="I99" s="6" t="n">
        <v>36</v>
      </c>
      <c r="J99" s="6" t="n">
        <f aca="false">SUMPRODUCT('Linear Model'!B$2:H$2,A99:G99)+'Linear Model'!I$2</f>
        <v>31.3308526887</v>
      </c>
      <c r="K99" s="9" t="n">
        <f aca="false">I99-J99</f>
        <v>4.6691473113</v>
      </c>
    </row>
    <row r="100" customFormat="false" ht="12.8" hidden="false" customHeight="false" outlineLevel="0" collapsed="false">
      <c r="A100" s="0" t="n">
        <v>4</v>
      </c>
      <c r="B100" s="0" t="n">
        <v>91</v>
      </c>
      <c r="C100" s="6" t="n">
        <v>68</v>
      </c>
      <c r="D100" s="6" t="n">
        <v>2025</v>
      </c>
      <c r="E100" s="6" t="n">
        <v>18.2</v>
      </c>
      <c r="F100" s="0" t="n">
        <v>82</v>
      </c>
      <c r="G100" s="0" t="n">
        <v>3</v>
      </c>
      <c r="I100" s="6" t="n">
        <v>37</v>
      </c>
      <c r="J100" s="6" t="n">
        <f aca="false">SUMPRODUCT('Linear Model'!B$2:H$2,A100:G100)+'Linear Model'!I$2</f>
        <v>32.0866733865115</v>
      </c>
      <c r="K100" s="9" t="n">
        <f aca="false">I100-J100</f>
        <v>4.9133266134885</v>
      </c>
    </row>
    <row r="101" customFormat="false" ht="12.8" hidden="false" customHeight="false" outlineLevel="0" collapsed="false">
      <c r="A101" s="0" t="n">
        <v>4</v>
      </c>
      <c r="B101" s="0" t="n">
        <v>91</v>
      </c>
      <c r="C101" s="6" t="n">
        <v>68</v>
      </c>
      <c r="D101" s="6" t="n">
        <v>1970</v>
      </c>
      <c r="E101" s="6" t="n">
        <v>17.6</v>
      </c>
      <c r="F101" s="0" t="n">
        <v>82</v>
      </c>
      <c r="G101" s="0" t="n">
        <v>3</v>
      </c>
      <c r="I101" s="6" t="n">
        <v>31</v>
      </c>
      <c r="J101" s="6" t="n">
        <f aca="false">SUMPRODUCT('Linear Model'!B$2:H$2,A101:G101)+'Linear Model'!I$2</f>
        <v>32.3745016883346</v>
      </c>
      <c r="K101" s="9" t="n">
        <f aca="false">I101-J101</f>
        <v>-1.3745016883346</v>
      </c>
    </row>
    <row r="102" customFormat="false" ht="12.8" hidden="false" customHeight="false" outlineLevel="0" collapsed="false">
      <c r="A102" s="0" t="n">
        <v>4</v>
      </c>
      <c r="B102" s="0" t="n">
        <v>105</v>
      </c>
      <c r="C102" s="6" t="n">
        <v>63</v>
      </c>
      <c r="D102" s="6" t="n">
        <v>2125</v>
      </c>
      <c r="E102" s="6" t="n">
        <v>14.7</v>
      </c>
      <c r="F102" s="0" t="n">
        <v>82</v>
      </c>
      <c r="G102" s="0" t="n">
        <v>1</v>
      </c>
      <c r="I102" s="6" t="n">
        <v>38</v>
      </c>
      <c r="J102" s="6" t="n">
        <f aca="false">SUMPRODUCT('Linear Model'!B$2:H$2,A102:G102)+'Linear Model'!I$2</f>
        <v>29.6331828333923</v>
      </c>
      <c r="K102" s="9" t="n">
        <f aca="false">I102-J102</f>
        <v>8.3668171666077</v>
      </c>
    </row>
    <row r="103" customFormat="false" ht="12.8" hidden="false" customHeight="false" outlineLevel="0" collapsed="false">
      <c r="A103" s="0" t="n">
        <v>4</v>
      </c>
      <c r="B103" s="0" t="n">
        <v>98</v>
      </c>
      <c r="C103" s="6" t="n">
        <v>70</v>
      </c>
      <c r="D103" s="6" t="n">
        <v>2125</v>
      </c>
      <c r="E103" s="6" t="n">
        <v>17.3</v>
      </c>
      <c r="F103" s="0" t="n">
        <v>82</v>
      </c>
      <c r="G103" s="0" t="n">
        <v>1</v>
      </c>
      <c r="I103" s="6" t="n">
        <v>36</v>
      </c>
      <c r="J103" s="6" t="n">
        <f aca="false">SUMPRODUCT('Linear Model'!B$2:H$2,A103:G103)+'Linear Model'!I$2</f>
        <v>29.5667910833895</v>
      </c>
      <c r="K103" s="9" t="n">
        <f aca="false">I103-J103</f>
        <v>6.4332089166105</v>
      </c>
    </row>
    <row r="104" customFormat="false" ht="12.8" hidden="false" customHeight="false" outlineLevel="0" collapsed="false">
      <c r="A104" s="0" t="n">
        <v>4</v>
      </c>
      <c r="B104" s="0" t="n">
        <v>120</v>
      </c>
      <c r="C104" s="6" t="n">
        <v>88</v>
      </c>
      <c r="D104" s="6" t="n">
        <v>2160</v>
      </c>
      <c r="E104" s="6" t="n">
        <v>14.5</v>
      </c>
      <c r="F104" s="0" t="n">
        <v>82</v>
      </c>
      <c r="G104" s="0" t="n">
        <v>3</v>
      </c>
      <c r="I104" s="6" t="n">
        <v>36</v>
      </c>
      <c r="J104" s="6" t="n">
        <f aca="false">SUMPRODUCT('Linear Model'!B$2:H$2,A104:G104)+'Linear Model'!I$2</f>
        <v>31.3276057758826</v>
      </c>
      <c r="K104" s="9" t="n">
        <f aca="false">I104-J104</f>
        <v>4.6723942241174</v>
      </c>
    </row>
    <row r="105" customFormat="false" ht="12.8" hidden="false" customHeight="false" outlineLevel="0" collapsed="false">
      <c r="A105" s="0" t="n">
        <v>4</v>
      </c>
      <c r="B105" s="0" t="n">
        <v>107</v>
      </c>
      <c r="C105" s="6" t="n">
        <v>75</v>
      </c>
      <c r="D105" s="6" t="n">
        <v>2205</v>
      </c>
      <c r="E105" s="6" t="n">
        <v>14.5</v>
      </c>
      <c r="F105" s="0" t="n">
        <v>82</v>
      </c>
      <c r="G105" s="0" t="n">
        <v>3</v>
      </c>
      <c r="I105" s="6" t="n">
        <v>36</v>
      </c>
      <c r="J105" s="6" t="n">
        <f aca="false">SUMPRODUCT('Linear Model'!B$2:H$2,A105:G105)+'Linear Model'!I$2</f>
        <v>31.1064952499178</v>
      </c>
      <c r="K105" s="9" t="n">
        <f aca="false">I105-J105</f>
        <v>4.8935047500822</v>
      </c>
    </row>
    <row r="106" customFormat="false" ht="12.8" hidden="false" customHeight="false" outlineLevel="0" collapsed="false">
      <c r="A106" s="0" t="n">
        <v>4</v>
      </c>
      <c r="B106" s="0" t="n">
        <v>108</v>
      </c>
      <c r="C106" s="6" t="n">
        <v>70</v>
      </c>
      <c r="D106" s="6" t="n">
        <v>2245</v>
      </c>
      <c r="E106" s="6" t="n">
        <v>16.9</v>
      </c>
      <c r="F106" s="0" t="n">
        <v>82</v>
      </c>
      <c r="G106" s="0" t="n">
        <v>3</v>
      </c>
      <c r="I106" s="6" t="n">
        <v>34</v>
      </c>
      <c r="J106" s="6" t="n">
        <f aca="false">SUMPRODUCT('Linear Model'!B$2:H$2,A106:G106)+'Linear Model'!I$2</f>
        <v>30.9763824355461</v>
      </c>
      <c r="K106" s="9" t="n">
        <f aca="false">I106-J106</f>
        <v>3.0236175644539</v>
      </c>
    </row>
    <row r="107" customFormat="false" ht="12.8" hidden="false" customHeight="false" outlineLevel="0" collapsed="false">
      <c r="A107" s="0" t="n">
        <v>4</v>
      </c>
      <c r="B107" s="0" t="n">
        <v>91</v>
      </c>
      <c r="C107" s="6" t="n">
        <v>67</v>
      </c>
      <c r="D107" s="6" t="n">
        <v>1965</v>
      </c>
      <c r="E107" s="6" t="n">
        <v>15</v>
      </c>
      <c r="F107" s="0" t="n">
        <v>82</v>
      </c>
      <c r="G107" s="0" t="n">
        <v>3</v>
      </c>
      <c r="I107" s="6" t="n">
        <v>38</v>
      </c>
      <c r="J107" s="6" t="n">
        <f aca="false">SUMPRODUCT('Linear Model'!B$2:H$2,A107:G107)+'Linear Model'!I$2</f>
        <v>32.3699238353336</v>
      </c>
      <c r="K107" s="9" t="n">
        <f aca="false">I107-J107</f>
        <v>5.6300761646664</v>
      </c>
    </row>
    <row r="108" customFormat="false" ht="12.8" hidden="false" customHeight="false" outlineLevel="0" collapsed="false">
      <c r="A108" s="0" t="n">
        <v>4</v>
      </c>
      <c r="B108" s="0" t="n">
        <v>91</v>
      </c>
      <c r="C108" s="6" t="n">
        <v>67</v>
      </c>
      <c r="D108" s="6" t="n">
        <v>1965</v>
      </c>
      <c r="E108" s="6" t="n">
        <v>15.7</v>
      </c>
      <c r="F108" s="0" t="n">
        <v>82</v>
      </c>
      <c r="G108" s="0" t="n">
        <v>3</v>
      </c>
      <c r="I108" s="6" t="n">
        <v>32</v>
      </c>
      <c r="J108" s="6" t="n">
        <f aca="false">SUMPRODUCT('Linear Model'!B$2:H$2,A108:G108)+'Linear Model'!I$2</f>
        <v>32.3807009593059</v>
      </c>
      <c r="K108" s="9" t="n">
        <f aca="false">I108-J108</f>
        <v>-0.380700959305898</v>
      </c>
    </row>
    <row r="109" customFormat="false" ht="12.8" hidden="false" customHeight="false" outlineLevel="0" collapsed="false">
      <c r="A109" s="0" t="n">
        <v>4</v>
      </c>
      <c r="B109" s="0" t="n">
        <v>91</v>
      </c>
      <c r="C109" s="6" t="n">
        <v>67</v>
      </c>
      <c r="D109" s="6" t="n">
        <v>1995</v>
      </c>
      <c r="E109" s="6" t="n">
        <v>16.2</v>
      </c>
      <c r="F109" s="0" t="n">
        <v>82</v>
      </c>
      <c r="G109" s="0" t="n">
        <v>3</v>
      </c>
      <c r="I109" s="6" t="n">
        <v>38</v>
      </c>
      <c r="J109" s="6" t="n">
        <f aca="false">SUMPRODUCT('Linear Model'!B$2:H$2,A109:G109)+'Linear Model'!I$2</f>
        <v>32.2263629940969</v>
      </c>
      <c r="K109" s="9" t="n">
        <f aca="false">I109-J109</f>
        <v>5.7736370059031</v>
      </c>
    </row>
    <row r="110" customFormat="false" ht="12.8" hidden="false" customHeight="false" outlineLevel="0" collapsed="false">
      <c r="A110" s="0" t="n">
        <v>6</v>
      </c>
      <c r="B110" s="0" t="n">
        <v>181</v>
      </c>
      <c r="C110" s="6" t="n">
        <v>110</v>
      </c>
      <c r="D110" s="6" t="n">
        <v>2945</v>
      </c>
      <c r="E110" s="6" t="n">
        <v>16.4</v>
      </c>
      <c r="F110" s="0" t="n">
        <v>82</v>
      </c>
      <c r="G110" s="0" t="n">
        <v>1</v>
      </c>
      <c r="I110" s="6" t="n">
        <v>25</v>
      </c>
      <c r="J110" s="6" t="n">
        <f aca="false">SUMPRODUCT('Linear Model'!B$2:H$2,A110:G110)+'Linear Model'!I$2</f>
        <v>24.7507681349269</v>
      </c>
      <c r="K110" s="9" t="n">
        <f aca="false">I110-J110</f>
        <v>0.249231865073099</v>
      </c>
    </row>
    <row r="111" customFormat="false" ht="12.8" hidden="false" customHeight="false" outlineLevel="0" collapsed="false">
      <c r="A111" s="0" t="n">
        <v>6</v>
      </c>
      <c r="B111" s="0" t="n">
        <v>262</v>
      </c>
      <c r="C111" s="6" t="n">
        <v>85</v>
      </c>
      <c r="D111" s="6" t="n">
        <v>3015</v>
      </c>
      <c r="E111" s="6" t="n">
        <v>17</v>
      </c>
      <c r="F111" s="0" t="n">
        <v>82</v>
      </c>
      <c r="G111" s="0" t="n">
        <v>1</v>
      </c>
      <c r="I111" s="6" t="n">
        <v>38</v>
      </c>
      <c r="J111" s="6" t="n">
        <f aca="false">SUMPRODUCT('Linear Model'!B$2:H$2,A111:G111)+'Linear Model'!I$2</f>
        <v>25.1404188102865</v>
      </c>
      <c r="K111" s="9" t="n">
        <f aca="false">I111-J111</f>
        <v>12.8595811897135</v>
      </c>
    </row>
    <row r="112" customFormat="false" ht="12.8" hidden="false" customHeight="false" outlineLevel="0" collapsed="false">
      <c r="A112" s="0" t="n">
        <v>4</v>
      </c>
      <c r="B112" s="0" t="n">
        <v>156</v>
      </c>
      <c r="C112" s="6" t="n">
        <v>92</v>
      </c>
      <c r="D112" s="6" t="n">
        <v>2585</v>
      </c>
      <c r="E112" s="6" t="n">
        <v>14.5</v>
      </c>
      <c r="F112" s="0" t="n">
        <v>82</v>
      </c>
      <c r="G112" s="0" t="n">
        <v>1</v>
      </c>
      <c r="I112" s="6" t="n">
        <v>26</v>
      </c>
      <c r="J112" s="6" t="n">
        <f aca="false">SUMPRODUCT('Linear Model'!B$2:H$2,A112:G112)+'Linear Model'!I$2</f>
        <v>27.245268157079</v>
      </c>
      <c r="K112" s="9" t="n">
        <f aca="false">I112-J112</f>
        <v>-1.245268157079</v>
      </c>
    </row>
    <row r="113" customFormat="false" ht="12.8" hidden="false" customHeight="false" outlineLevel="0" collapsed="false">
      <c r="A113" s="0" t="n">
        <v>6</v>
      </c>
      <c r="B113" s="0" t="n">
        <v>232</v>
      </c>
      <c r="C113" s="6" t="n">
        <v>112</v>
      </c>
      <c r="D113" s="6" t="n">
        <v>2835</v>
      </c>
      <c r="E113" s="6" t="n">
        <v>14.7</v>
      </c>
      <c r="F113" s="0" t="n">
        <v>82</v>
      </c>
      <c r="G113" s="0" t="n">
        <v>1</v>
      </c>
      <c r="I113" s="6" t="n">
        <v>22</v>
      </c>
      <c r="J113" s="6" t="n">
        <f aca="false">SUMPRODUCT('Linear Model'!B$2:H$2,A113:G113)+'Linear Model'!I$2</f>
        <v>25.6464698741171</v>
      </c>
      <c r="K113" s="9" t="n">
        <f aca="false">I113-J113</f>
        <v>-3.6464698741171</v>
      </c>
    </row>
    <row r="114" customFormat="false" ht="12.8" hidden="false" customHeight="false" outlineLevel="0" collapsed="false">
      <c r="A114" s="0" t="n">
        <v>4</v>
      </c>
      <c r="B114" s="0" t="n">
        <v>144</v>
      </c>
      <c r="C114" s="6" t="n">
        <v>96</v>
      </c>
      <c r="D114" s="6" t="n">
        <v>2665</v>
      </c>
      <c r="E114" s="6" t="n">
        <v>13.9</v>
      </c>
      <c r="F114" s="0" t="n">
        <v>82</v>
      </c>
      <c r="G114" s="0" t="n">
        <v>3</v>
      </c>
      <c r="I114" s="6" t="n">
        <v>32</v>
      </c>
      <c r="J114" s="6" t="n">
        <f aca="false">SUMPRODUCT('Linear Model'!B$2:H$2,A114:G114)+'Linear Model'!I$2</f>
        <v>28.6853806299402</v>
      </c>
      <c r="K114" s="9" t="n">
        <f aca="false">I114-J114</f>
        <v>3.3146193700598</v>
      </c>
    </row>
    <row r="115" customFormat="false" ht="12.8" hidden="false" customHeight="false" outlineLevel="0" collapsed="false">
      <c r="A115" s="0" t="n">
        <v>4</v>
      </c>
      <c r="B115" s="0" t="n">
        <v>135</v>
      </c>
      <c r="C115" s="6" t="n">
        <v>84</v>
      </c>
      <c r="D115" s="6" t="n">
        <v>2370</v>
      </c>
      <c r="E115" s="6" t="n">
        <v>13</v>
      </c>
      <c r="F115" s="0" t="n">
        <v>82</v>
      </c>
      <c r="G115" s="0" t="n">
        <v>1</v>
      </c>
      <c r="I115" s="6" t="n">
        <v>36</v>
      </c>
      <c r="J115" s="6" t="n">
        <f aca="false">SUMPRODUCT('Linear Model'!B$2:H$2,A115:G115)+'Linear Model'!I$2</f>
        <v>28.3090873829677</v>
      </c>
      <c r="K115" s="9" t="n">
        <f aca="false">I115-J115</f>
        <v>7.6909126170323</v>
      </c>
    </row>
    <row r="116" customFormat="false" ht="12.8" hidden="false" customHeight="false" outlineLevel="0" collapsed="false">
      <c r="A116" s="0" t="n">
        <v>4</v>
      </c>
      <c r="B116" s="0" t="n">
        <v>151</v>
      </c>
      <c r="C116" s="6" t="n">
        <v>90</v>
      </c>
      <c r="D116" s="6" t="n">
        <v>2950</v>
      </c>
      <c r="E116" s="6" t="n">
        <v>17.3</v>
      </c>
      <c r="F116" s="0" t="n">
        <v>82</v>
      </c>
      <c r="G116" s="0" t="n">
        <v>1</v>
      </c>
      <c r="I116" s="6" t="n">
        <v>27</v>
      </c>
      <c r="J116" s="6" t="n">
        <f aca="false">SUMPRODUCT('Linear Model'!B$2:H$2,A116:G116)+'Linear Model'!I$2</f>
        <v>25.3000430448995</v>
      </c>
      <c r="K116" s="9" t="n">
        <f aca="false">I116-J116</f>
        <v>1.6999569551005</v>
      </c>
    </row>
    <row r="117" customFormat="false" ht="12.8" hidden="false" customHeight="false" outlineLevel="0" collapsed="false">
      <c r="A117" s="0" t="n">
        <v>4</v>
      </c>
      <c r="B117" s="0" t="n">
        <v>140</v>
      </c>
      <c r="C117" s="6" t="n">
        <v>86</v>
      </c>
      <c r="D117" s="6" t="n">
        <v>2790</v>
      </c>
      <c r="E117" s="6" t="n">
        <v>15.6</v>
      </c>
      <c r="F117" s="0" t="n">
        <v>82</v>
      </c>
      <c r="G117" s="0" t="n">
        <v>1</v>
      </c>
      <c r="I117" s="6" t="n">
        <v>27</v>
      </c>
      <c r="J117" s="6" t="n">
        <f aca="false">SUMPRODUCT('Linear Model'!B$2:H$2,A117:G117)+'Linear Model'!I$2</f>
        <v>26.0975106400058</v>
      </c>
      <c r="K117" s="9" t="n">
        <f aca="false">I117-J117</f>
        <v>0.902489359994199</v>
      </c>
    </row>
    <row r="118" customFormat="false" ht="12.8" hidden="false" customHeight="false" outlineLevel="0" collapsed="false">
      <c r="A118" s="0" t="n">
        <v>4</v>
      </c>
      <c r="B118" s="0" t="n">
        <v>97</v>
      </c>
      <c r="C118" s="6" t="n">
        <v>52</v>
      </c>
      <c r="D118" s="6" t="n">
        <v>2130</v>
      </c>
      <c r="E118" s="6" t="n">
        <v>24.6</v>
      </c>
      <c r="F118" s="0" t="n">
        <v>82</v>
      </c>
      <c r="G118" s="0" t="n">
        <v>2</v>
      </c>
      <c r="I118" s="6" t="n">
        <v>44</v>
      </c>
      <c r="J118" s="6" t="n">
        <f aca="false">SUMPRODUCT('Linear Model'!B$2:H$2,A118:G118)+'Linear Model'!I$2</f>
        <v>30.7955952306272</v>
      </c>
      <c r="K118" s="9" t="n">
        <f aca="false">I118-J118</f>
        <v>13.2044047693728</v>
      </c>
    </row>
    <row r="119" customFormat="false" ht="12.8" hidden="false" customHeight="false" outlineLevel="0" collapsed="false">
      <c r="A119" s="0" t="n">
        <v>4</v>
      </c>
      <c r="B119" s="0" t="n">
        <v>135</v>
      </c>
      <c r="C119" s="6" t="n">
        <v>84</v>
      </c>
      <c r="D119" s="6" t="n">
        <v>2295</v>
      </c>
      <c r="E119" s="6" t="n">
        <v>11.6</v>
      </c>
      <c r="F119" s="0" t="n">
        <v>82</v>
      </c>
      <c r="G119" s="0" t="n">
        <v>1</v>
      </c>
      <c r="I119" s="6" t="n">
        <v>32</v>
      </c>
      <c r="J119" s="6" t="n">
        <f aca="false">SUMPRODUCT('Linear Model'!B$2:H$2,A119:G119)+'Linear Model'!I$2</f>
        <v>28.6926229122818</v>
      </c>
      <c r="K119" s="9" t="n">
        <f aca="false">I119-J119</f>
        <v>3.3073770877182</v>
      </c>
    </row>
    <row r="120" customFormat="false" ht="12.8" hidden="false" customHeight="false" outlineLevel="0" collapsed="false">
      <c r="A120" s="0" t="n">
        <v>4</v>
      </c>
      <c r="B120" s="0" t="n">
        <v>120</v>
      </c>
      <c r="C120" s="6" t="n">
        <v>79</v>
      </c>
      <c r="D120" s="6" t="n">
        <v>2625</v>
      </c>
      <c r="E120" s="6" t="n">
        <v>18.6</v>
      </c>
      <c r="F120" s="0" t="n">
        <v>82</v>
      </c>
      <c r="G120" s="0" t="n">
        <v>1</v>
      </c>
      <c r="I120" s="6" t="n">
        <v>28</v>
      </c>
      <c r="J120" s="6" t="n">
        <f aca="false">SUMPRODUCT('Linear Model'!B$2:H$2,A120:G120)+'Linear Model'!I$2</f>
        <v>26.9588635763786</v>
      </c>
      <c r="K120" s="9" t="n">
        <f aca="false">I120-J120</f>
        <v>1.0411364236214</v>
      </c>
    </row>
    <row r="121" customFormat="false" ht="12.8" hidden="false" customHeight="false" outlineLevel="0" collapsed="false">
      <c r="A121" s="0" t="n">
        <v>4</v>
      </c>
      <c r="B121" s="0" t="n">
        <v>119</v>
      </c>
      <c r="C121" s="6" t="n">
        <v>82</v>
      </c>
      <c r="D121" s="6" t="n">
        <v>2720</v>
      </c>
      <c r="E121" s="6" t="n">
        <v>19.4</v>
      </c>
      <c r="F121" s="0" t="n">
        <v>82</v>
      </c>
      <c r="G121" s="0" t="n">
        <v>1</v>
      </c>
      <c r="I121" s="6" t="n">
        <v>31</v>
      </c>
      <c r="J121" s="6" t="n">
        <f aca="false">SUMPRODUCT('Linear Model'!B$2:H$2,A121:G121)+'Linear Model'!I$2</f>
        <v>26.4259726030495</v>
      </c>
      <c r="K121" s="9" t="n">
        <f aca="false">I121-J121</f>
        <v>4.5740273969505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9.5714285714286"/>
    <col collapsed="false" hidden="false" max="2" min="2" style="0" width="8.77551020408163"/>
    <col collapsed="false" hidden="false" max="3" min="3" style="0" width="12.5561224489796"/>
    <col collapsed="false" hidden="false" max="4" min="4" style="0" width="10.8010204081633"/>
    <col collapsed="false" hidden="false" max="5" min="5" style="0" width="6.75"/>
    <col collapsed="false" hidden="false" max="6" min="6" style="0" width="10.9336734693878"/>
    <col collapsed="false" hidden="false" max="7" min="7" style="0" width="10.530612244898"/>
    <col collapsed="false" hidden="false" max="8" min="8" style="0" width="6.20918367346939"/>
    <col collapsed="false" hidden="false" max="9" min="9" style="0" width="8.23469387755102"/>
    <col collapsed="false" hidden="false" max="10" min="10" style="0" width="4.86224489795918"/>
    <col collapsed="false" hidden="false" max="11" min="11" style="0" width="30.1020408163265"/>
    <col collapsed="false" hidden="false" max="12" min="12" style="0" width="13.6326530612245"/>
    <col collapsed="false" hidden="false" max="13" min="13" style="0" width="22.9489795918367"/>
    <col collapsed="false" hidden="false" max="1025" min="15" style="0" width="8.50510204081633"/>
  </cols>
  <sheetData>
    <row r="1" customFormat="false" ht="12.8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225</v>
      </c>
      <c r="K1" s="2" t="s">
        <v>226</v>
      </c>
      <c r="L1" s="9" t="n">
        <f aca="false">SUM(L8:L281)</f>
        <v>1919.70326710734</v>
      </c>
      <c r="M1" s="2" t="s">
        <v>227</v>
      </c>
      <c r="N1" s="0" t="n">
        <f aca="false">COUNT(J8:J281)</f>
        <v>274</v>
      </c>
    </row>
    <row r="2" customFormat="false" ht="12.8" hidden="false" customHeight="false" outlineLevel="0" collapsed="false">
      <c r="A2" s="2" t="s">
        <v>228</v>
      </c>
      <c r="B2" s="9" t="n">
        <v>-0.298120454824357</v>
      </c>
      <c r="C2" s="9" t="n">
        <v>0.00675753019918994</v>
      </c>
      <c r="D2" s="9" t="n">
        <v>-0.00844547945999915</v>
      </c>
      <c r="E2" s="9" t="n">
        <v>-0.00540119703011775</v>
      </c>
      <c r="F2" s="9" t="n">
        <v>0.0153958913890787</v>
      </c>
      <c r="G2" s="9" t="n">
        <v>0.486600661986293</v>
      </c>
      <c r="H2" s="9" t="n">
        <v>0.998159025167198</v>
      </c>
      <c r="I2" s="9" t="n">
        <v>0.99999996529223</v>
      </c>
      <c r="K2" s="2" t="s">
        <v>229</v>
      </c>
      <c r="L2" s="9" t="n">
        <f aca="false">DEVSQ(J8:J281)</f>
        <v>10834.5854014599</v>
      </c>
      <c r="M2" s="2" t="s">
        <v>230</v>
      </c>
      <c r="N2" s="0" t="n">
        <f aca="false">COUNT(B2:I2)</f>
        <v>8</v>
      </c>
    </row>
    <row r="3" customFormat="false" ht="12.8" hidden="false" customHeight="false" outlineLevel="0" collapsed="false">
      <c r="A3" s="2" t="s">
        <v>231</v>
      </c>
      <c r="B3" s="9" t="n">
        <v>0.312253895756842</v>
      </c>
      <c r="C3" s="9" t="n">
        <v>0.0070145937253581</v>
      </c>
      <c r="D3" s="9" t="n">
        <v>0.012397315187849</v>
      </c>
      <c r="E3" s="9" t="n">
        <v>0.000587565267923687</v>
      </c>
      <c r="F3" s="9" t="n">
        <v>0.100307188021084</v>
      </c>
      <c r="G3" s="9" t="n">
        <v>0.0688401798096861</v>
      </c>
      <c r="H3" s="9" t="n">
        <v>0.312891131249582</v>
      </c>
      <c r="I3" s="9" t="n">
        <v>5.61218447859944</v>
      </c>
      <c r="K3" s="2" t="s">
        <v>232</v>
      </c>
      <c r="L3" s="9" t="n">
        <f aca="false">L2-L1</f>
        <v>8914.88213435256</v>
      </c>
      <c r="M3" s="2" t="s">
        <v>233</v>
      </c>
      <c r="N3" s="9" t="n">
        <f aca="false">N1-N2</f>
        <v>266</v>
      </c>
    </row>
    <row r="4" customFormat="false" ht="12.8" hidden="false" customHeight="false" outlineLevel="0" collapsed="false">
      <c r="A4" s="2" t="s">
        <v>234</v>
      </c>
      <c r="B4" s="9" t="n">
        <f aca="false">ABS(B2/B3)</f>
        <v>0.954737343153949</v>
      </c>
      <c r="C4" s="9" t="n">
        <f aca="false">ABS(C2/C3)</f>
        <v>0.963353041354503</v>
      </c>
      <c r="D4" s="9" t="n">
        <f aca="false">ABS(D2/D3)</f>
        <v>0.68123455216149</v>
      </c>
      <c r="E4" s="9" t="n">
        <f aca="false">ABS(E2/E3)</f>
        <v>9.19250562444624</v>
      </c>
      <c r="F4" s="9" t="n">
        <f aca="false">ABS(F2/F3)</f>
        <v>0.153487418925976</v>
      </c>
      <c r="G4" s="9" t="n">
        <f aca="false">ABS(G2/G3)</f>
        <v>7.06855594118925</v>
      </c>
      <c r="H4" s="9" t="n">
        <f aca="false">ABS(H2/H3)</f>
        <v>3.19011606746694</v>
      </c>
      <c r="I4" s="9" t="n">
        <f aca="false">ABS(I2/I3)</f>
        <v>0.178183730257881</v>
      </c>
      <c r="K4" s="2" t="s">
        <v>235</v>
      </c>
      <c r="L4" s="9" t="n">
        <f aca="false">L3/L2</f>
        <v>0.822817099503533</v>
      </c>
      <c r="M4" s="2" t="s">
        <v>236</v>
      </c>
      <c r="N4" s="9" t="n">
        <f aca="false">(L3/L1)*(N3/(N2-1))</f>
        <v>176.467648365187</v>
      </c>
    </row>
    <row r="5" customFormat="false" ht="12.8" hidden="false" customHeight="false" outlineLevel="0" collapsed="false">
      <c r="A5" s="2" t="s">
        <v>237</v>
      </c>
      <c r="B5" s="9" t="n">
        <f aca="false">TDIST(B4,$N3,2)</f>
        <v>0.340577365553531</v>
      </c>
      <c r="C5" s="9" t="n">
        <f aca="false">TDIST(C4,$N3,2)</f>
        <v>0.33624532799361</v>
      </c>
      <c r="D5" s="9" t="n">
        <f aca="false">TDIST(D4,$N3,2)</f>
        <v>0.496315716261999</v>
      </c>
      <c r="E5" s="9" t="n">
        <f aca="false">TDIST(E4,$N3,2)</f>
        <v>1.14402852077447E-017</v>
      </c>
      <c r="F5" s="9" t="n">
        <f aca="false">TDIST(F4,$N3,2)</f>
        <v>0.87813028600529</v>
      </c>
      <c r="G5" s="9" t="n">
        <f aca="false">TDIST(G4,$N3,2)</f>
        <v>1.37628692521434E-011</v>
      </c>
      <c r="H5" s="9" t="n">
        <f aca="false">TDIST(H4,$N3,2)</f>
        <v>0.00159258930473515</v>
      </c>
      <c r="I5" s="9" t="n">
        <f aca="false">TDIST(I4,$N3,2)</f>
        <v>0.8587143106802</v>
      </c>
      <c r="K5" s="2" t="s">
        <v>238</v>
      </c>
      <c r="L5" s="9" t="n">
        <f aca="false">SQRT(L1/N3)</f>
        <v>2.68643436093114</v>
      </c>
      <c r="M5" s="2" t="s">
        <v>239</v>
      </c>
      <c r="N5" s="11" t="n">
        <f aca="false">FDIST(N4,N2-1,N3)</f>
        <v>4.28880856480977E-096</v>
      </c>
    </row>
    <row r="7" customFormat="false" ht="12.8" hidden="false" customHeight="false" outlineLevel="0" collapsed="false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225</v>
      </c>
      <c r="J7" s="2" t="s">
        <v>0</v>
      </c>
      <c r="K7" s="2" t="s">
        <v>240</v>
      </c>
      <c r="L7" s="2" t="s">
        <v>241</v>
      </c>
    </row>
    <row r="8" customFormat="false" ht="12.8" hidden="false" customHeight="false" outlineLevel="0" collapsed="false">
      <c r="B8" s="12" t="n">
        <v>8</v>
      </c>
      <c r="C8" s="6" t="n">
        <v>307</v>
      </c>
      <c r="D8" s="6" t="n">
        <v>130</v>
      </c>
      <c r="E8" s="6" t="n">
        <v>3504</v>
      </c>
      <c r="F8" s="6" t="n">
        <v>12</v>
      </c>
      <c r="G8" s="12" t="n">
        <v>70</v>
      </c>
      <c r="H8" s="12" t="n">
        <v>1</v>
      </c>
      <c r="I8" s="12" t="n">
        <v>1</v>
      </c>
      <c r="J8" s="6" t="n">
        <v>18</v>
      </c>
      <c r="K8" s="9" t="n">
        <f aca="false">SUMPRODUCT(B$2:I$2,B8:I8)</f>
        <v>15.9108474353928</v>
      </c>
      <c r="L8" s="0" t="n">
        <f aca="false">(J8-K8)^2</f>
        <v>4.3645584382047</v>
      </c>
    </row>
    <row r="9" customFormat="false" ht="12.8" hidden="false" customHeight="false" outlineLevel="0" collapsed="false">
      <c r="B9" s="12" t="n">
        <v>8</v>
      </c>
      <c r="C9" s="6" t="n">
        <v>350</v>
      </c>
      <c r="D9" s="6" t="n">
        <v>165</v>
      </c>
      <c r="E9" s="6" t="n">
        <v>3693</v>
      </c>
      <c r="F9" s="6" t="n">
        <v>11.5</v>
      </c>
      <c r="G9" s="12" t="n">
        <v>70</v>
      </c>
      <c r="H9" s="12" t="n">
        <v>1</v>
      </c>
      <c r="I9" s="12" t="n">
        <v>1</v>
      </c>
      <c r="J9" s="6" t="n">
        <v>15</v>
      </c>
      <c r="K9" s="9" t="n">
        <f aca="false">SUMPRODUCT(B$2:I$2,B9:I9)</f>
        <v>14.8773052684712</v>
      </c>
      <c r="L9" s="0" t="n">
        <f aca="false">(J9-K9)^2</f>
        <v>0.0150539971449159</v>
      </c>
    </row>
    <row r="10" customFormat="false" ht="12.8" hidden="false" customHeight="false" outlineLevel="0" collapsed="false">
      <c r="B10" s="12" t="n">
        <v>8</v>
      </c>
      <c r="C10" s="6" t="n">
        <v>318</v>
      </c>
      <c r="D10" s="6" t="n">
        <v>150</v>
      </c>
      <c r="E10" s="6" t="n">
        <v>3436</v>
      </c>
      <c r="F10" s="6" t="n">
        <v>11</v>
      </c>
      <c r="G10" s="12" t="n">
        <v>70</v>
      </c>
      <c r="H10" s="12" t="n">
        <v>1</v>
      </c>
      <c r="I10" s="12" t="n">
        <v>1</v>
      </c>
      <c r="J10" s="6" t="n">
        <v>18</v>
      </c>
      <c r="K10" s="9" t="n">
        <f aca="false">SUMPRODUCT(B$2:I$2,B10:I10)</f>
        <v>16.1681561850429</v>
      </c>
      <c r="L10" s="0" t="n">
        <f aca="false">(J10-K10)^2</f>
        <v>3.35565176239671</v>
      </c>
    </row>
    <row r="11" customFormat="false" ht="12.8" hidden="false" customHeight="false" outlineLevel="0" collapsed="false">
      <c r="B11" s="12" t="n">
        <v>8</v>
      </c>
      <c r="C11" s="6" t="n">
        <v>304</v>
      </c>
      <c r="D11" s="6" t="n">
        <v>150</v>
      </c>
      <c r="E11" s="6" t="n">
        <v>3433</v>
      </c>
      <c r="F11" s="6" t="n">
        <v>12</v>
      </c>
      <c r="G11" s="12" t="n">
        <v>70</v>
      </c>
      <c r="H11" s="12" t="n">
        <v>1</v>
      </c>
      <c r="I11" s="12" t="n">
        <v>1</v>
      </c>
      <c r="J11" s="6" t="n">
        <v>16</v>
      </c>
      <c r="K11" s="9" t="n">
        <f aca="false">SUMPRODUCT(B$2:I$2,B11:I11)</f>
        <v>16.1051502447336</v>
      </c>
      <c r="L11" s="0" t="n">
        <f aca="false">(J11-K11)^2</f>
        <v>0.0110565739675443</v>
      </c>
    </row>
    <row r="12" customFormat="false" ht="12.8" hidden="false" customHeight="false" outlineLevel="0" collapsed="false">
      <c r="B12" s="12" t="n">
        <v>8</v>
      </c>
      <c r="C12" s="6" t="n">
        <v>302</v>
      </c>
      <c r="D12" s="6" t="n">
        <v>140</v>
      </c>
      <c r="E12" s="6" t="n">
        <v>3449</v>
      </c>
      <c r="F12" s="6" t="n">
        <v>10.5</v>
      </c>
      <c r="G12" s="12" t="n">
        <v>70</v>
      </c>
      <c r="H12" s="12" t="n">
        <v>1</v>
      </c>
      <c r="I12" s="12" t="n">
        <v>1</v>
      </c>
      <c r="J12" s="6" t="n">
        <v>17</v>
      </c>
      <c r="K12" s="9" t="n">
        <f aca="false">SUMPRODUCT(B$2:I$2,B12:I12)</f>
        <v>16.0665769893698</v>
      </c>
      <c r="L12" s="0" t="n">
        <f aca="false">(J12-K12)^2</f>
        <v>0.87127851677404</v>
      </c>
    </row>
    <row r="13" customFormat="false" ht="12.8" hidden="false" customHeight="false" outlineLevel="0" collapsed="false">
      <c r="B13" s="12" t="n">
        <v>8</v>
      </c>
      <c r="C13" s="6" t="n">
        <v>429</v>
      </c>
      <c r="D13" s="6" t="n">
        <v>198</v>
      </c>
      <c r="E13" s="6" t="n">
        <v>4341</v>
      </c>
      <c r="F13" s="6" t="n">
        <v>10</v>
      </c>
      <c r="G13" s="12" t="n">
        <v>70</v>
      </c>
      <c r="H13" s="12" t="n">
        <v>1</v>
      </c>
      <c r="I13" s="12" t="n">
        <v>1</v>
      </c>
      <c r="J13" s="6" t="n">
        <v>15</v>
      </c>
      <c r="K13" s="9" t="n">
        <f aca="false">SUMPRODUCT(B$2:I$2,B13:I13)</f>
        <v>11.6093798194273</v>
      </c>
      <c r="L13" s="0" t="n">
        <f aca="false">(J13-K13)^2</f>
        <v>11.4963052089065</v>
      </c>
    </row>
    <row r="14" customFormat="false" ht="12.8" hidden="false" customHeight="false" outlineLevel="0" collapsed="false">
      <c r="B14" s="12" t="n">
        <v>8</v>
      </c>
      <c r="C14" s="6" t="n">
        <v>454</v>
      </c>
      <c r="D14" s="6" t="n">
        <v>220</v>
      </c>
      <c r="E14" s="6" t="n">
        <v>4354</v>
      </c>
      <c r="F14" s="6" t="n">
        <v>9</v>
      </c>
      <c r="G14" s="12" t="n">
        <v>70</v>
      </c>
      <c r="H14" s="12" t="n">
        <v>1</v>
      </c>
      <c r="I14" s="12" t="n">
        <v>1</v>
      </c>
      <c r="J14" s="6" t="n">
        <v>14</v>
      </c>
      <c r="K14" s="9" t="n">
        <f aca="false">SUMPRODUCT(B$2:I$2,B14:I14)</f>
        <v>11.5069060735065</v>
      </c>
      <c r="L14" s="0" t="n">
        <f aca="false">(J14-K14)^2</f>
        <v>6.21551732631875</v>
      </c>
    </row>
    <row r="15" customFormat="false" ht="12.8" hidden="false" customHeight="false" outlineLevel="0" collapsed="false">
      <c r="B15" s="12" t="n">
        <v>8</v>
      </c>
      <c r="C15" s="6" t="n">
        <v>440</v>
      </c>
      <c r="D15" s="6" t="n">
        <v>215</v>
      </c>
      <c r="E15" s="6" t="n">
        <v>4312</v>
      </c>
      <c r="F15" s="6" t="n">
        <v>8.5</v>
      </c>
      <c r="G15" s="12" t="n">
        <v>70</v>
      </c>
      <c r="H15" s="12" t="n">
        <v>1</v>
      </c>
      <c r="I15" s="12" t="n">
        <v>1</v>
      </c>
      <c r="J15" s="6" t="n">
        <v>14</v>
      </c>
      <c r="K15" s="9" t="n">
        <f aca="false">SUMPRODUCT(B$2:I$2,B15:I15)</f>
        <v>11.6736803775882</v>
      </c>
      <c r="L15" s="0" t="n">
        <f aca="false">(J15-K15)^2</f>
        <v>5.41176298561797</v>
      </c>
    </row>
    <row r="16" customFormat="false" ht="12.8" hidden="false" customHeight="false" outlineLevel="0" collapsed="false">
      <c r="B16" s="12" t="n">
        <v>8</v>
      </c>
      <c r="C16" s="6" t="n">
        <v>455</v>
      </c>
      <c r="D16" s="6" t="n">
        <v>225</v>
      </c>
      <c r="E16" s="6" t="n">
        <v>4425</v>
      </c>
      <c r="F16" s="6" t="n">
        <v>10</v>
      </c>
      <c r="G16" s="12" t="n">
        <v>70</v>
      </c>
      <c r="H16" s="12" t="n">
        <v>1</v>
      </c>
      <c r="I16" s="12" t="n">
        <v>1</v>
      </c>
      <c r="J16" s="6" t="n">
        <v>14</v>
      </c>
      <c r="K16" s="9" t="n">
        <f aca="false">SUMPRODUCT(B$2:I$2,B16:I16)</f>
        <v>11.1033471086564</v>
      </c>
      <c r="L16" s="0" t="n">
        <f aca="false">(J16-K16)^2</f>
        <v>8.39059797292914</v>
      </c>
    </row>
    <row r="17" customFormat="false" ht="12.8" hidden="false" customHeight="false" outlineLevel="0" collapsed="false">
      <c r="B17" s="12" t="n">
        <v>8</v>
      </c>
      <c r="C17" s="6" t="n">
        <v>390</v>
      </c>
      <c r="D17" s="6" t="n">
        <v>190</v>
      </c>
      <c r="E17" s="6" t="n">
        <v>3850</v>
      </c>
      <c r="F17" s="6" t="n">
        <v>8.5</v>
      </c>
      <c r="G17" s="12" t="n">
        <v>70</v>
      </c>
      <c r="H17" s="12" t="n">
        <v>1</v>
      </c>
      <c r="I17" s="12" t="n">
        <v>1</v>
      </c>
      <c r="J17" s="6" t="n">
        <v>15</v>
      </c>
      <c r="K17" s="9" t="n">
        <f aca="false">SUMPRODUCT(B$2:I$2,B17:I17)</f>
        <v>14.0422938820431</v>
      </c>
      <c r="L17" s="0" t="n">
        <f aca="false">(J17-K17)^2</f>
        <v>0.917201008372016</v>
      </c>
    </row>
    <row r="18" customFormat="false" ht="12.8" hidden="false" customHeight="false" outlineLevel="0" collapsed="false">
      <c r="B18" s="12" t="n">
        <v>8</v>
      </c>
      <c r="C18" s="6" t="n">
        <v>383</v>
      </c>
      <c r="D18" s="6" t="n">
        <v>170</v>
      </c>
      <c r="E18" s="6" t="n">
        <v>3563</v>
      </c>
      <c r="F18" s="6" t="n">
        <v>10</v>
      </c>
      <c r="G18" s="12" t="n">
        <v>70</v>
      </c>
      <c r="H18" s="12" t="n">
        <v>1</v>
      </c>
      <c r="I18" s="12" t="n">
        <v>1</v>
      </c>
      <c r="J18" s="6" t="n">
        <v>15</v>
      </c>
      <c r="K18" s="9" t="n">
        <f aca="false">SUMPRODUCT(B$2:I$2,B18:I18)</f>
        <v>15.7371381445762</v>
      </c>
      <c r="L18" s="0" t="n">
        <f aca="false">(J18-K18)^2</f>
        <v>0.543372644189234</v>
      </c>
    </row>
    <row r="19" customFormat="false" ht="12.8" hidden="false" customHeight="false" outlineLevel="0" collapsed="false">
      <c r="B19" s="12" t="n">
        <v>8</v>
      </c>
      <c r="C19" s="6" t="n">
        <v>340</v>
      </c>
      <c r="D19" s="6" t="n">
        <v>160</v>
      </c>
      <c r="E19" s="6" t="n">
        <v>3609</v>
      </c>
      <c r="F19" s="6" t="n">
        <v>8</v>
      </c>
      <c r="G19" s="12" t="n">
        <v>70</v>
      </c>
      <c r="H19" s="12" t="n">
        <v>1</v>
      </c>
      <c r="I19" s="12" t="n">
        <v>1</v>
      </c>
      <c r="J19" s="6" t="n">
        <v>14</v>
      </c>
      <c r="K19" s="9" t="n">
        <f aca="false">SUMPRODUCT(B$2:I$2,B19:I19)</f>
        <v>15.2517722944475</v>
      </c>
      <c r="L19" s="0" t="n">
        <f aca="false">(J19-K19)^2</f>
        <v>1.56693387714623</v>
      </c>
    </row>
    <row r="20" customFormat="false" ht="12.8" hidden="false" customHeight="false" outlineLevel="0" collapsed="false">
      <c r="B20" s="12" t="n">
        <v>8</v>
      </c>
      <c r="C20" s="6" t="n">
        <v>400</v>
      </c>
      <c r="D20" s="6" t="n">
        <v>150</v>
      </c>
      <c r="E20" s="6" t="n">
        <v>3761</v>
      </c>
      <c r="F20" s="6" t="n">
        <v>9.5</v>
      </c>
      <c r="G20" s="12" t="n">
        <v>70</v>
      </c>
      <c r="H20" s="12" t="n">
        <v>1</v>
      </c>
      <c r="I20" s="12" t="n">
        <v>1</v>
      </c>
      <c r="J20" s="6" t="n">
        <v>15</v>
      </c>
      <c r="K20" s="9" t="n">
        <f aca="false">SUMPRODUCT(B$2:I$2,B20:I20)</f>
        <v>14.9437907895046</v>
      </c>
      <c r="L20" s="0" t="n">
        <f aca="false">(J20-K20)^2</f>
        <v>0.00315947534452115</v>
      </c>
    </row>
    <row r="21" customFormat="false" ht="12.8" hidden="false" customHeight="false" outlineLevel="0" collapsed="false">
      <c r="B21" s="12" t="n">
        <v>8</v>
      </c>
      <c r="C21" s="6" t="n">
        <v>455</v>
      </c>
      <c r="D21" s="6" t="n">
        <v>225</v>
      </c>
      <c r="E21" s="6" t="n">
        <v>3086</v>
      </c>
      <c r="F21" s="6" t="n">
        <v>10</v>
      </c>
      <c r="G21" s="12" t="n">
        <v>70</v>
      </c>
      <c r="H21" s="12" t="n">
        <v>1</v>
      </c>
      <c r="I21" s="12" t="n">
        <v>1</v>
      </c>
      <c r="J21" s="6" t="n">
        <v>14</v>
      </c>
      <c r="K21" s="9" t="n">
        <f aca="false">SUMPRODUCT(B$2:I$2,B21:I21)</f>
        <v>18.3355499319841</v>
      </c>
      <c r="L21" s="0" t="n">
        <f aca="false">(J21-K21)^2</f>
        <v>18.7969932127272</v>
      </c>
    </row>
    <row r="22" customFormat="false" ht="12.8" hidden="false" customHeight="false" outlineLevel="0" collapsed="false">
      <c r="B22" s="12" t="n">
        <v>4</v>
      </c>
      <c r="C22" s="6" t="n">
        <v>113</v>
      </c>
      <c r="D22" s="6" t="n">
        <v>95</v>
      </c>
      <c r="E22" s="6" t="n">
        <v>2372</v>
      </c>
      <c r="F22" s="6" t="n">
        <v>15</v>
      </c>
      <c r="G22" s="12" t="n">
        <v>70</v>
      </c>
      <c r="H22" s="12" t="n">
        <v>3</v>
      </c>
      <c r="I22" s="12" t="n">
        <v>1</v>
      </c>
      <c r="J22" s="6" t="n">
        <v>24</v>
      </c>
      <c r="K22" s="9" t="n">
        <f aca="false">SUMPRODUCT(B$2:I$2,B22:I22)</f>
        <v>24.2446209397423</v>
      </c>
      <c r="L22" s="0" t="n">
        <f aca="false">(J22-K22)^2</f>
        <v>0.0598394041604135</v>
      </c>
    </row>
    <row r="23" customFormat="false" ht="12.8" hidden="false" customHeight="false" outlineLevel="0" collapsed="false">
      <c r="B23" s="12" t="n">
        <v>6</v>
      </c>
      <c r="C23" s="6" t="n">
        <v>198</v>
      </c>
      <c r="D23" s="6" t="n">
        <v>95</v>
      </c>
      <c r="E23" s="6" t="n">
        <v>2833</v>
      </c>
      <c r="F23" s="6" t="n">
        <v>15.5</v>
      </c>
      <c r="G23" s="12" t="n">
        <v>70</v>
      </c>
      <c r="H23" s="12" t="n">
        <v>1</v>
      </c>
      <c r="I23" s="12" t="n">
        <v>1</v>
      </c>
      <c r="J23" s="6" t="n">
        <v>22</v>
      </c>
      <c r="K23" s="9" t="n">
        <f aca="false">SUMPRODUCT(B$2:I$2,B23:I23)</f>
        <v>19.7441981615006</v>
      </c>
      <c r="L23" s="0" t="n">
        <f aca="false">(J23-K23)^2</f>
        <v>5.08864193457728</v>
      </c>
    </row>
    <row r="24" customFormat="false" ht="12.8" hidden="false" customHeight="false" outlineLevel="0" collapsed="false">
      <c r="B24" s="12" t="n">
        <v>6</v>
      </c>
      <c r="C24" s="6" t="n">
        <v>199</v>
      </c>
      <c r="D24" s="6" t="n">
        <v>97</v>
      </c>
      <c r="E24" s="6" t="n">
        <v>2774</v>
      </c>
      <c r="F24" s="6" t="n">
        <v>15.5</v>
      </c>
      <c r="G24" s="12" t="n">
        <v>70</v>
      </c>
      <c r="H24" s="12" t="n">
        <v>1</v>
      </c>
      <c r="I24" s="12" t="n">
        <v>1</v>
      </c>
      <c r="J24" s="6" t="n">
        <v>18</v>
      </c>
      <c r="K24" s="9" t="n">
        <f aca="false">SUMPRODUCT(B$2:I$2,B24:I24)</f>
        <v>20.0527353575567</v>
      </c>
      <c r="L24" s="0" t="n">
        <f aca="false">(J24-K24)^2</f>
        <v>4.21372244816359</v>
      </c>
    </row>
    <row r="25" customFormat="false" ht="12.8" hidden="false" customHeight="false" outlineLevel="0" collapsed="false">
      <c r="B25" s="12" t="n">
        <v>6</v>
      </c>
      <c r="C25" s="6" t="n">
        <v>200</v>
      </c>
      <c r="D25" s="6" t="n">
        <v>85</v>
      </c>
      <c r="E25" s="6" t="n">
        <v>2587</v>
      </c>
      <c r="F25" s="6" t="n">
        <v>16</v>
      </c>
      <c r="G25" s="12" t="n">
        <v>70</v>
      </c>
      <c r="H25" s="12" t="n">
        <v>1</v>
      </c>
      <c r="I25" s="12" t="n">
        <v>1</v>
      </c>
      <c r="J25" s="6" t="n">
        <v>21</v>
      </c>
      <c r="K25" s="9" t="n">
        <f aca="false">SUMPRODUCT(B$2:I$2,B25:I25)</f>
        <v>21.1785604316025</v>
      </c>
      <c r="L25" s="0" t="n">
        <f aca="false">(J25-K25)^2</f>
        <v>0.0318838277340643</v>
      </c>
    </row>
    <row r="26" customFormat="false" ht="12.8" hidden="false" customHeight="false" outlineLevel="0" collapsed="false">
      <c r="B26" s="12" t="n">
        <v>4</v>
      </c>
      <c r="C26" s="6" t="n">
        <v>97</v>
      </c>
      <c r="D26" s="6" t="n">
        <v>88</v>
      </c>
      <c r="E26" s="6" t="n">
        <v>2130</v>
      </c>
      <c r="F26" s="6" t="n">
        <v>14.5</v>
      </c>
      <c r="G26" s="12" t="n">
        <v>70</v>
      </c>
      <c r="H26" s="12" t="n">
        <v>3</v>
      </c>
      <c r="I26" s="12" t="n">
        <v>1</v>
      </c>
      <c r="J26" s="6" t="n">
        <v>27</v>
      </c>
      <c r="K26" s="9" t="n">
        <f aca="false">SUMPRODUCT(B$2:I$2,B26:I26)</f>
        <v>25.4950105483692</v>
      </c>
      <c r="L26" s="0" t="n">
        <f aca="false">(J26-K26)^2</f>
        <v>2.2649932495199</v>
      </c>
    </row>
    <row r="27" customFormat="false" ht="12.8" hidden="false" customHeight="false" outlineLevel="0" collapsed="false">
      <c r="B27" s="12" t="n">
        <v>4</v>
      </c>
      <c r="C27" s="6" t="n">
        <v>97</v>
      </c>
      <c r="D27" s="6" t="n">
        <v>46</v>
      </c>
      <c r="E27" s="6" t="n">
        <v>1835</v>
      </c>
      <c r="F27" s="6" t="n">
        <v>20.5</v>
      </c>
      <c r="G27" s="12" t="n">
        <v>70</v>
      </c>
      <c r="H27" s="12" t="n">
        <v>2</v>
      </c>
      <c r="I27" s="12" t="n">
        <v>1</v>
      </c>
      <c r="J27" s="6" t="n">
        <v>26</v>
      </c>
      <c r="K27" s="9" t="n">
        <f aca="false">SUMPRODUCT(B$2:I$2,B27:I27)</f>
        <v>26.5372901327412</v>
      </c>
      <c r="L27" s="0" t="n">
        <f aca="false">(J27-K27)^2</f>
        <v>0.288680686741058</v>
      </c>
    </row>
    <row r="28" customFormat="false" ht="12.8" hidden="false" customHeight="false" outlineLevel="0" collapsed="false">
      <c r="B28" s="12" t="n">
        <v>4</v>
      </c>
      <c r="C28" s="6" t="n">
        <v>110</v>
      </c>
      <c r="D28" s="6" t="n">
        <v>87</v>
      </c>
      <c r="E28" s="6" t="n">
        <v>2672</v>
      </c>
      <c r="F28" s="6" t="n">
        <v>17.5</v>
      </c>
      <c r="G28" s="12" t="n">
        <v>70</v>
      </c>
      <c r="H28" s="12" t="n">
        <v>2</v>
      </c>
      <c r="I28" s="12" t="n">
        <v>1</v>
      </c>
      <c r="J28" s="6" t="n">
        <v>25</v>
      </c>
      <c r="K28" s="9" t="n">
        <f aca="false">SUMPRODUCT(B$2:I$2,B28:I28)</f>
        <v>21.7118837790949</v>
      </c>
      <c r="L28" s="0" t="n">
        <f aca="false">(J28-K28)^2</f>
        <v>10.8117082821792</v>
      </c>
    </row>
    <row r="29" customFormat="false" ht="12.8" hidden="false" customHeight="false" outlineLevel="0" collapsed="false">
      <c r="B29" s="12" t="n">
        <v>4</v>
      </c>
      <c r="C29" s="6" t="n">
        <v>107</v>
      </c>
      <c r="D29" s="6" t="n">
        <v>90</v>
      </c>
      <c r="E29" s="6" t="n">
        <v>2430</v>
      </c>
      <c r="F29" s="6" t="n">
        <v>14.5</v>
      </c>
      <c r="G29" s="12" t="n">
        <v>70</v>
      </c>
      <c r="H29" s="12" t="n">
        <v>2</v>
      </c>
      <c r="I29" s="12" t="n">
        <v>1</v>
      </c>
      <c r="J29" s="6" t="n">
        <v>24</v>
      </c>
      <c r="K29" s="9" t="n">
        <f aca="false">SUMPRODUCT(B$2:I$2,B29:I29)</f>
        <v>22.9271767572386</v>
      </c>
      <c r="L29" s="0" t="n">
        <f aca="false">(J29-K29)^2</f>
        <v>1.15094971020908</v>
      </c>
    </row>
    <row r="30" customFormat="false" ht="12.8" hidden="false" customHeight="false" outlineLevel="0" collapsed="false">
      <c r="B30" s="12" t="n">
        <v>4</v>
      </c>
      <c r="C30" s="6" t="n">
        <v>104</v>
      </c>
      <c r="D30" s="6" t="n">
        <v>95</v>
      </c>
      <c r="E30" s="6" t="n">
        <v>2375</v>
      </c>
      <c r="F30" s="6" t="n">
        <v>17.5</v>
      </c>
      <c r="G30" s="12" t="n">
        <v>70</v>
      </c>
      <c r="H30" s="12" t="n">
        <v>2</v>
      </c>
      <c r="I30" s="12" t="n">
        <v>1</v>
      </c>
      <c r="J30" s="6" t="n">
        <v>25</v>
      </c>
      <c r="K30" s="9" t="n">
        <f aca="false">SUMPRODUCT(B$2:I$2,B30:I30)</f>
        <v>23.2079302801647</v>
      </c>
      <c r="L30" s="0" t="n">
        <f aca="false">(J30-K30)^2</f>
        <v>3.21151388075039</v>
      </c>
    </row>
    <row r="31" customFormat="false" ht="12.8" hidden="false" customHeight="false" outlineLevel="0" collapsed="false">
      <c r="B31" s="12" t="n">
        <v>4</v>
      </c>
      <c r="C31" s="6" t="n">
        <v>121</v>
      </c>
      <c r="D31" s="6" t="n">
        <v>113</v>
      </c>
      <c r="E31" s="6" t="n">
        <v>2234</v>
      </c>
      <c r="F31" s="6" t="n">
        <v>12.5</v>
      </c>
      <c r="G31" s="12" t="n">
        <v>70</v>
      </c>
      <c r="H31" s="12" t="n">
        <v>2</v>
      </c>
      <c r="I31" s="12" t="n">
        <v>1</v>
      </c>
      <c r="J31" s="6" t="n">
        <v>26</v>
      </c>
      <c r="K31" s="9" t="n">
        <f aca="false">SUMPRODUCT(B$2:I$2,B31:I31)</f>
        <v>23.8553789875722</v>
      </c>
      <c r="L31" s="0" t="n">
        <f aca="false">(J31-K31)^2</f>
        <v>4.59939928694683</v>
      </c>
    </row>
    <row r="32" customFormat="false" ht="12.8" hidden="false" customHeight="false" outlineLevel="0" collapsed="false">
      <c r="B32" s="12" t="n">
        <v>6</v>
      </c>
      <c r="C32" s="6" t="n">
        <v>199</v>
      </c>
      <c r="D32" s="6" t="n">
        <v>90</v>
      </c>
      <c r="E32" s="6" t="n">
        <v>2648</v>
      </c>
      <c r="F32" s="6" t="n">
        <v>15</v>
      </c>
      <c r="G32" s="12" t="n">
        <v>70</v>
      </c>
      <c r="H32" s="12" t="n">
        <v>1</v>
      </c>
      <c r="I32" s="12" t="n">
        <v>1</v>
      </c>
      <c r="J32" s="6" t="n">
        <v>21</v>
      </c>
      <c r="K32" s="9" t="n">
        <f aca="false">SUMPRODUCT(B$2:I$2,B32:I32)</f>
        <v>20.784706593877</v>
      </c>
      <c r="L32" s="0" t="n">
        <f aca="false">(J32-K32)^2</f>
        <v>0.0463512507200289</v>
      </c>
    </row>
    <row r="33" customFormat="false" ht="12.8" hidden="false" customHeight="false" outlineLevel="0" collapsed="false">
      <c r="B33" s="12" t="n">
        <v>8</v>
      </c>
      <c r="C33" s="6" t="n">
        <v>360</v>
      </c>
      <c r="D33" s="6" t="n">
        <v>215</v>
      </c>
      <c r="E33" s="6" t="n">
        <v>4615</v>
      </c>
      <c r="F33" s="6" t="n">
        <v>14</v>
      </c>
      <c r="G33" s="12" t="n">
        <v>70</v>
      </c>
      <c r="H33" s="12" t="n">
        <v>1</v>
      </c>
      <c r="I33" s="12" t="n">
        <v>1</v>
      </c>
      <c r="J33" s="6" t="n">
        <v>10</v>
      </c>
      <c r="K33" s="9" t="n">
        <f aca="false">SUMPRODUCT(B$2:I$2,B33:I33)</f>
        <v>9.5811926641673</v>
      </c>
      <c r="L33" s="0" t="n">
        <f aca="false">(J33-K33)^2</f>
        <v>0.175399584547282</v>
      </c>
    </row>
    <row r="34" customFormat="false" ht="12.8" hidden="false" customHeight="false" outlineLevel="0" collapsed="false">
      <c r="B34" s="12" t="n">
        <v>8</v>
      </c>
      <c r="C34" s="6" t="n">
        <v>307</v>
      </c>
      <c r="D34" s="6" t="n">
        <v>200</v>
      </c>
      <c r="E34" s="6" t="n">
        <v>4376</v>
      </c>
      <c r="F34" s="6" t="n">
        <v>15</v>
      </c>
      <c r="G34" s="12" t="n">
        <v>70</v>
      </c>
      <c r="H34" s="12" t="n">
        <v>1</v>
      </c>
      <c r="I34" s="12" t="n">
        <v>1</v>
      </c>
      <c r="J34" s="6" t="n">
        <v>10</v>
      </c>
      <c r="K34" s="9" t="n">
        <f aca="false">SUMPRODUCT(B$2:I$2,B34:I34)</f>
        <v>10.6560077370974</v>
      </c>
      <c r="L34" s="0" t="n">
        <f aca="false">(J34-K34)^2</f>
        <v>0.430346151131711</v>
      </c>
    </row>
    <row r="35" customFormat="false" ht="12.8" hidden="false" customHeight="false" outlineLevel="0" collapsed="false">
      <c r="B35" s="12" t="n">
        <v>8</v>
      </c>
      <c r="C35" s="6" t="n">
        <v>318</v>
      </c>
      <c r="D35" s="6" t="n">
        <v>210</v>
      </c>
      <c r="E35" s="6" t="n">
        <v>4382</v>
      </c>
      <c r="F35" s="6" t="n">
        <v>13.5</v>
      </c>
      <c r="G35" s="12" t="n">
        <v>70</v>
      </c>
      <c r="H35" s="12" t="n">
        <v>1</v>
      </c>
      <c r="I35" s="12" t="n">
        <v>1</v>
      </c>
      <c r="J35" s="6" t="n">
        <v>11</v>
      </c>
      <c r="K35" s="9" t="n">
        <f aca="false">SUMPRODUCT(B$2:I$2,B35:I35)</f>
        <v>10.5903847554242</v>
      </c>
      <c r="L35" s="0" t="n">
        <f aca="false">(J35-K35)^2</f>
        <v>0.167784648588874</v>
      </c>
    </row>
    <row r="36" customFormat="false" ht="12.8" hidden="false" customHeight="false" outlineLevel="0" collapsed="false">
      <c r="B36" s="12" t="n">
        <v>8</v>
      </c>
      <c r="C36" s="6" t="n">
        <v>304</v>
      </c>
      <c r="D36" s="6" t="n">
        <v>193</v>
      </c>
      <c r="E36" s="6" t="n">
        <v>4732</v>
      </c>
      <c r="F36" s="6" t="n">
        <v>18.5</v>
      </c>
      <c r="G36" s="12" t="n">
        <v>70</v>
      </c>
      <c r="H36" s="12" t="n">
        <v>1</v>
      </c>
      <c r="I36" s="12" t="n">
        <v>1</v>
      </c>
      <c r="J36" s="6" t="n">
        <v>9</v>
      </c>
      <c r="K36" s="9" t="n">
        <f aca="false">SUMPRODUCT(B$2:I$2,B36:I36)</f>
        <v>8.82591297985973</v>
      </c>
      <c r="L36" s="0" t="n">
        <f aca="false">(J36-K36)^2</f>
        <v>0.0303062905813206</v>
      </c>
    </row>
    <row r="37" customFormat="false" ht="12.8" hidden="false" customHeight="false" outlineLevel="0" collapsed="false">
      <c r="B37" s="12" t="n">
        <v>4</v>
      </c>
      <c r="C37" s="6" t="n">
        <v>97</v>
      </c>
      <c r="D37" s="6" t="n">
        <v>88</v>
      </c>
      <c r="E37" s="6" t="n">
        <v>2130</v>
      </c>
      <c r="F37" s="6" t="n">
        <v>14.5</v>
      </c>
      <c r="G37" s="12" t="n">
        <v>71</v>
      </c>
      <c r="H37" s="12" t="n">
        <v>3</v>
      </c>
      <c r="I37" s="12" t="n">
        <v>1</v>
      </c>
      <c r="J37" s="6" t="n">
        <v>27</v>
      </c>
      <c r="K37" s="9" t="n">
        <f aca="false">SUMPRODUCT(B$2:I$2,B37:I37)</f>
        <v>25.9816112103555</v>
      </c>
      <c r="L37" s="0" t="n">
        <f aca="false">(J37-K37)^2</f>
        <v>1.03711572687355</v>
      </c>
    </row>
    <row r="38" customFormat="false" ht="12.8" hidden="false" customHeight="false" outlineLevel="0" collapsed="false">
      <c r="B38" s="12" t="n">
        <v>4</v>
      </c>
      <c r="C38" s="6" t="n">
        <v>140</v>
      </c>
      <c r="D38" s="6" t="n">
        <v>90</v>
      </c>
      <c r="E38" s="6" t="n">
        <v>2264</v>
      </c>
      <c r="F38" s="6" t="n">
        <v>15.5</v>
      </c>
      <c r="G38" s="12" t="n">
        <v>71</v>
      </c>
      <c r="H38" s="12" t="n">
        <v>1</v>
      </c>
      <c r="I38" s="12" t="n">
        <v>1</v>
      </c>
      <c r="J38" s="6" t="n">
        <v>28</v>
      </c>
      <c r="K38" s="9" t="n">
        <f aca="false">SUMPRODUCT(B$2:I$2,B38:I38)</f>
        <v>23.5506114890196</v>
      </c>
      <c r="L38" s="0" t="n">
        <f aca="false">(J38-K38)^2</f>
        <v>19.7970581216445</v>
      </c>
    </row>
    <row r="39" customFormat="false" ht="12.8" hidden="false" customHeight="false" outlineLevel="0" collapsed="false">
      <c r="B39" s="12" t="n">
        <v>4</v>
      </c>
      <c r="C39" s="6" t="n">
        <v>113</v>
      </c>
      <c r="D39" s="6" t="n">
        <v>95</v>
      </c>
      <c r="E39" s="6" t="n">
        <v>2228</v>
      </c>
      <c r="F39" s="6" t="n">
        <v>14</v>
      </c>
      <c r="G39" s="12" t="n">
        <v>71</v>
      </c>
      <c r="H39" s="12" t="n">
        <v>3</v>
      </c>
      <c r="I39" s="12" t="n">
        <v>1</v>
      </c>
      <c r="J39" s="6" t="n">
        <v>25</v>
      </c>
      <c r="K39" s="9" t="n">
        <f aca="false">SUMPRODUCT(B$2:I$2,B39:I39)</f>
        <v>25.4935980826765</v>
      </c>
      <c r="L39" s="0" t="n">
        <f aca="false">(J39-K39)^2</f>
        <v>0.243639067221902</v>
      </c>
    </row>
    <row r="40" customFormat="false" ht="12.8" hidden="false" customHeight="false" outlineLevel="0" collapsed="false">
      <c r="B40" s="12" t="n">
        <v>6</v>
      </c>
      <c r="C40" s="6" t="n">
        <v>232</v>
      </c>
      <c r="D40" s="6" t="n">
        <v>100</v>
      </c>
      <c r="E40" s="6" t="n">
        <v>2634</v>
      </c>
      <c r="F40" s="6" t="n">
        <v>13</v>
      </c>
      <c r="G40" s="12" t="n">
        <v>71</v>
      </c>
      <c r="H40" s="12" t="n">
        <v>1</v>
      </c>
      <c r="I40" s="12" t="n">
        <v>1</v>
      </c>
      <c r="J40" s="6" t="n">
        <v>19</v>
      </c>
      <c r="K40" s="9" t="n">
        <f aca="false">SUMPRODUCT(B$2:I$2,B40:I40)</f>
        <v>21.4546759334801</v>
      </c>
      <c r="L40" s="0" t="n">
        <f aca="false">(J40-K40)^2</f>
        <v>6.02543393840637</v>
      </c>
    </row>
    <row r="41" customFormat="false" ht="12.8" hidden="false" customHeight="false" outlineLevel="0" collapsed="false">
      <c r="B41" s="12" t="n">
        <v>6</v>
      </c>
      <c r="C41" s="6" t="n">
        <v>225</v>
      </c>
      <c r="D41" s="6" t="n">
        <v>105</v>
      </c>
      <c r="E41" s="6" t="n">
        <v>3439</v>
      </c>
      <c r="F41" s="6" t="n">
        <v>15.5</v>
      </c>
      <c r="G41" s="12" t="n">
        <v>71</v>
      </c>
      <c r="H41" s="12" t="n">
        <v>1</v>
      </c>
      <c r="I41" s="12" t="n">
        <v>1</v>
      </c>
      <c r="J41" s="6" t="n">
        <v>16</v>
      </c>
      <c r="K41" s="9" t="n">
        <f aca="false">SUMPRODUCT(B$2:I$2,B41:I41)</f>
        <v>17.0556719440137</v>
      </c>
      <c r="L41" s="0" t="n">
        <f aca="false">(J41-K41)^2</f>
        <v>1.11444325337761</v>
      </c>
    </row>
    <row r="42" customFormat="false" ht="12.8" hidden="false" customHeight="false" outlineLevel="0" collapsed="false">
      <c r="B42" s="12" t="n">
        <v>6</v>
      </c>
      <c r="C42" s="6" t="n">
        <v>250</v>
      </c>
      <c r="D42" s="6" t="n">
        <v>100</v>
      </c>
      <c r="E42" s="6" t="n">
        <v>3329</v>
      </c>
      <c r="F42" s="6" t="n">
        <v>15.5</v>
      </c>
      <c r="G42" s="12" t="n">
        <v>71</v>
      </c>
      <c r="H42" s="12" t="n">
        <v>1</v>
      </c>
      <c r="I42" s="12" t="n">
        <v>1</v>
      </c>
      <c r="J42" s="6" t="n">
        <v>17</v>
      </c>
      <c r="K42" s="9" t="n">
        <f aca="false">SUMPRODUCT(B$2:I$2,B42:I42)</f>
        <v>17.8609692696064</v>
      </c>
      <c r="L42" s="0" t="n">
        <f aca="false">(J42-K42)^2</f>
        <v>0.741268083206523</v>
      </c>
    </row>
    <row r="43" customFormat="false" ht="12.8" hidden="false" customHeight="false" outlineLevel="0" collapsed="false">
      <c r="B43" s="12" t="n">
        <v>6</v>
      </c>
      <c r="C43" s="6" t="n">
        <v>250</v>
      </c>
      <c r="D43" s="6" t="n">
        <v>88</v>
      </c>
      <c r="E43" s="6" t="n">
        <v>3302</v>
      </c>
      <c r="F43" s="6" t="n">
        <v>15.5</v>
      </c>
      <c r="G43" s="12" t="n">
        <v>71</v>
      </c>
      <c r="H43" s="12" t="n">
        <v>1</v>
      </c>
      <c r="I43" s="12" t="n">
        <v>1</v>
      </c>
      <c r="J43" s="6" t="n">
        <v>19</v>
      </c>
      <c r="K43" s="9" t="n">
        <f aca="false">SUMPRODUCT(B$2:I$2,B43:I43)</f>
        <v>18.1081473429395</v>
      </c>
      <c r="L43" s="0" t="n">
        <f aca="false">(J43-K43)^2</f>
        <v>0.795401161905805</v>
      </c>
    </row>
    <row r="44" customFormat="false" ht="12.8" hidden="false" customHeight="false" outlineLevel="0" collapsed="false">
      <c r="B44" s="12" t="n">
        <v>6</v>
      </c>
      <c r="C44" s="6" t="n">
        <v>232</v>
      </c>
      <c r="D44" s="6" t="n">
        <v>100</v>
      </c>
      <c r="E44" s="6" t="n">
        <v>3288</v>
      </c>
      <c r="F44" s="6" t="n">
        <v>15.5</v>
      </c>
      <c r="G44" s="12" t="n">
        <v>71</v>
      </c>
      <c r="H44" s="12" t="n">
        <v>1</v>
      </c>
      <c r="I44" s="12" t="n">
        <v>1</v>
      </c>
      <c r="J44" s="6" t="n">
        <v>18</v>
      </c>
      <c r="K44" s="9" t="n">
        <f aca="false">SUMPRODUCT(B$2:I$2,B44:I44)</f>
        <v>17.9607828042558</v>
      </c>
      <c r="L44" s="0" t="n">
        <f aca="false">(J44-K44)^2</f>
        <v>0.00153798844204059</v>
      </c>
    </row>
    <row r="45" customFormat="false" ht="12.8" hidden="false" customHeight="false" outlineLevel="0" collapsed="false">
      <c r="B45" s="12" t="n">
        <v>8</v>
      </c>
      <c r="C45" s="6" t="n">
        <v>350</v>
      </c>
      <c r="D45" s="6" t="n">
        <v>165</v>
      </c>
      <c r="E45" s="6" t="n">
        <v>4209</v>
      </c>
      <c r="F45" s="6" t="n">
        <v>12</v>
      </c>
      <c r="G45" s="12" t="n">
        <v>71</v>
      </c>
      <c r="H45" s="12" t="n">
        <v>1</v>
      </c>
      <c r="I45" s="12" t="n">
        <v>1</v>
      </c>
      <c r="J45" s="6" t="n">
        <v>14</v>
      </c>
      <c r="K45" s="9" t="n">
        <f aca="false">SUMPRODUCT(B$2:I$2,B45:I45)</f>
        <v>12.5845862086113</v>
      </c>
      <c r="L45" s="0" t="n">
        <f aca="false">(J45-K45)^2</f>
        <v>2.00339620085331</v>
      </c>
    </row>
    <row r="46" customFormat="false" ht="12.8" hidden="false" customHeight="false" outlineLevel="0" collapsed="false">
      <c r="B46" s="12" t="n">
        <v>8</v>
      </c>
      <c r="C46" s="6" t="n">
        <v>400</v>
      </c>
      <c r="D46" s="6" t="n">
        <v>175</v>
      </c>
      <c r="E46" s="6" t="n">
        <v>4464</v>
      </c>
      <c r="F46" s="6" t="n">
        <v>11.5</v>
      </c>
      <c r="G46" s="12" t="n">
        <v>71</v>
      </c>
      <c r="H46" s="12" t="n">
        <v>1</v>
      </c>
      <c r="I46" s="12" t="n">
        <v>1</v>
      </c>
      <c r="J46" s="6" t="n">
        <v>14</v>
      </c>
      <c r="K46" s="9" t="n">
        <f aca="false">SUMPRODUCT(B$2:I$2,B46:I46)</f>
        <v>11.4530047355962</v>
      </c>
      <c r="L46" s="0" t="n">
        <f aca="false">(J46-K46)^2</f>
        <v>6.48718487689516</v>
      </c>
    </row>
    <row r="47" customFormat="false" ht="12.8" hidden="false" customHeight="false" outlineLevel="0" collapsed="false">
      <c r="B47" s="12" t="n">
        <v>8</v>
      </c>
      <c r="C47" s="6" t="n">
        <v>351</v>
      </c>
      <c r="D47" s="6" t="n">
        <v>153</v>
      </c>
      <c r="E47" s="6" t="n">
        <v>4154</v>
      </c>
      <c r="F47" s="6" t="n">
        <v>13.5</v>
      </c>
      <c r="G47" s="12" t="n">
        <v>71</v>
      </c>
      <c r="H47" s="12" t="n">
        <v>1</v>
      </c>
      <c r="I47" s="12" t="n">
        <v>1</v>
      </c>
      <c r="J47" s="6" t="n">
        <v>14</v>
      </c>
      <c r="K47" s="9" t="n">
        <f aca="false">SUMPRODUCT(B$2:I$2,B47:I47)</f>
        <v>13.0128491660706</v>
      </c>
      <c r="L47" s="0" t="n">
        <f aca="false">(J47-K47)^2</f>
        <v>0.974466768927538</v>
      </c>
    </row>
    <row r="48" customFormat="false" ht="12.8" hidden="false" customHeight="false" outlineLevel="0" collapsed="false">
      <c r="B48" s="12" t="n">
        <v>8</v>
      </c>
      <c r="C48" s="6" t="n">
        <v>318</v>
      </c>
      <c r="D48" s="6" t="n">
        <v>150</v>
      </c>
      <c r="E48" s="6" t="n">
        <v>4096</v>
      </c>
      <c r="F48" s="6" t="n">
        <v>13</v>
      </c>
      <c r="G48" s="12" t="n">
        <v>71</v>
      </c>
      <c r="H48" s="12" t="n">
        <v>1</v>
      </c>
      <c r="I48" s="12" t="n">
        <v>1</v>
      </c>
      <c r="J48" s="6" t="n">
        <v>14</v>
      </c>
      <c r="K48" s="9" t="n">
        <f aca="false">SUMPRODUCT(B$2:I$2,B48:I48)</f>
        <v>13.1207585899296</v>
      </c>
      <c r="L48" s="0" t="n">
        <f aca="false">(J48-K48)^2</f>
        <v>0.773065457182581</v>
      </c>
    </row>
    <row r="49" customFormat="false" ht="12.8" hidden="false" customHeight="false" outlineLevel="0" collapsed="false">
      <c r="B49" s="12" t="n">
        <v>8</v>
      </c>
      <c r="C49" s="6" t="n">
        <v>383</v>
      </c>
      <c r="D49" s="6" t="n">
        <v>180</v>
      </c>
      <c r="E49" s="6" t="n">
        <v>4955</v>
      </c>
      <c r="F49" s="6" t="n">
        <v>11.5</v>
      </c>
      <c r="G49" s="12" t="n">
        <v>71</v>
      </c>
      <c r="H49" s="12" t="n">
        <v>1</v>
      </c>
      <c r="I49" s="12" t="n">
        <v>1</v>
      </c>
      <c r="J49" s="6" t="n">
        <v>12</v>
      </c>
      <c r="K49" s="9" t="n">
        <f aca="false">SUMPRODUCT(B$2:I$2,B49:I49)</f>
        <v>8.6439115831222</v>
      </c>
      <c r="L49" s="0" t="n">
        <f aca="false">(J49-K49)^2</f>
        <v>11.2633294619013</v>
      </c>
    </row>
    <row r="50" customFormat="false" ht="12.8" hidden="false" customHeight="false" outlineLevel="0" collapsed="false">
      <c r="B50" s="12" t="n">
        <v>8</v>
      </c>
      <c r="C50" s="6" t="n">
        <v>400</v>
      </c>
      <c r="D50" s="6" t="n">
        <v>170</v>
      </c>
      <c r="E50" s="6" t="n">
        <v>4746</v>
      </c>
      <c r="F50" s="6" t="n">
        <v>12</v>
      </c>
      <c r="G50" s="12" t="n">
        <v>71</v>
      </c>
      <c r="H50" s="12" t="n">
        <v>1</v>
      </c>
      <c r="I50" s="12" t="n">
        <v>1</v>
      </c>
      <c r="J50" s="6" t="n">
        <v>13</v>
      </c>
      <c r="K50" s="9" t="n">
        <f aca="false">SUMPRODUCT(B$2:I$2,B50:I50)</f>
        <v>9.97979251609758</v>
      </c>
      <c r="L50" s="0" t="n">
        <f aca="false">(J50-K50)^2</f>
        <v>9.12165324582021</v>
      </c>
    </row>
    <row r="51" customFormat="false" ht="12.8" hidden="false" customHeight="false" outlineLevel="0" collapsed="false">
      <c r="B51" s="12" t="n">
        <v>8</v>
      </c>
      <c r="C51" s="6" t="n">
        <v>400</v>
      </c>
      <c r="D51" s="6" t="n">
        <v>175</v>
      </c>
      <c r="E51" s="6" t="n">
        <v>5140</v>
      </c>
      <c r="F51" s="6" t="n">
        <v>12</v>
      </c>
      <c r="G51" s="12" t="n">
        <v>71</v>
      </c>
      <c r="H51" s="12" t="n">
        <v>1</v>
      </c>
      <c r="I51" s="12" t="n">
        <v>1</v>
      </c>
      <c r="J51" s="6" t="n">
        <v>13</v>
      </c>
      <c r="K51" s="9" t="n">
        <f aca="false">SUMPRODUCT(B$2:I$2,B51:I51)</f>
        <v>7.80949348893118</v>
      </c>
      <c r="L51" s="0" t="n">
        <f aca="false">(J51-K51)^2</f>
        <v>26.9413578414478</v>
      </c>
    </row>
    <row r="52" customFormat="false" ht="12.8" hidden="false" customHeight="false" outlineLevel="0" collapsed="false">
      <c r="B52" s="12" t="n">
        <v>6</v>
      </c>
      <c r="C52" s="6" t="n">
        <v>258</v>
      </c>
      <c r="D52" s="6" t="n">
        <v>110</v>
      </c>
      <c r="E52" s="6" t="n">
        <v>2962</v>
      </c>
      <c r="F52" s="6" t="n">
        <v>13.5</v>
      </c>
      <c r="G52" s="12" t="n">
        <v>71</v>
      </c>
      <c r="H52" s="12" t="n">
        <v>1</v>
      </c>
      <c r="I52" s="12" t="n">
        <v>1</v>
      </c>
      <c r="J52" s="6" t="n">
        <v>18</v>
      </c>
      <c r="K52" s="9" t="n">
        <f aca="false">SUMPRODUCT(B$2:I$2,B52:I52)</f>
        <v>19.782022243875</v>
      </c>
      <c r="L52" s="0" t="n">
        <f aca="false">(J52-K52)^2</f>
        <v>3.17560327766514</v>
      </c>
    </row>
    <row r="53" customFormat="false" ht="12.8" hidden="false" customHeight="false" outlineLevel="0" collapsed="false">
      <c r="B53" s="12" t="n">
        <v>4</v>
      </c>
      <c r="C53" s="6" t="n">
        <v>140</v>
      </c>
      <c r="D53" s="6" t="n">
        <v>72</v>
      </c>
      <c r="E53" s="6" t="n">
        <v>2408</v>
      </c>
      <c r="F53" s="6" t="n">
        <v>19</v>
      </c>
      <c r="G53" s="12" t="n">
        <v>71</v>
      </c>
      <c r="H53" s="12" t="n">
        <v>1</v>
      </c>
      <c r="I53" s="12" t="n">
        <v>1</v>
      </c>
      <c r="J53" s="6" t="n">
        <v>22</v>
      </c>
      <c r="K53" s="9" t="n">
        <f aca="false">SUMPRODUCT(B$2:I$2,B53:I53)</f>
        <v>22.9787433668244</v>
      </c>
      <c r="L53" s="0" t="n">
        <f aca="false">(J53-K53)^2</f>
        <v>0.957938578102748</v>
      </c>
    </row>
    <row r="54" customFormat="false" ht="12.8" hidden="false" customHeight="false" outlineLevel="0" collapsed="false">
      <c r="B54" s="12" t="n">
        <v>6</v>
      </c>
      <c r="C54" s="6" t="n">
        <v>250</v>
      </c>
      <c r="D54" s="6" t="n">
        <v>100</v>
      </c>
      <c r="E54" s="6" t="n">
        <v>3282</v>
      </c>
      <c r="F54" s="6" t="n">
        <v>15</v>
      </c>
      <c r="G54" s="12" t="n">
        <v>71</v>
      </c>
      <c r="H54" s="12" t="n">
        <v>1</v>
      </c>
      <c r="I54" s="12" t="n">
        <v>1</v>
      </c>
      <c r="J54" s="6" t="n">
        <v>19</v>
      </c>
      <c r="K54" s="9" t="n">
        <f aca="false">SUMPRODUCT(B$2:I$2,B54:I54)</f>
        <v>18.1071275843274</v>
      </c>
      <c r="L54" s="0" t="n">
        <f aca="false">(J54-K54)^2</f>
        <v>0.797221150669086</v>
      </c>
    </row>
    <row r="55" customFormat="false" ht="12.8" hidden="false" customHeight="false" outlineLevel="0" collapsed="false">
      <c r="B55" s="12" t="n">
        <v>6</v>
      </c>
      <c r="C55" s="6" t="n">
        <v>250</v>
      </c>
      <c r="D55" s="6" t="n">
        <v>88</v>
      </c>
      <c r="E55" s="6" t="n">
        <v>3139</v>
      </c>
      <c r="F55" s="6" t="n">
        <v>14.5</v>
      </c>
      <c r="G55" s="12" t="n">
        <v>71</v>
      </c>
      <c r="H55" s="12" t="n">
        <v>1</v>
      </c>
      <c r="I55" s="12" t="n">
        <v>1</v>
      </c>
      <c r="J55" s="6" t="n">
        <v>18</v>
      </c>
      <c r="K55" s="9" t="n">
        <f aca="false">SUMPRODUCT(B$2:I$2,B55:I55)</f>
        <v>18.9731465674597</v>
      </c>
      <c r="L55" s="0" t="n">
        <f aca="false">(J55-K55)^2</f>
        <v>0.947014241758507</v>
      </c>
    </row>
    <row r="56" customFormat="false" ht="12.8" hidden="false" customHeight="false" outlineLevel="0" collapsed="false">
      <c r="B56" s="12" t="n">
        <v>4</v>
      </c>
      <c r="C56" s="6" t="n">
        <v>122</v>
      </c>
      <c r="D56" s="6" t="n">
        <v>86</v>
      </c>
      <c r="E56" s="6" t="n">
        <v>2220</v>
      </c>
      <c r="F56" s="6" t="n">
        <v>14</v>
      </c>
      <c r="G56" s="12" t="n">
        <v>71</v>
      </c>
      <c r="H56" s="12" t="n">
        <v>1</v>
      </c>
      <c r="I56" s="12" t="n">
        <v>1</v>
      </c>
      <c r="J56" s="6" t="n">
        <v>23</v>
      </c>
      <c r="K56" s="9" t="n">
        <f aca="false">SUMPRODUCT(B$2:I$2,B56:I56)</f>
        <v>23.6773166955157</v>
      </c>
      <c r="L56" s="0" t="n">
        <f aca="false">(J56-K56)^2</f>
        <v>0.45875790602435</v>
      </c>
    </row>
    <row r="57" customFormat="false" ht="12.8" hidden="false" customHeight="false" outlineLevel="0" collapsed="false">
      <c r="B57" s="12" t="n">
        <v>4</v>
      </c>
      <c r="C57" s="6" t="n">
        <v>116</v>
      </c>
      <c r="D57" s="6" t="n">
        <v>90</v>
      </c>
      <c r="E57" s="6" t="n">
        <v>2123</v>
      </c>
      <c r="F57" s="6" t="n">
        <v>14</v>
      </c>
      <c r="G57" s="12" t="n">
        <v>71</v>
      </c>
      <c r="H57" s="12" t="n">
        <v>2</v>
      </c>
      <c r="I57" s="12" t="n">
        <v>1</v>
      </c>
      <c r="J57" s="6" t="n">
        <v>28</v>
      </c>
      <c r="K57" s="9" t="n">
        <f aca="false">SUMPRODUCT(B$2:I$2,B57:I57)</f>
        <v>25.1250647335692</v>
      </c>
      <c r="L57" s="0" t="n">
        <f aca="false">(J57-K57)^2</f>
        <v>8.26525278616745</v>
      </c>
    </row>
    <row r="58" customFormat="false" ht="12.8" hidden="false" customHeight="false" outlineLevel="0" collapsed="false">
      <c r="B58" s="12" t="n">
        <v>4</v>
      </c>
      <c r="C58" s="6" t="n">
        <v>79</v>
      </c>
      <c r="D58" s="6" t="n">
        <v>70</v>
      </c>
      <c r="E58" s="6" t="n">
        <v>2074</v>
      </c>
      <c r="F58" s="6" t="n">
        <v>19.5</v>
      </c>
      <c r="G58" s="12" t="n">
        <v>71</v>
      </c>
      <c r="H58" s="12" t="n">
        <v>2</v>
      </c>
      <c r="I58" s="12" t="n">
        <v>1</v>
      </c>
      <c r="J58" s="6" t="n">
        <v>30</v>
      </c>
      <c r="K58" s="9" t="n">
        <f aca="false">SUMPRODUCT(B$2:I$2,B58:I58)</f>
        <v>25.3932817625149</v>
      </c>
      <c r="L58" s="0" t="n">
        <f aca="false">(J58-K58)^2</f>
        <v>21.2218529195781</v>
      </c>
    </row>
    <row r="59" customFormat="false" ht="12.8" hidden="false" customHeight="false" outlineLevel="0" collapsed="false">
      <c r="B59" s="12" t="n">
        <v>4</v>
      </c>
      <c r="C59" s="6" t="n">
        <v>88</v>
      </c>
      <c r="D59" s="6" t="n">
        <v>76</v>
      </c>
      <c r="E59" s="6" t="n">
        <v>2065</v>
      </c>
      <c r="F59" s="6" t="n">
        <v>14.5</v>
      </c>
      <c r="G59" s="12" t="n">
        <v>71</v>
      </c>
      <c r="H59" s="12" t="n">
        <v>2</v>
      </c>
      <c r="I59" s="12" t="n">
        <v>1</v>
      </c>
      <c r="J59" s="6" t="n">
        <v>30</v>
      </c>
      <c r="K59" s="9" t="n">
        <f aca="false">SUMPRODUCT(B$2:I$2,B59:I59)</f>
        <v>25.3750579738733</v>
      </c>
      <c r="L59" s="0" t="n">
        <f aca="false">(J59-K59)^2</f>
        <v>21.3900887450334</v>
      </c>
    </row>
    <row r="60" customFormat="false" ht="12.8" hidden="false" customHeight="false" outlineLevel="0" collapsed="false">
      <c r="B60" s="12" t="n">
        <v>4</v>
      </c>
      <c r="C60" s="6" t="n">
        <v>71</v>
      </c>
      <c r="D60" s="6" t="n">
        <v>65</v>
      </c>
      <c r="E60" s="6" t="n">
        <v>1773</v>
      </c>
      <c r="F60" s="6" t="n">
        <v>19</v>
      </c>
      <c r="G60" s="12" t="n">
        <v>71</v>
      </c>
      <c r="H60" s="12" t="n">
        <v>3</v>
      </c>
      <c r="I60" s="12" t="n">
        <v>1</v>
      </c>
      <c r="J60" s="6" t="n">
        <v>31</v>
      </c>
      <c r="K60" s="9" t="n">
        <f aca="false">SUMPRODUCT(B$2:I$2,B60:I60)</f>
        <v>27.9976703037595</v>
      </c>
      <c r="L60" s="0" t="n">
        <f aca="false">(J60-K60)^2</f>
        <v>9.01398360492784</v>
      </c>
    </row>
    <row r="61" customFormat="false" ht="12.8" hidden="false" customHeight="false" outlineLevel="0" collapsed="false">
      <c r="B61" s="12" t="n">
        <v>4</v>
      </c>
      <c r="C61" s="6" t="n">
        <v>72</v>
      </c>
      <c r="D61" s="6" t="n">
        <v>69</v>
      </c>
      <c r="E61" s="6" t="n">
        <v>1613</v>
      </c>
      <c r="F61" s="6" t="n">
        <v>18</v>
      </c>
      <c r="G61" s="12" t="n">
        <v>71</v>
      </c>
      <c r="H61" s="12" t="n">
        <v>3</v>
      </c>
      <c r="I61" s="12" t="n">
        <v>1</v>
      </c>
      <c r="J61" s="6" t="n">
        <v>35</v>
      </c>
      <c r="K61" s="9" t="n">
        <f aca="false">SUMPRODUCT(B$2:I$2,B61:I61)</f>
        <v>28.8194415495484</v>
      </c>
      <c r="L61" s="0" t="n">
        <f aca="false">(J61-K61)^2</f>
        <v>38.1993027594486</v>
      </c>
    </row>
    <row r="62" customFormat="false" ht="12.8" hidden="false" customHeight="false" outlineLevel="0" collapsed="false">
      <c r="B62" s="12" t="n">
        <v>4</v>
      </c>
      <c r="C62" s="6" t="n">
        <v>97</v>
      </c>
      <c r="D62" s="6" t="n">
        <v>60</v>
      </c>
      <c r="E62" s="6" t="n">
        <v>1834</v>
      </c>
      <c r="F62" s="6" t="n">
        <v>19</v>
      </c>
      <c r="G62" s="12" t="n">
        <v>71</v>
      </c>
      <c r="H62" s="12" t="n">
        <v>2</v>
      </c>
      <c r="I62" s="12" t="n">
        <v>1</v>
      </c>
      <c r="J62" s="6" t="n">
        <v>27</v>
      </c>
      <c r="K62" s="9" t="n">
        <f aca="false">SUMPRODUCT(B$2:I$2,B62:I62)</f>
        <v>26.887961442234</v>
      </c>
      <c r="L62" s="0" t="n">
        <f aca="false">(J62-K62)^2</f>
        <v>0.0125526384262843</v>
      </c>
    </row>
    <row r="63" customFormat="false" ht="12.8" hidden="false" customHeight="false" outlineLevel="0" collapsed="false">
      <c r="B63" s="12" t="n">
        <v>4</v>
      </c>
      <c r="C63" s="6" t="n">
        <v>91</v>
      </c>
      <c r="D63" s="6" t="n">
        <v>70</v>
      </c>
      <c r="E63" s="6" t="n">
        <v>1955</v>
      </c>
      <c r="F63" s="6" t="n">
        <v>20.5</v>
      </c>
      <c r="G63" s="12" t="n">
        <v>71</v>
      </c>
      <c r="H63" s="12" t="n">
        <v>1</v>
      </c>
      <c r="I63" s="12" t="n">
        <v>1</v>
      </c>
      <c r="J63" s="6" t="n">
        <v>26</v>
      </c>
      <c r="K63" s="9" t="n">
        <f aca="false">SUMPRODUCT(B$2:I$2,B63:I63)</f>
        <v>25.134351437711</v>
      </c>
      <c r="L63" s="0" t="n">
        <f aca="false">(J63-K63)^2</f>
        <v>0.749347433392932</v>
      </c>
    </row>
    <row r="64" customFormat="false" ht="12.8" hidden="false" customHeight="false" outlineLevel="0" collapsed="false">
      <c r="B64" s="12" t="n">
        <v>4</v>
      </c>
      <c r="C64" s="6" t="n">
        <v>113</v>
      </c>
      <c r="D64" s="6" t="n">
        <v>95</v>
      </c>
      <c r="E64" s="6" t="n">
        <v>2278</v>
      </c>
      <c r="F64" s="6" t="n">
        <v>15.5</v>
      </c>
      <c r="G64" s="12" t="n">
        <v>72</v>
      </c>
      <c r="H64" s="12" t="n">
        <v>3</v>
      </c>
      <c r="I64" s="12" t="n">
        <v>1</v>
      </c>
      <c r="J64" s="6" t="n">
        <v>24</v>
      </c>
      <c r="K64" s="9" t="n">
        <f aca="false">SUMPRODUCT(B$2:I$2,B64:I64)</f>
        <v>25.7332327302405</v>
      </c>
      <c r="L64" s="0" t="n">
        <f aca="false">(J64-K64)^2</f>
        <v>3.00409569717697</v>
      </c>
    </row>
    <row r="65" customFormat="false" ht="12.8" hidden="false" customHeight="false" outlineLevel="0" collapsed="false">
      <c r="B65" s="12" t="n">
        <v>4</v>
      </c>
      <c r="C65" s="6" t="n">
        <v>97.5</v>
      </c>
      <c r="D65" s="6" t="n">
        <v>80</v>
      </c>
      <c r="E65" s="6" t="n">
        <v>2126</v>
      </c>
      <c r="F65" s="6" t="n">
        <v>17</v>
      </c>
      <c r="G65" s="12" t="n">
        <v>72</v>
      </c>
      <c r="H65" s="12" t="n">
        <v>1</v>
      </c>
      <c r="I65" s="12" t="n">
        <v>1</v>
      </c>
      <c r="J65" s="6" t="n">
        <v>25</v>
      </c>
      <c r="K65" s="9" t="n">
        <f aca="false">SUMPRODUCT(B$2:I$2,B65:I65)</f>
        <v>24.6029309393802</v>
      </c>
      <c r="L65" s="0" t="n">
        <f aca="false">(J65-K65)^2</f>
        <v>0.157663838901509</v>
      </c>
    </row>
    <row r="66" customFormat="false" ht="12.8" hidden="false" customHeight="false" outlineLevel="0" collapsed="false">
      <c r="B66" s="12" t="n">
        <v>4</v>
      </c>
      <c r="C66" s="6" t="n">
        <v>97</v>
      </c>
      <c r="D66" s="6" t="n">
        <v>54</v>
      </c>
      <c r="E66" s="6" t="n">
        <v>2254</v>
      </c>
      <c r="F66" s="6" t="n">
        <v>23.5</v>
      </c>
      <c r="G66" s="12" t="n">
        <v>72</v>
      </c>
      <c r="H66" s="12" t="n">
        <v>2</v>
      </c>
      <c r="I66" s="12" t="n">
        <v>1</v>
      </c>
      <c r="J66" s="6" t="n">
        <v>23</v>
      </c>
      <c r="K66" s="9" t="n">
        <f aca="false">SUMPRODUCT(B$2:I$2,B66:I66)</f>
        <v>25.2260137395817</v>
      </c>
      <c r="L66" s="0" t="n">
        <f aca="false">(J66-K66)^2</f>
        <v>4.95513716880647</v>
      </c>
    </row>
    <row r="67" customFormat="false" ht="12.8" hidden="false" customHeight="false" outlineLevel="0" collapsed="false">
      <c r="B67" s="12" t="n">
        <v>4</v>
      </c>
      <c r="C67" s="6" t="n">
        <v>140</v>
      </c>
      <c r="D67" s="6" t="n">
        <v>90</v>
      </c>
      <c r="E67" s="6" t="n">
        <v>2408</v>
      </c>
      <c r="F67" s="6" t="n">
        <v>19.5</v>
      </c>
      <c r="G67" s="12" t="n">
        <v>72</v>
      </c>
      <c r="H67" s="12" t="n">
        <v>1</v>
      </c>
      <c r="I67" s="12" t="n">
        <v>1</v>
      </c>
      <c r="J67" s="6" t="n">
        <v>20</v>
      </c>
      <c r="K67" s="9" t="n">
        <f aca="false">SUMPRODUCT(B$2:I$2,B67:I67)</f>
        <v>23.3210233442252</v>
      </c>
      <c r="L67" s="0" t="n">
        <f aca="false">(J67-K67)^2</f>
        <v>11.029196052889</v>
      </c>
    </row>
    <row r="68" customFormat="false" ht="12.8" hidden="false" customHeight="false" outlineLevel="0" collapsed="false">
      <c r="B68" s="12" t="n">
        <v>4</v>
      </c>
      <c r="C68" s="6" t="n">
        <v>122</v>
      </c>
      <c r="D68" s="6" t="n">
        <v>86</v>
      </c>
      <c r="E68" s="6" t="n">
        <v>2226</v>
      </c>
      <c r="F68" s="6" t="n">
        <v>16.5</v>
      </c>
      <c r="G68" s="12" t="n">
        <v>72</v>
      </c>
      <c r="H68" s="12" t="n">
        <v>1</v>
      </c>
      <c r="I68" s="12" t="n">
        <v>1</v>
      </c>
      <c r="J68" s="6" t="n">
        <v>21</v>
      </c>
      <c r="K68" s="9" t="n">
        <f aca="false">SUMPRODUCT(B$2:I$2,B68:I68)</f>
        <v>24.169999903794</v>
      </c>
      <c r="L68" s="0" t="n">
        <f aca="false">(J68-K68)^2</f>
        <v>10.0488993900541</v>
      </c>
    </row>
    <row r="69" customFormat="false" ht="12.8" hidden="false" customHeight="false" outlineLevel="0" collapsed="false">
      <c r="B69" s="12" t="n">
        <v>8</v>
      </c>
      <c r="C69" s="6" t="n">
        <v>350</v>
      </c>
      <c r="D69" s="6" t="n">
        <v>165</v>
      </c>
      <c r="E69" s="6" t="n">
        <v>4274</v>
      </c>
      <c r="F69" s="6" t="n">
        <v>12</v>
      </c>
      <c r="G69" s="12" t="n">
        <v>72</v>
      </c>
      <c r="H69" s="12" t="n">
        <v>1</v>
      </c>
      <c r="I69" s="12" t="n">
        <v>1</v>
      </c>
      <c r="J69" s="6" t="n">
        <v>13</v>
      </c>
      <c r="K69" s="9" t="n">
        <f aca="false">SUMPRODUCT(B$2:I$2,B69:I69)</f>
        <v>12.7201090636399</v>
      </c>
      <c r="L69" s="0" t="n">
        <f aca="false">(J69-K69)^2</f>
        <v>0.078338936256507</v>
      </c>
    </row>
    <row r="70" customFormat="false" ht="12.8" hidden="false" customHeight="false" outlineLevel="0" collapsed="false">
      <c r="B70" s="12" t="n">
        <v>8</v>
      </c>
      <c r="C70" s="6" t="n">
        <v>400</v>
      </c>
      <c r="D70" s="6" t="n">
        <v>175</v>
      </c>
      <c r="E70" s="6" t="n">
        <v>4385</v>
      </c>
      <c r="F70" s="6" t="n">
        <v>12</v>
      </c>
      <c r="G70" s="12" t="n">
        <v>72</v>
      </c>
      <c r="H70" s="12" t="n">
        <v>1</v>
      </c>
      <c r="I70" s="12" t="n">
        <v>1</v>
      </c>
      <c r="J70" s="6" t="n">
        <v>14</v>
      </c>
      <c r="K70" s="9" t="n">
        <f aca="false">SUMPRODUCT(B$2:I$2,B70:I70)</f>
        <v>12.3739979086564</v>
      </c>
      <c r="L70" s="0" t="n">
        <f aca="false">(J70-K70)^2</f>
        <v>2.64388280105382</v>
      </c>
    </row>
    <row r="71" customFormat="false" ht="12.8" hidden="false" customHeight="false" outlineLevel="0" collapsed="false">
      <c r="B71" s="12" t="n">
        <v>8</v>
      </c>
      <c r="C71" s="6" t="n">
        <v>318</v>
      </c>
      <c r="D71" s="6" t="n">
        <v>150</v>
      </c>
      <c r="E71" s="6" t="n">
        <v>4135</v>
      </c>
      <c r="F71" s="6" t="n">
        <v>13.5</v>
      </c>
      <c r="G71" s="12" t="n">
        <v>72</v>
      </c>
      <c r="H71" s="12" t="n">
        <v>1</v>
      </c>
      <c r="I71" s="12" t="n">
        <v>1</v>
      </c>
      <c r="J71" s="6" t="n">
        <v>15</v>
      </c>
      <c r="K71" s="9" t="n">
        <f aca="false">SUMPRODUCT(B$2:I$2,B71:I71)</f>
        <v>13.4044105134358</v>
      </c>
      <c r="L71" s="0" t="n">
        <f aca="false">(J71-K71)^2</f>
        <v>2.54590580963406</v>
      </c>
    </row>
    <row r="72" customFormat="false" ht="12.8" hidden="false" customHeight="false" outlineLevel="0" collapsed="false">
      <c r="B72" s="12" t="n">
        <v>8</v>
      </c>
      <c r="C72" s="6" t="n">
        <v>351</v>
      </c>
      <c r="D72" s="6" t="n">
        <v>153</v>
      </c>
      <c r="E72" s="6" t="n">
        <v>4129</v>
      </c>
      <c r="F72" s="6" t="n">
        <v>13</v>
      </c>
      <c r="G72" s="12" t="n">
        <v>72</v>
      </c>
      <c r="H72" s="12" t="n">
        <v>1</v>
      </c>
      <c r="I72" s="12" t="n">
        <v>1</v>
      </c>
      <c r="J72" s="6" t="n">
        <v>14</v>
      </c>
      <c r="K72" s="9" t="n">
        <f aca="false">SUMPRODUCT(B$2:I$2,B72:I72)</f>
        <v>13.6267818081153</v>
      </c>
      <c r="L72" s="0" t="n">
        <f aca="false">(J72-K72)^2</f>
        <v>0.139291818753699</v>
      </c>
    </row>
    <row r="73" customFormat="false" ht="12.8" hidden="false" customHeight="false" outlineLevel="0" collapsed="false">
      <c r="B73" s="12" t="n">
        <v>8</v>
      </c>
      <c r="C73" s="6" t="n">
        <v>304</v>
      </c>
      <c r="D73" s="6" t="n">
        <v>150</v>
      </c>
      <c r="E73" s="6" t="n">
        <v>3672</v>
      </c>
      <c r="F73" s="6" t="n">
        <v>11.5</v>
      </c>
      <c r="G73" s="12" t="n">
        <v>72</v>
      </c>
      <c r="H73" s="12" t="n">
        <v>1</v>
      </c>
      <c r="I73" s="12" t="n">
        <v>1</v>
      </c>
      <c r="J73" s="6" t="n">
        <v>17</v>
      </c>
      <c r="K73" s="9" t="n">
        <f aca="false">SUMPRODUCT(B$2:I$2,B73:I73)</f>
        <v>15.7797675328135</v>
      </c>
      <c r="L73" s="0" t="n">
        <f aca="false">(J73-K73)^2</f>
        <v>1.48896727397594</v>
      </c>
    </row>
    <row r="74" customFormat="false" ht="12.8" hidden="false" customHeight="false" outlineLevel="0" collapsed="false">
      <c r="B74" s="12" t="n">
        <v>8</v>
      </c>
      <c r="C74" s="6" t="n">
        <v>429</v>
      </c>
      <c r="D74" s="6" t="n">
        <v>208</v>
      </c>
      <c r="E74" s="6" t="n">
        <v>4633</v>
      </c>
      <c r="F74" s="6" t="n">
        <v>11</v>
      </c>
      <c r="G74" s="12" t="n">
        <v>72</v>
      </c>
      <c r="H74" s="12" t="n">
        <v>1</v>
      </c>
      <c r="I74" s="12" t="n">
        <v>1</v>
      </c>
      <c r="J74" s="6" t="n">
        <v>11</v>
      </c>
      <c r="K74" s="9" t="n">
        <f aca="false">SUMPRODUCT(B$2:I$2,B74:I74)</f>
        <v>10.9363727073946</v>
      </c>
      <c r="L74" s="0" t="n">
        <f aca="false">(J74-K74)^2</f>
        <v>0.00404843236428842</v>
      </c>
    </row>
    <row r="75" customFormat="false" ht="12.8" hidden="false" customHeight="false" outlineLevel="0" collapsed="false">
      <c r="B75" s="12" t="n">
        <v>8</v>
      </c>
      <c r="C75" s="6" t="n">
        <v>350</v>
      </c>
      <c r="D75" s="6" t="n">
        <v>155</v>
      </c>
      <c r="E75" s="6" t="n">
        <v>4502</v>
      </c>
      <c r="F75" s="6" t="n">
        <v>13.5</v>
      </c>
      <c r="G75" s="12" t="n">
        <v>72</v>
      </c>
      <c r="H75" s="12" t="n">
        <v>1</v>
      </c>
      <c r="I75" s="12" t="n">
        <v>1</v>
      </c>
      <c r="J75" s="6" t="n">
        <v>13</v>
      </c>
      <c r="K75" s="9" t="n">
        <f aca="false">SUMPRODUCT(B$2:I$2,B75:I75)</f>
        <v>11.5961847724567</v>
      </c>
      <c r="L75" s="0" t="n">
        <f aca="false">(J75-K75)^2</f>
        <v>1.97069719308242</v>
      </c>
    </row>
    <row r="76" customFormat="false" ht="12.8" hidden="false" customHeight="false" outlineLevel="0" collapsed="false">
      <c r="B76" s="12" t="n">
        <v>8</v>
      </c>
      <c r="C76" s="6" t="n">
        <v>350</v>
      </c>
      <c r="D76" s="6" t="n">
        <v>160</v>
      </c>
      <c r="E76" s="6" t="n">
        <v>4456</v>
      </c>
      <c r="F76" s="6" t="n">
        <v>13.5</v>
      </c>
      <c r="G76" s="12" t="n">
        <v>72</v>
      </c>
      <c r="H76" s="12" t="n">
        <v>1</v>
      </c>
      <c r="I76" s="12" t="n">
        <v>1</v>
      </c>
      <c r="J76" s="6" t="n">
        <v>12</v>
      </c>
      <c r="K76" s="9" t="n">
        <f aca="false">SUMPRODUCT(B$2:I$2,B76:I76)</f>
        <v>11.8024124385421</v>
      </c>
      <c r="L76" s="0" t="n">
        <f aca="false">(J76-K76)^2</f>
        <v>0.0390408444428665</v>
      </c>
    </row>
    <row r="77" customFormat="false" ht="12.8" hidden="false" customHeight="false" outlineLevel="0" collapsed="false">
      <c r="B77" s="12" t="n">
        <v>8</v>
      </c>
      <c r="C77" s="6" t="n">
        <v>400</v>
      </c>
      <c r="D77" s="6" t="n">
        <v>190</v>
      </c>
      <c r="E77" s="6" t="n">
        <v>4422</v>
      </c>
      <c r="F77" s="6" t="n">
        <v>12.5</v>
      </c>
      <c r="G77" s="12" t="n">
        <v>72</v>
      </c>
      <c r="H77" s="12" t="n">
        <v>1</v>
      </c>
      <c r="I77" s="12" t="n">
        <v>1</v>
      </c>
      <c r="J77" s="6" t="n">
        <v>13</v>
      </c>
      <c r="K77" s="9" t="n">
        <f aca="false">SUMPRODUCT(B$2:I$2,B77:I77)</f>
        <v>12.0551693723366</v>
      </c>
      <c r="L77" s="0" t="n">
        <f aca="false">(J77-K77)^2</f>
        <v>0.892704914970851</v>
      </c>
    </row>
    <row r="78" customFormat="false" ht="12.8" hidden="false" customHeight="false" outlineLevel="0" collapsed="false">
      <c r="B78" s="12" t="n">
        <v>3</v>
      </c>
      <c r="C78" s="6" t="n">
        <v>70</v>
      </c>
      <c r="D78" s="6" t="n">
        <v>97</v>
      </c>
      <c r="E78" s="6" t="n">
        <v>2330</v>
      </c>
      <c r="F78" s="6" t="n">
        <v>13.5</v>
      </c>
      <c r="G78" s="12" t="n">
        <v>72</v>
      </c>
      <c r="H78" s="12" t="n">
        <v>3</v>
      </c>
      <c r="I78" s="12" t="n">
        <v>1</v>
      </c>
      <c r="J78" s="6" t="n">
        <v>19</v>
      </c>
      <c r="K78" s="9" t="n">
        <f aca="false">SUMPRODUCT(B$2:I$2,B78:I78)</f>
        <v>25.4122343992354</v>
      </c>
      <c r="L78" s="0" t="n">
        <f aca="false">(J78-K78)^2</f>
        <v>41.1167499907381</v>
      </c>
    </row>
    <row r="79" customFormat="false" ht="12.8" hidden="false" customHeight="false" outlineLevel="0" collapsed="false">
      <c r="B79" s="12" t="n">
        <v>8</v>
      </c>
      <c r="C79" s="6" t="n">
        <v>304</v>
      </c>
      <c r="D79" s="6" t="n">
        <v>150</v>
      </c>
      <c r="E79" s="6" t="n">
        <v>3892</v>
      </c>
      <c r="F79" s="6" t="n">
        <v>12.5</v>
      </c>
      <c r="G79" s="12" t="n">
        <v>72</v>
      </c>
      <c r="H79" s="12" t="n">
        <v>1</v>
      </c>
      <c r="I79" s="12" t="n">
        <v>1</v>
      </c>
      <c r="J79" s="6" t="n">
        <v>15</v>
      </c>
      <c r="K79" s="9" t="n">
        <f aca="false">SUMPRODUCT(B$2:I$2,B79:I79)</f>
        <v>14.6069000775767</v>
      </c>
      <c r="L79" s="0" t="n">
        <f aca="false">(J79-K79)^2</f>
        <v>0.154527549009189</v>
      </c>
    </row>
    <row r="80" customFormat="false" ht="12.8" hidden="false" customHeight="false" outlineLevel="0" collapsed="false">
      <c r="B80" s="12" t="n">
        <v>8</v>
      </c>
      <c r="C80" s="6" t="n">
        <v>307</v>
      </c>
      <c r="D80" s="6" t="n">
        <v>130</v>
      </c>
      <c r="E80" s="6" t="n">
        <v>4098</v>
      </c>
      <c r="F80" s="6" t="n">
        <v>14</v>
      </c>
      <c r="G80" s="12" t="n">
        <v>72</v>
      </c>
      <c r="H80" s="12" t="n">
        <v>1</v>
      </c>
      <c r="I80" s="12" t="n">
        <v>1</v>
      </c>
      <c r="J80" s="6" t="n">
        <v>13</v>
      </c>
      <c r="K80" s="9" t="n">
        <f aca="false">SUMPRODUCT(B$2:I$2,B80:I80)</f>
        <v>13.7065295062536</v>
      </c>
      <c r="L80" s="0" t="n">
        <f aca="false">(J80-K80)^2</f>
        <v>0.499183943207002</v>
      </c>
    </row>
    <row r="81" customFormat="false" ht="12.8" hidden="false" customHeight="false" outlineLevel="0" collapsed="false">
      <c r="B81" s="12" t="n">
        <v>8</v>
      </c>
      <c r="C81" s="6" t="n">
        <v>302</v>
      </c>
      <c r="D81" s="6" t="n">
        <v>140</v>
      </c>
      <c r="E81" s="6" t="n">
        <v>4294</v>
      </c>
      <c r="F81" s="6" t="n">
        <v>16</v>
      </c>
      <c r="G81" s="12" t="n">
        <v>72</v>
      </c>
      <c r="H81" s="12" t="n">
        <v>1</v>
      </c>
      <c r="I81" s="12" t="n">
        <v>1</v>
      </c>
      <c r="J81" s="6" t="n">
        <v>13</v>
      </c>
      <c r="K81" s="9" t="n">
        <f aca="false">SUMPRODUCT(B$2:I$2,B81:I81)</f>
        <v>12.5604442255328</v>
      </c>
      <c r="L81" s="0" t="n">
        <f aca="false">(J81-K81)^2</f>
        <v>0.193209278867485</v>
      </c>
    </row>
    <row r="82" customFormat="false" ht="12.8" hidden="false" customHeight="false" outlineLevel="0" collapsed="false">
      <c r="B82" s="12" t="n">
        <v>8</v>
      </c>
      <c r="C82" s="6" t="n">
        <v>318</v>
      </c>
      <c r="D82" s="6" t="n">
        <v>150</v>
      </c>
      <c r="E82" s="6" t="n">
        <v>4077</v>
      </c>
      <c r="F82" s="6" t="n">
        <v>14</v>
      </c>
      <c r="G82" s="12" t="n">
        <v>72</v>
      </c>
      <c r="H82" s="12" t="n">
        <v>1</v>
      </c>
      <c r="I82" s="12" t="n">
        <v>1</v>
      </c>
      <c r="J82" s="6" t="n">
        <v>14</v>
      </c>
      <c r="K82" s="9" t="n">
        <f aca="false">SUMPRODUCT(B$2:I$2,B82:I82)</f>
        <v>13.7253778868772</v>
      </c>
      <c r="L82" s="0" t="n">
        <f aca="false">(J82-K82)^2</f>
        <v>0.0754173050160266</v>
      </c>
    </row>
    <row r="83" customFormat="false" ht="12.8" hidden="false" customHeight="false" outlineLevel="0" collapsed="false">
      <c r="B83" s="12" t="n">
        <v>4</v>
      </c>
      <c r="C83" s="6" t="n">
        <v>121</v>
      </c>
      <c r="D83" s="6" t="n">
        <v>112</v>
      </c>
      <c r="E83" s="6" t="n">
        <v>2933</v>
      </c>
      <c r="F83" s="6" t="n">
        <v>14.5</v>
      </c>
      <c r="G83" s="12" t="n">
        <v>72</v>
      </c>
      <c r="H83" s="12" t="n">
        <v>2</v>
      </c>
      <c r="I83" s="12" t="n">
        <v>1</v>
      </c>
      <c r="J83" s="6" t="n">
        <v>18</v>
      </c>
      <c r="K83" s="9" t="n">
        <f aca="false">SUMPRODUCT(B$2:I$2,B83:I83)</f>
        <v>21.0923808497306</v>
      </c>
      <c r="L83" s="0" t="n">
        <f aca="false">(J83-K83)^2</f>
        <v>9.56281931978076</v>
      </c>
    </row>
    <row r="84" customFormat="false" ht="12.8" hidden="false" customHeight="false" outlineLevel="0" collapsed="false">
      <c r="B84" s="12" t="n">
        <v>4</v>
      </c>
      <c r="C84" s="6" t="n">
        <v>121</v>
      </c>
      <c r="D84" s="6" t="n">
        <v>76</v>
      </c>
      <c r="E84" s="6" t="n">
        <v>2511</v>
      </c>
      <c r="F84" s="6" t="n">
        <v>18</v>
      </c>
      <c r="G84" s="12" t="n">
        <v>72</v>
      </c>
      <c r="H84" s="12" t="n">
        <v>2</v>
      </c>
      <c r="I84" s="12" t="n">
        <v>1</v>
      </c>
      <c r="J84" s="6" t="n">
        <v>22</v>
      </c>
      <c r="K84" s="9" t="n">
        <f aca="false">SUMPRODUCT(B$2:I$2,B84:I84)</f>
        <v>23.7296088768621</v>
      </c>
      <c r="L84" s="0" t="n">
        <f aca="false">(J84-K84)^2</f>
        <v>2.99154686692008</v>
      </c>
    </row>
    <row r="85" customFormat="false" ht="12.8" hidden="false" customHeight="false" outlineLevel="0" collapsed="false">
      <c r="B85" s="12" t="n">
        <v>4</v>
      </c>
      <c r="C85" s="6" t="n">
        <v>120</v>
      </c>
      <c r="D85" s="6" t="n">
        <v>87</v>
      </c>
      <c r="E85" s="6" t="n">
        <v>2979</v>
      </c>
      <c r="F85" s="6" t="n">
        <v>19.5</v>
      </c>
      <c r="G85" s="12" t="n">
        <v>72</v>
      </c>
      <c r="H85" s="12" t="n">
        <v>2</v>
      </c>
      <c r="I85" s="12" t="n">
        <v>1</v>
      </c>
      <c r="J85" s="6" t="n">
        <v>21</v>
      </c>
      <c r="K85" s="9" t="n">
        <f aca="false">SUMPRODUCT(B$2:I$2,B85:I85)</f>
        <v>21.1252846995914</v>
      </c>
      <c r="L85" s="0" t="n">
        <f aca="false">(J85-K85)^2</f>
        <v>0.0156962559517084</v>
      </c>
    </row>
    <row r="86" customFormat="false" ht="12.8" hidden="false" customHeight="false" outlineLevel="0" collapsed="false">
      <c r="B86" s="12" t="n">
        <v>4</v>
      </c>
      <c r="C86" s="6" t="n">
        <v>96</v>
      </c>
      <c r="D86" s="6" t="n">
        <v>69</v>
      </c>
      <c r="E86" s="6" t="n">
        <v>2189</v>
      </c>
      <c r="F86" s="6" t="n">
        <v>18</v>
      </c>
      <c r="G86" s="12" t="n">
        <v>72</v>
      </c>
      <c r="H86" s="12" t="n">
        <v>2</v>
      </c>
      <c r="I86" s="12" t="n">
        <v>1</v>
      </c>
      <c r="J86" s="6" t="n">
        <v>26</v>
      </c>
      <c r="K86" s="9" t="n">
        <f aca="false">SUMPRODUCT(B$2:I$2,B86:I86)</f>
        <v>25.3589744218002</v>
      </c>
      <c r="L86" s="0" t="n">
        <f aca="false">(J86-K86)^2</f>
        <v>0.41091379190634</v>
      </c>
    </row>
    <row r="87" customFormat="false" ht="12.8" hidden="false" customHeight="false" outlineLevel="0" collapsed="false">
      <c r="B87" s="12" t="n">
        <v>4</v>
      </c>
      <c r="C87" s="6" t="n">
        <v>122</v>
      </c>
      <c r="D87" s="6" t="n">
        <v>86</v>
      </c>
      <c r="E87" s="6" t="n">
        <v>2395</v>
      </c>
      <c r="F87" s="6" t="n">
        <v>16</v>
      </c>
      <c r="G87" s="12" t="n">
        <v>72</v>
      </c>
      <c r="H87" s="12" t="n">
        <v>1</v>
      </c>
      <c r="I87" s="12" t="n">
        <v>1</v>
      </c>
      <c r="J87" s="6" t="n">
        <v>22</v>
      </c>
      <c r="K87" s="9" t="n">
        <f aca="false">SUMPRODUCT(B$2:I$2,B87:I87)</f>
        <v>23.2494996600096</v>
      </c>
      <c r="L87" s="0" t="n">
        <f aca="false">(J87-K87)^2</f>
        <v>1.56124940036406</v>
      </c>
    </row>
    <row r="88" customFormat="false" ht="12.8" hidden="false" customHeight="false" outlineLevel="0" collapsed="false">
      <c r="B88" s="12" t="n">
        <v>4</v>
      </c>
      <c r="C88" s="6" t="n">
        <v>97</v>
      </c>
      <c r="D88" s="6" t="n">
        <v>92</v>
      </c>
      <c r="E88" s="6" t="n">
        <v>2288</v>
      </c>
      <c r="F88" s="6" t="n">
        <v>17</v>
      </c>
      <c r="G88" s="12" t="n">
        <v>72</v>
      </c>
      <c r="H88" s="12" t="n">
        <v>3</v>
      </c>
      <c r="I88" s="12" t="n">
        <v>1</v>
      </c>
      <c r="J88" s="6" t="n">
        <v>28</v>
      </c>
      <c r="K88" s="9" t="n">
        <f aca="false">SUMPRODUCT(B$2:I$2,B88:I88)</f>
        <v>25.6195305522159</v>
      </c>
      <c r="L88" s="0" t="n">
        <f aca="false">(J88-K88)^2</f>
        <v>5.66663479183348</v>
      </c>
    </row>
    <row r="89" customFormat="false" ht="12.8" hidden="false" customHeight="false" outlineLevel="0" collapsed="false">
      <c r="B89" s="12" t="n">
        <v>4</v>
      </c>
      <c r="C89" s="6" t="n">
        <v>120</v>
      </c>
      <c r="D89" s="6" t="n">
        <v>97</v>
      </c>
      <c r="E89" s="6" t="n">
        <v>2506</v>
      </c>
      <c r="F89" s="6" t="n">
        <v>14.5</v>
      </c>
      <c r="G89" s="12" t="n">
        <v>72</v>
      </c>
      <c r="H89" s="12" t="n">
        <v>3</v>
      </c>
      <c r="I89" s="12" t="n">
        <v>1</v>
      </c>
      <c r="J89" s="6" t="n">
        <v>23</v>
      </c>
      <c r="K89" s="9" t="n">
        <f aca="false">SUMPRODUCT(B$2:I$2,B89:I89)</f>
        <v>24.5167756684589</v>
      </c>
      <c r="L89" s="0" t="n">
        <f aca="false">(J89-K89)^2</f>
        <v>2.300608428429</v>
      </c>
    </row>
    <row r="90" customFormat="false" ht="12.8" hidden="false" customHeight="false" outlineLevel="0" collapsed="false">
      <c r="B90" s="12" t="n">
        <v>4</v>
      </c>
      <c r="C90" s="6" t="n">
        <v>98</v>
      </c>
      <c r="D90" s="6" t="n">
        <v>80</v>
      </c>
      <c r="E90" s="6" t="n">
        <v>2164</v>
      </c>
      <c r="F90" s="6" t="n">
        <v>15</v>
      </c>
      <c r="G90" s="12" t="n">
        <v>72</v>
      </c>
      <c r="H90" s="12" t="n">
        <v>1</v>
      </c>
      <c r="I90" s="12" t="n">
        <v>1</v>
      </c>
      <c r="J90" s="6" t="n">
        <v>28</v>
      </c>
      <c r="K90" s="9" t="n">
        <f aca="false">SUMPRODUCT(B$2:I$2,B90:I90)</f>
        <v>24.3702724345571</v>
      </c>
      <c r="L90" s="0" t="n">
        <f aca="false">(J90-K90)^2</f>
        <v>13.1749221993358</v>
      </c>
    </row>
    <row r="91" customFormat="false" ht="12.8" hidden="false" customHeight="false" outlineLevel="0" collapsed="false">
      <c r="B91" s="12" t="n">
        <v>4</v>
      </c>
      <c r="C91" s="6" t="n">
        <v>97</v>
      </c>
      <c r="D91" s="6" t="n">
        <v>88</v>
      </c>
      <c r="E91" s="6" t="n">
        <v>2100</v>
      </c>
      <c r="F91" s="6" t="n">
        <v>16.5</v>
      </c>
      <c r="G91" s="12" t="n">
        <v>72</v>
      </c>
      <c r="H91" s="12" t="n">
        <v>3</v>
      </c>
      <c r="I91" s="12" t="n">
        <v>1</v>
      </c>
      <c r="J91" s="6" t="n">
        <v>27</v>
      </c>
      <c r="K91" s="9" t="n">
        <f aca="false">SUMPRODUCT(B$2:I$2,B91:I91)</f>
        <v>26.6610395660235</v>
      </c>
      <c r="L91" s="0" t="n">
        <f aca="false">(J91-K91)^2</f>
        <v>0.114894175801534</v>
      </c>
    </row>
    <row r="92" customFormat="false" ht="12.8" hidden="false" customHeight="false" outlineLevel="0" collapsed="false">
      <c r="B92" s="12" t="n">
        <v>8</v>
      </c>
      <c r="C92" s="6" t="n">
        <v>350</v>
      </c>
      <c r="D92" s="6" t="n">
        <v>175</v>
      </c>
      <c r="E92" s="6" t="n">
        <v>4100</v>
      </c>
      <c r="F92" s="6" t="n">
        <v>13</v>
      </c>
      <c r="G92" s="12" t="n">
        <v>73</v>
      </c>
      <c r="H92" s="12" t="n">
        <v>1</v>
      </c>
      <c r="I92" s="12" t="n">
        <v>1</v>
      </c>
      <c r="J92" s="6" t="n">
        <v>13</v>
      </c>
      <c r="K92" s="9" t="n">
        <f aca="false">SUMPRODUCT(B$2:I$2,B92:I92)</f>
        <v>14.0774591056558</v>
      </c>
      <c r="L92" s="0" t="n">
        <f aca="false">(J92-K92)^2</f>
        <v>1.16091812436063</v>
      </c>
    </row>
    <row r="93" customFormat="false" ht="12.8" hidden="false" customHeight="false" outlineLevel="0" collapsed="false">
      <c r="B93" s="12" t="n">
        <v>8</v>
      </c>
      <c r="C93" s="6" t="n">
        <v>304</v>
      </c>
      <c r="D93" s="6" t="n">
        <v>150</v>
      </c>
      <c r="E93" s="6" t="n">
        <v>3672</v>
      </c>
      <c r="F93" s="6" t="n">
        <v>11.5</v>
      </c>
      <c r="G93" s="12" t="n">
        <v>73</v>
      </c>
      <c r="H93" s="12" t="n">
        <v>1</v>
      </c>
      <c r="I93" s="12" t="n">
        <v>1</v>
      </c>
      <c r="J93" s="6" t="n">
        <v>14</v>
      </c>
      <c r="K93" s="9" t="n">
        <f aca="false">SUMPRODUCT(B$2:I$2,B93:I93)</f>
        <v>16.2663681947998</v>
      </c>
      <c r="L93" s="0" t="n">
        <f aca="false">(J93-K93)^2</f>
        <v>5.13642479440028</v>
      </c>
    </row>
    <row r="94" customFormat="false" ht="12.8" hidden="false" customHeight="false" outlineLevel="0" collapsed="false">
      <c r="B94" s="12" t="n">
        <v>8</v>
      </c>
      <c r="C94" s="6" t="n">
        <v>350</v>
      </c>
      <c r="D94" s="6" t="n">
        <v>145</v>
      </c>
      <c r="E94" s="6" t="n">
        <v>3988</v>
      </c>
      <c r="F94" s="6" t="n">
        <v>13</v>
      </c>
      <c r="G94" s="12" t="n">
        <v>73</v>
      </c>
      <c r="H94" s="12" t="n">
        <v>1</v>
      </c>
      <c r="I94" s="12" t="n">
        <v>1</v>
      </c>
      <c r="J94" s="6" t="n">
        <v>13</v>
      </c>
      <c r="K94" s="9" t="n">
        <f aca="false">SUMPRODUCT(B$2:I$2,B94:I94)</f>
        <v>14.935757556829</v>
      </c>
      <c r="L94" s="0" t="n">
        <f aca="false">(J94-K94)^2</f>
        <v>3.7471573188205</v>
      </c>
    </row>
    <row r="95" customFormat="false" ht="12.8" hidden="false" customHeight="false" outlineLevel="0" collapsed="false">
      <c r="B95" s="12" t="n">
        <v>8</v>
      </c>
      <c r="C95" s="6" t="n">
        <v>302</v>
      </c>
      <c r="D95" s="6" t="n">
        <v>137</v>
      </c>
      <c r="E95" s="6" t="n">
        <v>4042</v>
      </c>
      <c r="F95" s="6" t="n">
        <v>14.5</v>
      </c>
      <c r="G95" s="12" t="n">
        <v>73</v>
      </c>
      <c r="H95" s="12" t="n">
        <v>1</v>
      </c>
      <c r="I95" s="12" t="n">
        <v>1</v>
      </c>
      <c r="J95" s="6" t="n">
        <v>14</v>
      </c>
      <c r="K95" s="9" t="n">
        <f aca="false">SUMPRODUCT(B$2:I$2,B95:I95)</f>
        <v>14.4103891404051</v>
      </c>
      <c r="L95" s="0" t="n">
        <f aca="false">(J95-K95)^2</f>
        <v>0.168419246562448</v>
      </c>
    </row>
    <row r="96" customFormat="false" ht="12.8" hidden="false" customHeight="false" outlineLevel="0" collapsed="false">
      <c r="B96" s="12" t="n">
        <v>8</v>
      </c>
      <c r="C96" s="6" t="n">
        <v>318</v>
      </c>
      <c r="D96" s="6" t="n">
        <v>150</v>
      </c>
      <c r="E96" s="6" t="n">
        <v>3777</v>
      </c>
      <c r="F96" s="6" t="n">
        <v>12.5</v>
      </c>
      <c r="G96" s="12" t="n">
        <v>73</v>
      </c>
      <c r="H96" s="12" t="n">
        <v>1</v>
      </c>
      <c r="I96" s="12" t="n">
        <v>1</v>
      </c>
      <c r="J96" s="6" t="n">
        <v>15</v>
      </c>
      <c r="K96" s="9" t="n">
        <f aca="false">SUMPRODUCT(B$2:I$2,B96:I96)</f>
        <v>15.8092438208152</v>
      </c>
      <c r="L96" s="0" t="n">
        <f aca="false">(J96-K96)^2</f>
        <v>0.654875561527605</v>
      </c>
    </row>
    <row r="97" customFormat="false" ht="12.8" hidden="false" customHeight="false" outlineLevel="0" collapsed="false">
      <c r="B97" s="12" t="n">
        <v>8</v>
      </c>
      <c r="C97" s="6" t="n">
        <v>429</v>
      </c>
      <c r="D97" s="6" t="n">
        <v>198</v>
      </c>
      <c r="E97" s="6" t="n">
        <v>4952</v>
      </c>
      <c r="F97" s="6" t="n">
        <v>11.5</v>
      </c>
      <c r="G97" s="12" t="n">
        <v>73</v>
      </c>
      <c r="H97" s="12" t="n">
        <v>1</v>
      </c>
      <c r="I97" s="12" t="n">
        <v>1</v>
      </c>
      <c r="J97" s="6" t="n">
        <v>12</v>
      </c>
      <c r="K97" s="9" t="n">
        <f aca="false">SUMPRODUCT(B$2:I$2,B97:I97)</f>
        <v>9.7921442570679</v>
      </c>
      <c r="L97" s="0" t="n">
        <f aca="false">(J97-K97)^2</f>
        <v>4.87462698159826</v>
      </c>
    </row>
    <row r="98" customFormat="false" ht="12.8" hidden="false" customHeight="false" outlineLevel="0" collapsed="false">
      <c r="B98" s="12" t="n">
        <v>8</v>
      </c>
      <c r="C98" s="6" t="n">
        <v>400</v>
      </c>
      <c r="D98" s="6" t="n">
        <v>150</v>
      </c>
      <c r="E98" s="6" t="n">
        <v>4464</v>
      </c>
      <c r="F98" s="6" t="n">
        <v>12</v>
      </c>
      <c r="G98" s="12" t="n">
        <v>73</v>
      </c>
      <c r="H98" s="12" t="n">
        <v>1</v>
      </c>
      <c r="I98" s="12" t="n">
        <v>1</v>
      </c>
      <c r="J98" s="6" t="n">
        <v>13</v>
      </c>
      <c r="K98" s="9" t="n">
        <f aca="false">SUMPRODUCT(B$2:I$2,B98:I98)</f>
        <v>12.6450409917634</v>
      </c>
      <c r="L98" s="0" t="n">
        <f aca="false">(J98-K98)^2</f>
        <v>0.125995897528343</v>
      </c>
    </row>
    <row r="99" customFormat="false" ht="12.8" hidden="false" customHeight="false" outlineLevel="0" collapsed="false">
      <c r="B99" s="12" t="n">
        <v>8</v>
      </c>
      <c r="C99" s="6" t="n">
        <v>351</v>
      </c>
      <c r="D99" s="6" t="n">
        <v>158</v>
      </c>
      <c r="E99" s="6" t="n">
        <v>4363</v>
      </c>
      <c r="F99" s="6" t="n">
        <v>13</v>
      </c>
      <c r="G99" s="12" t="n">
        <v>73</v>
      </c>
      <c r="H99" s="12" t="n">
        <v>1</v>
      </c>
      <c r="I99" s="12" t="n">
        <v>1</v>
      </c>
      <c r="J99" s="6" t="n">
        <v>13</v>
      </c>
      <c r="K99" s="9" t="n">
        <f aca="false">SUMPRODUCT(B$2:I$2,B99:I99)</f>
        <v>12.807274967754</v>
      </c>
      <c r="L99" s="0" t="n">
        <f aca="false">(J99-K99)^2</f>
        <v>0.0371429380542125</v>
      </c>
    </row>
    <row r="100" customFormat="false" ht="12.8" hidden="false" customHeight="false" outlineLevel="0" collapsed="false">
      <c r="B100" s="12" t="n">
        <v>8</v>
      </c>
      <c r="C100" s="6" t="n">
        <v>318</v>
      </c>
      <c r="D100" s="6" t="n">
        <v>150</v>
      </c>
      <c r="E100" s="6" t="n">
        <v>4237</v>
      </c>
      <c r="F100" s="6" t="n">
        <v>14.5</v>
      </c>
      <c r="G100" s="12" t="n">
        <v>73</v>
      </c>
      <c r="H100" s="12" t="n">
        <v>1</v>
      </c>
      <c r="I100" s="12" t="n">
        <v>1</v>
      </c>
      <c r="J100" s="6" t="n">
        <v>14</v>
      </c>
      <c r="K100" s="9" t="n">
        <f aca="false">SUMPRODUCT(B$2:I$2,B100:I100)</f>
        <v>13.3554849697392</v>
      </c>
      <c r="L100" s="0" t="n">
        <f aca="false">(J100-K100)^2</f>
        <v>0.415399624232071</v>
      </c>
    </row>
    <row r="101" customFormat="false" ht="12.8" hidden="false" customHeight="false" outlineLevel="0" collapsed="false">
      <c r="B101" s="12" t="n">
        <v>8</v>
      </c>
      <c r="C101" s="6" t="n">
        <v>440</v>
      </c>
      <c r="D101" s="6" t="n">
        <v>215</v>
      </c>
      <c r="E101" s="6" t="n">
        <v>4735</v>
      </c>
      <c r="F101" s="6" t="n">
        <v>11</v>
      </c>
      <c r="G101" s="12" t="n">
        <v>73</v>
      </c>
      <c r="H101" s="12" t="n">
        <v>1</v>
      </c>
      <c r="I101" s="12" t="n">
        <v>1</v>
      </c>
      <c r="J101" s="6" t="n">
        <v>13</v>
      </c>
      <c r="K101" s="9" t="n">
        <f aca="false">SUMPRODUCT(B$2:I$2,B101:I101)</f>
        <v>10.88726574828</v>
      </c>
      <c r="L101" s="0" t="n">
        <f aca="false">(J101-K101)^2</f>
        <v>4.4636460183908</v>
      </c>
    </row>
    <row r="102" customFormat="false" ht="12.8" hidden="false" customHeight="false" outlineLevel="0" collapsed="false">
      <c r="B102" s="12" t="n">
        <v>8</v>
      </c>
      <c r="C102" s="6" t="n">
        <v>455</v>
      </c>
      <c r="D102" s="6" t="n">
        <v>225</v>
      </c>
      <c r="E102" s="6" t="n">
        <v>4951</v>
      </c>
      <c r="F102" s="6" t="n">
        <v>11</v>
      </c>
      <c r="G102" s="12" t="n">
        <v>73</v>
      </c>
      <c r="H102" s="12" t="n">
        <v>1</v>
      </c>
      <c r="I102" s="12" t="n">
        <v>1</v>
      </c>
      <c r="J102" s="6" t="n">
        <v>12</v>
      </c>
      <c r="K102" s="9" t="n">
        <f aca="false">SUMPRODUCT(B$2:I$2,B102:I102)</f>
        <v>9.73751534816244</v>
      </c>
      <c r="L102" s="0" t="n">
        <f aca="false">(J102-K102)^2</f>
        <v>5.11883679980054</v>
      </c>
    </row>
    <row r="103" customFormat="false" ht="12.8" hidden="false" customHeight="false" outlineLevel="0" collapsed="false">
      <c r="B103" s="12" t="n">
        <v>8</v>
      </c>
      <c r="C103" s="6" t="n">
        <v>360</v>
      </c>
      <c r="D103" s="6" t="n">
        <v>175</v>
      </c>
      <c r="E103" s="6" t="n">
        <v>3821</v>
      </c>
      <c r="F103" s="6" t="n">
        <v>11</v>
      </c>
      <c r="G103" s="12" t="n">
        <v>73</v>
      </c>
      <c r="H103" s="12" t="n">
        <v>1</v>
      </c>
      <c r="I103" s="12" t="n">
        <v>1</v>
      </c>
      <c r="J103" s="6" t="n">
        <v>13</v>
      </c>
      <c r="K103" s="9" t="n">
        <f aca="false">SUMPRODUCT(B$2:I$2,B103:I103)</f>
        <v>15.6211765962724</v>
      </c>
      <c r="L103" s="0" t="n">
        <f aca="false">(J103-K103)^2</f>
        <v>6.87056674884624</v>
      </c>
    </row>
    <row r="104" customFormat="false" ht="12.8" hidden="false" customHeight="false" outlineLevel="0" collapsed="false">
      <c r="B104" s="12" t="n">
        <v>6</v>
      </c>
      <c r="C104" s="6" t="n">
        <v>225</v>
      </c>
      <c r="D104" s="6" t="n">
        <v>105</v>
      </c>
      <c r="E104" s="6" t="n">
        <v>3121</v>
      </c>
      <c r="F104" s="6" t="n">
        <v>16.5</v>
      </c>
      <c r="G104" s="12" t="n">
        <v>73</v>
      </c>
      <c r="H104" s="12" t="n">
        <v>1</v>
      </c>
      <c r="I104" s="12" t="n">
        <v>1</v>
      </c>
      <c r="J104" s="6" t="n">
        <v>18</v>
      </c>
      <c r="K104" s="9" t="n">
        <f aca="false">SUMPRODUCT(B$2:I$2,B104:I104)</f>
        <v>19.7618498149528</v>
      </c>
      <c r="L104" s="0" t="n">
        <f aca="false">(J104-K104)^2</f>
        <v>3.10411477044918</v>
      </c>
    </row>
    <row r="105" customFormat="false" ht="12.8" hidden="false" customHeight="false" outlineLevel="0" collapsed="false">
      <c r="B105" s="12" t="n">
        <v>6</v>
      </c>
      <c r="C105" s="6" t="n">
        <v>250</v>
      </c>
      <c r="D105" s="6" t="n">
        <v>100</v>
      </c>
      <c r="E105" s="6" t="n">
        <v>3278</v>
      </c>
      <c r="F105" s="6" t="n">
        <v>18</v>
      </c>
      <c r="G105" s="12" t="n">
        <v>73</v>
      </c>
      <c r="H105" s="12" t="n">
        <v>1</v>
      </c>
      <c r="I105" s="12" t="n">
        <v>1</v>
      </c>
      <c r="J105" s="6" t="n">
        <v>16</v>
      </c>
      <c r="K105" s="9" t="n">
        <f aca="false">SUMPRODUCT(B$2:I$2,B105:I105)</f>
        <v>19.1481213705877</v>
      </c>
      <c r="L105" s="0" t="n">
        <f aca="false">(J105-K105)^2</f>
        <v>9.91066816395073</v>
      </c>
    </row>
    <row r="106" customFormat="false" ht="12.8" hidden="false" customHeight="false" outlineLevel="0" collapsed="false">
      <c r="B106" s="12" t="n">
        <v>6</v>
      </c>
      <c r="C106" s="6" t="n">
        <v>232</v>
      </c>
      <c r="D106" s="6" t="n">
        <v>100</v>
      </c>
      <c r="E106" s="6" t="n">
        <v>2945</v>
      </c>
      <c r="F106" s="6" t="n">
        <v>16</v>
      </c>
      <c r="G106" s="12" t="n">
        <v>73</v>
      </c>
      <c r="H106" s="12" t="n">
        <v>1</v>
      </c>
      <c r="I106" s="12" t="n">
        <v>1</v>
      </c>
      <c r="J106" s="6" t="n">
        <v>18</v>
      </c>
      <c r="K106" s="9" t="n">
        <f aca="false">SUMPRODUCT(B$2:I$2,B106:I106)</f>
        <v>20.7942926552533</v>
      </c>
      <c r="L106" s="0" t="n">
        <f aca="false">(J106-K106)^2</f>
        <v>7.80807144320252</v>
      </c>
    </row>
    <row r="107" customFormat="false" ht="12.8" hidden="false" customHeight="false" outlineLevel="0" collapsed="false">
      <c r="B107" s="12" t="n">
        <v>6</v>
      </c>
      <c r="C107" s="6" t="n">
        <v>250</v>
      </c>
      <c r="D107" s="6" t="n">
        <v>88</v>
      </c>
      <c r="E107" s="6" t="n">
        <v>3021</v>
      </c>
      <c r="F107" s="6" t="n">
        <v>16.5</v>
      </c>
      <c r="G107" s="12" t="n">
        <v>73</v>
      </c>
      <c r="H107" s="12" t="n">
        <v>1</v>
      </c>
      <c r="I107" s="12" t="n">
        <v>1</v>
      </c>
      <c r="J107" s="6" t="n">
        <v>18</v>
      </c>
      <c r="K107" s="9" t="n">
        <f aca="false">SUMPRODUCT(B$2:I$2,B107:I107)</f>
        <v>20.6144809237643</v>
      </c>
      <c r="L107" s="0" t="n">
        <f aca="false">(J107-K107)^2</f>
        <v>6.83551050072741</v>
      </c>
    </row>
    <row r="108" customFormat="false" ht="12.8" hidden="false" customHeight="false" outlineLevel="0" collapsed="false">
      <c r="B108" s="12" t="n">
        <v>6</v>
      </c>
      <c r="C108" s="6" t="n">
        <v>198</v>
      </c>
      <c r="D108" s="6" t="n">
        <v>95</v>
      </c>
      <c r="E108" s="6" t="n">
        <v>2904</v>
      </c>
      <c r="F108" s="6" t="n">
        <v>16</v>
      </c>
      <c r="G108" s="12" t="n">
        <v>73</v>
      </c>
      <c r="H108" s="12" t="n">
        <v>1</v>
      </c>
      <c r="I108" s="12" t="n">
        <v>1</v>
      </c>
      <c r="J108" s="6" t="n">
        <v>23</v>
      </c>
      <c r="K108" s="9" t="n">
        <f aca="false">SUMPRODUCT(B$2:I$2,B108:I108)</f>
        <v>20.8282131040157</v>
      </c>
      <c r="L108" s="0" t="n">
        <f aca="false">(J108-K108)^2</f>
        <v>4.71665832156928</v>
      </c>
    </row>
    <row r="109" customFormat="false" ht="12.8" hidden="false" customHeight="false" outlineLevel="0" collapsed="false">
      <c r="B109" s="12" t="n">
        <v>4</v>
      </c>
      <c r="C109" s="6" t="n">
        <v>97</v>
      </c>
      <c r="D109" s="6" t="n">
        <v>46</v>
      </c>
      <c r="E109" s="6" t="n">
        <v>1950</v>
      </c>
      <c r="F109" s="6" t="n">
        <v>21</v>
      </c>
      <c r="G109" s="12" t="n">
        <v>73</v>
      </c>
      <c r="H109" s="12" t="n">
        <v>2</v>
      </c>
      <c r="I109" s="12" t="n">
        <v>1</v>
      </c>
      <c r="J109" s="6" t="n">
        <v>26</v>
      </c>
      <c r="K109" s="9" t="n">
        <f aca="false">SUMPRODUCT(B$2:I$2,B109:I109)</f>
        <v>27.3836524059311</v>
      </c>
      <c r="L109" s="0" t="n">
        <f aca="false">(J109-K109)^2</f>
        <v>1.91449398043887</v>
      </c>
    </row>
    <row r="110" customFormat="false" ht="12.8" hidden="false" customHeight="false" outlineLevel="0" collapsed="false">
      <c r="B110" s="12" t="n">
        <v>8</v>
      </c>
      <c r="C110" s="6" t="n">
        <v>400</v>
      </c>
      <c r="D110" s="6" t="n">
        <v>150</v>
      </c>
      <c r="E110" s="6" t="n">
        <v>4997</v>
      </c>
      <c r="F110" s="6" t="n">
        <v>14</v>
      </c>
      <c r="G110" s="12" t="n">
        <v>73</v>
      </c>
      <c r="H110" s="12" t="n">
        <v>1</v>
      </c>
      <c r="I110" s="12" t="n">
        <v>1</v>
      </c>
      <c r="J110" s="6" t="n">
        <v>11</v>
      </c>
      <c r="K110" s="9" t="n">
        <f aca="false">SUMPRODUCT(B$2:I$2,B110:I110)</f>
        <v>9.79699475748875</v>
      </c>
      <c r="L110" s="0" t="n">
        <f aca="false">(J110-K110)^2</f>
        <v>1.44722161350955</v>
      </c>
    </row>
    <row r="111" customFormat="false" ht="12.8" hidden="false" customHeight="false" outlineLevel="0" collapsed="false">
      <c r="B111" s="12" t="n">
        <v>8</v>
      </c>
      <c r="C111" s="6" t="n">
        <v>400</v>
      </c>
      <c r="D111" s="6" t="n">
        <v>167</v>
      </c>
      <c r="E111" s="6" t="n">
        <v>4906</v>
      </c>
      <c r="F111" s="6" t="n">
        <v>12.5</v>
      </c>
      <c r="G111" s="12" t="n">
        <v>73</v>
      </c>
      <c r="H111" s="12" t="n">
        <v>1</v>
      </c>
      <c r="I111" s="12" t="n">
        <v>1</v>
      </c>
      <c r="J111" s="6" t="n">
        <v>12</v>
      </c>
      <c r="K111" s="9" t="n">
        <f aca="false">SUMPRODUCT(B$2:I$2,B111:I111)</f>
        <v>10.1218366993259</v>
      </c>
      <c r="L111" s="0" t="n">
        <f aca="false">(J111-K111)^2</f>
        <v>3.52749738399918</v>
      </c>
    </row>
    <row r="112" customFormat="false" ht="12.8" hidden="false" customHeight="false" outlineLevel="0" collapsed="false">
      <c r="B112" s="12" t="n">
        <v>8</v>
      </c>
      <c r="C112" s="6" t="n">
        <v>360</v>
      </c>
      <c r="D112" s="6" t="n">
        <v>170</v>
      </c>
      <c r="E112" s="6" t="n">
        <v>4654</v>
      </c>
      <c r="F112" s="6" t="n">
        <v>13</v>
      </c>
      <c r="G112" s="12" t="n">
        <v>73</v>
      </c>
      <c r="H112" s="12" t="n">
        <v>1</v>
      </c>
      <c r="I112" s="12" t="n">
        <v>1</v>
      </c>
      <c r="J112" s="6" t="n">
        <v>13</v>
      </c>
      <c r="K112" s="9" t="n">
        <f aca="false">SUMPRODUCT(B$2:I$2,B112:I112)</f>
        <v>11.1949986502625</v>
      </c>
      <c r="L112" s="0" t="n">
        <f aca="false">(J112-K112)^2</f>
        <v>3.25802987255427</v>
      </c>
    </row>
    <row r="113" customFormat="false" ht="12.8" hidden="false" customHeight="false" outlineLevel="0" collapsed="false">
      <c r="B113" s="12" t="n">
        <v>8</v>
      </c>
      <c r="C113" s="6" t="n">
        <v>350</v>
      </c>
      <c r="D113" s="6" t="n">
        <v>180</v>
      </c>
      <c r="E113" s="6" t="n">
        <v>4499</v>
      </c>
      <c r="F113" s="6" t="n">
        <v>12.5</v>
      </c>
      <c r="G113" s="12" t="n">
        <v>73</v>
      </c>
      <c r="H113" s="12" t="n">
        <v>1</v>
      </c>
      <c r="I113" s="12" t="n">
        <v>1</v>
      </c>
      <c r="J113" s="6" t="n">
        <v>12</v>
      </c>
      <c r="K113" s="9" t="n">
        <f aca="false">SUMPRODUCT(B$2:I$2,B113:I113)</f>
        <v>11.8724561476443</v>
      </c>
      <c r="L113" s="0" t="n">
        <f aca="false">(J113-K113)^2</f>
        <v>0.016267434273733</v>
      </c>
    </row>
    <row r="114" customFormat="false" ht="12.8" hidden="false" customHeight="false" outlineLevel="0" collapsed="false">
      <c r="B114" s="12" t="n">
        <v>6</v>
      </c>
      <c r="C114" s="6" t="n">
        <v>232</v>
      </c>
      <c r="D114" s="6" t="n">
        <v>100</v>
      </c>
      <c r="E114" s="6" t="n">
        <v>2789</v>
      </c>
      <c r="F114" s="6" t="n">
        <v>15</v>
      </c>
      <c r="G114" s="12" t="n">
        <v>73</v>
      </c>
      <c r="H114" s="12" t="n">
        <v>1</v>
      </c>
      <c r="I114" s="12" t="n">
        <v>1</v>
      </c>
      <c r="J114" s="6" t="n">
        <v>18</v>
      </c>
      <c r="K114" s="9" t="n">
        <f aca="false">SUMPRODUCT(B$2:I$2,B114:I114)</f>
        <v>21.6214835005626</v>
      </c>
      <c r="L114" s="0" t="n">
        <f aca="false">(J114-K114)^2</f>
        <v>13.115142744847</v>
      </c>
    </row>
    <row r="115" customFormat="false" ht="12.8" hidden="false" customHeight="false" outlineLevel="0" collapsed="false">
      <c r="B115" s="12" t="n">
        <v>4</v>
      </c>
      <c r="C115" s="6" t="n">
        <v>97</v>
      </c>
      <c r="D115" s="6" t="n">
        <v>88</v>
      </c>
      <c r="E115" s="6" t="n">
        <v>2279</v>
      </c>
      <c r="F115" s="6" t="n">
        <v>19</v>
      </c>
      <c r="G115" s="12" t="n">
        <v>73</v>
      </c>
      <c r="H115" s="12" t="n">
        <v>3</v>
      </c>
      <c r="I115" s="12" t="n">
        <v>1</v>
      </c>
      <c r="J115" s="6" t="n">
        <v>20</v>
      </c>
      <c r="K115" s="9" t="n">
        <f aca="false">SUMPRODUCT(B$2:I$2,B115:I115)</f>
        <v>26.2193156880914</v>
      </c>
      <c r="L115" s="0" t="n">
        <f aca="false">(J115-K115)^2</f>
        <v>38.6798876281401</v>
      </c>
    </row>
    <row r="116" customFormat="false" ht="12.8" hidden="false" customHeight="false" outlineLevel="0" collapsed="false">
      <c r="B116" s="12" t="n">
        <v>4</v>
      </c>
      <c r="C116" s="6" t="n">
        <v>140</v>
      </c>
      <c r="D116" s="6" t="n">
        <v>72</v>
      </c>
      <c r="E116" s="6" t="n">
        <v>2401</v>
      </c>
      <c r="F116" s="6" t="n">
        <v>19.5</v>
      </c>
      <c r="G116" s="12" t="n">
        <v>73</v>
      </c>
      <c r="H116" s="12" t="n">
        <v>1</v>
      </c>
      <c r="I116" s="12" t="n">
        <v>1</v>
      </c>
      <c r="J116" s="6" t="n">
        <v>21</v>
      </c>
      <c r="K116" s="9" t="n">
        <f aca="false">SUMPRODUCT(B$2:I$2,B116:I116)</f>
        <v>23.9974510157023</v>
      </c>
      <c r="L116" s="0" t="n">
        <f aca="false">(J116-K116)^2</f>
        <v>8.98471259153503</v>
      </c>
    </row>
    <row r="117" customFormat="false" ht="12.8" hidden="false" customHeight="false" outlineLevel="0" collapsed="false">
      <c r="B117" s="12" t="n">
        <v>4</v>
      </c>
      <c r="C117" s="6" t="n">
        <v>108</v>
      </c>
      <c r="D117" s="6" t="n">
        <v>94</v>
      </c>
      <c r="E117" s="6" t="n">
        <v>2379</v>
      </c>
      <c r="F117" s="6" t="n">
        <v>16.5</v>
      </c>
      <c r="G117" s="12" t="n">
        <v>73</v>
      </c>
      <c r="H117" s="12" t="n">
        <v>3</v>
      </c>
      <c r="I117" s="12" t="n">
        <v>1</v>
      </c>
      <c r="J117" s="6" t="n">
        <v>22</v>
      </c>
      <c r="K117" s="9" t="n">
        <f aca="false">SUMPRODUCT(B$2:I$2,B117:I117)</f>
        <v>25.664366212038</v>
      </c>
      <c r="L117" s="0" t="n">
        <f aca="false">(J117-K117)^2</f>
        <v>13.427579735926</v>
      </c>
    </row>
    <row r="118" customFormat="false" ht="12.8" hidden="false" customHeight="false" outlineLevel="0" collapsed="false">
      <c r="B118" s="12" t="n">
        <v>3</v>
      </c>
      <c r="C118" s="6" t="n">
        <v>70</v>
      </c>
      <c r="D118" s="6" t="n">
        <v>90</v>
      </c>
      <c r="E118" s="6" t="n">
        <v>2124</v>
      </c>
      <c r="F118" s="6" t="n">
        <v>13.5</v>
      </c>
      <c r="G118" s="12" t="n">
        <v>73</v>
      </c>
      <c r="H118" s="12" t="n">
        <v>3</v>
      </c>
      <c r="I118" s="12" t="n">
        <v>1</v>
      </c>
      <c r="J118" s="6" t="n">
        <v>18</v>
      </c>
      <c r="K118" s="9" t="n">
        <f aca="false">SUMPRODUCT(B$2:I$2,B118:I118)</f>
        <v>27.070600005646</v>
      </c>
      <c r="L118" s="0" t="n">
        <f aca="false">(J118-K118)^2</f>
        <v>82.2757844624247</v>
      </c>
    </row>
    <row r="119" customFormat="false" ht="12.8" hidden="false" customHeight="false" outlineLevel="0" collapsed="false">
      <c r="B119" s="12" t="n">
        <v>4</v>
      </c>
      <c r="C119" s="6" t="n">
        <v>122</v>
      </c>
      <c r="D119" s="6" t="n">
        <v>85</v>
      </c>
      <c r="E119" s="6" t="n">
        <v>2310</v>
      </c>
      <c r="F119" s="6" t="n">
        <v>18.5</v>
      </c>
      <c r="G119" s="12" t="n">
        <v>73</v>
      </c>
      <c r="H119" s="12" t="n">
        <v>1</v>
      </c>
      <c r="I119" s="12" t="n">
        <v>1</v>
      </c>
      <c r="J119" s="6" t="n">
        <v>19</v>
      </c>
      <c r="K119" s="9" t="n">
        <f aca="false">SUMPRODUCT(B$2:I$2,B119:I119)</f>
        <v>24.2421372774886</v>
      </c>
      <c r="L119" s="0" t="n">
        <f aca="false">(J119-K119)^2</f>
        <v>27.4800032360354</v>
      </c>
    </row>
    <row r="120" customFormat="false" ht="12.8" hidden="false" customHeight="false" outlineLevel="0" collapsed="false">
      <c r="B120" s="12" t="n">
        <v>6</v>
      </c>
      <c r="C120" s="6" t="n">
        <v>155</v>
      </c>
      <c r="D120" s="6" t="n">
        <v>107</v>
      </c>
      <c r="E120" s="6" t="n">
        <v>2472</v>
      </c>
      <c r="F120" s="6" t="n">
        <v>14</v>
      </c>
      <c r="G120" s="12" t="n">
        <v>73</v>
      </c>
      <c r="H120" s="12" t="n">
        <v>1</v>
      </c>
      <c r="I120" s="12" t="n">
        <v>1</v>
      </c>
      <c r="J120" s="6" t="n">
        <v>21</v>
      </c>
      <c r="K120" s="9" t="n">
        <f aca="false">SUMPRODUCT(B$2:I$2,B120:I120)</f>
        <v>22.7388188861632</v>
      </c>
      <c r="L120" s="0" t="n">
        <f aca="false">(J120-K120)^2</f>
        <v>3.0234911188779</v>
      </c>
    </row>
    <row r="121" customFormat="false" ht="12.8" hidden="false" customHeight="false" outlineLevel="0" collapsed="false">
      <c r="B121" s="12" t="n">
        <v>4</v>
      </c>
      <c r="C121" s="6" t="n">
        <v>98</v>
      </c>
      <c r="D121" s="6" t="n">
        <v>90</v>
      </c>
      <c r="E121" s="6" t="n">
        <v>2265</v>
      </c>
      <c r="F121" s="6" t="n">
        <v>15.5</v>
      </c>
      <c r="G121" s="12" t="n">
        <v>73</v>
      </c>
      <c r="H121" s="12" t="n">
        <v>2</v>
      </c>
      <c r="I121" s="12" t="n">
        <v>1</v>
      </c>
      <c r="J121" s="6" t="n">
        <v>26</v>
      </c>
      <c r="K121" s="9" t="n">
        <f aca="false">SUMPRODUCT(B$2:I$2,B121:I121)</f>
        <v>25.2327543727633</v>
      </c>
      <c r="L121" s="0" t="n">
        <f aca="false">(J121-K121)^2</f>
        <v>0.588665852513866</v>
      </c>
    </row>
    <row r="122" customFormat="false" ht="12.8" hidden="false" customHeight="false" outlineLevel="0" collapsed="false">
      <c r="B122" s="12" t="n">
        <v>8</v>
      </c>
      <c r="C122" s="6" t="n">
        <v>350</v>
      </c>
      <c r="D122" s="6" t="n">
        <v>145</v>
      </c>
      <c r="E122" s="6" t="n">
        <v>4082</v>
      </c>
      <c r="F122" s="6" t="n">
        <v>13</v>
      </c>
      <c r="G122" s="12" t="n">
        <v>73</v>
      </c>
      <c r="H122" s="12" t="n">
        <v>1</v>
      </c>
      <c r="I122" s="12" t="n">
        <v>1</v>
      </c>
      <c r="J122" s="6" t="n">
        <v>15</v>
      </c>
      <c r="K122" s="9" t="n">
        <f aca="false">SUMPRODUCT(B$2:I$2,B122:I122)</f>
        <v>14.4280450359979</v>
      </c>
      <c r="L122" s="0" t="n">
        <f aca="false">(J122-K122)^2</f>
        <v>0.327132480846628</v>
      </c>
    </row>
    <row r="123" customFormat="false" ht="12.8" hidden="false" customHeight="false" outlineLevel="0" collapsed="false">
      <c r="B123" s="12" t="n">
        <v>8</v>
      </c>
      <c r="C123" s="6" t="n">
        <v>400</v>
      </c>
      <c r="D123" s="6" t="n">
        <v>230</v>
      </c>
      <c r="E123" s="6" t="n">
        <v>4278</v>
      </c>
      <c r="F123" s="6" t="n">
        <v>9.5</v>
      </c>
      <c r="G123" s="12" t="n">
        <v>73</v>
      </c>
      <c r="H123" s="12" t="n">
        <v>1</v>
      </c>
      <c r="I123" s="12" t="n">
        <v>1</v>
      </c>
      <c r="J123" s="6" t="n">
        <v>16</v>
      </c>
      <c r="K123" s="9" t="n">
        <f aca="false">SUMPRODUCT(B$2:I$2,B123:I123)</f>
        <v>12.9355355540926</v>
      </c>
      <c r="L123" s="0" t="n">
        <f aca="false">(J123-K123)^2</f>
        <v>9.39094234023039</v>
      </c>
    </row>
    <row r="124" customFormat="false" ht="12.8" hidden="false" customHeight="false" outlineLevel="0" collapsed="false">
      <c r="B124" s="12" t="n">
        <v>4</v>
      </c>
      <c r="C124" s="6" t="n">
        <v>68</v>
      </c>
      <c r="D124" s="6" t="n">
        <v>49</v>
      </c>
      <c r="E124" s="6" t="n">
        <v>1867</v>
      </c>
      <c r="F124" s="6" t="n">
        <v>19.5</v>
      </c>
      <c r="G124" s="12" t="n">
        <v>73</v>
      </c>
      <c r="H124" s="12" t="n">
        <v>2</v>
      </c>
      <c r="I124" s="12" t="n">
        <v>1</v>
      </c>
      <c r="J124" s="6" t="n">
        <v>29</v>
      </c>
      <c r="K124" s="9" t="n">
        <f aca="false">SUMPRODUCT(B$2:I$2,B124:I124)</f>
        <v>27.5875531081907</v>
      </c>
      <c r="L124" s="0" t="n">
        <f aca="false">(J124-K124)^2</f>
        <v>1.99500622218167</v>
      </c>
    </row>
    <row r="125" customFormat="false" ht="12.8" hidden="false" customHeight="false" outlineLevel="0" collapsed="false">
      <c r="B125" s="12" t="n">
        <v>4</v>
      </c>
      <c r="C125" s="6" t="n">
        <v>116</v>
      </c>
      <c r="D125" s="6" t="n">
        <v>75</v>
      </c>
      <c r="E125" s="6" t="n">
        <v>2158</v>
      </c>
      <c r="F125" s="6" t="n">
        <v>15.5</v>
      </c>
      <c r="G125" s="12" t="n">
        <v>73</v>
      </c>
      <c r="H125" s="12" t="n">
        <v>2</v>
      </c>
      <c r="I125" s="12" t="n">
        <v>1</v>
      </c>
      <c r="J125" s="6" t="n">
        <v>24</v>
      </c>
      <c r="K125" s="9" t="n">
        <f aca="false">SUMPRODUCT(B$2:I$2,B125:I125)</f>
        <v>26.0590001904713</v>
      </c>
      <c r="L125" s="0" t="n">
        <f aca="false">(J125-K125)^2</f>
        <v>4.2394817843608</v>
      </c>
    </row>
    <row r="126" customFormat="false" ht="12.8" hidden="false" customHeight="false" outlineLevel="0" collapsed="false">
      <c r="B126" s="12" t="n">
        <v>4</v>
      </c>
      <c r="C126" s="6" t="n">
        <v>114</v>
      </c>
      <c r="D126" s="6" t="n">
        <v>91</v>
      </c>
      <c r="E126" s="6" t="n">
        <v>2582</v>
      </c>
      <c r="F126" s="6" t="n">
        <v>14</v>
      </c>
      <c r="G126" s="12" t="n">
        <v>73</v>
      </c>
      <c r="H126" s="12" t="n">
        <v>2</v>
      </c>
      <c r="I126" s="12" t="n">
        <v>1</v>
      </c>
      <c r="J126" s="6" t="n">
        <v>20</v>
      </c>
      <c r="K126" s="9" t="n">
        <f aca="false">SUMPRODUCT(B$2:I$2,B126:I126)</f>
        <v>23.5971560808594</v>
      </c>
      <c r="L126" s="0" t="n">
        <f aca="false">(J126-K126)^2</f>
        <v>12.9395318700636</v>
      </c>
    </row>
    <row r="127" customFormat="false" ht="12.8" hidden="false" customHeight="false" outlineLevel="0" collapsed="false">
      <c r="B127" s="12" t="n">
        <v>4</v>
      </c>
      <c r="C127" s="6" t="n">
        <v>121</v>
      </c>
      <c r="D127" s="6" t="n">
        <v>112</v>
      </c>
      <c r="E127" s="6" t="n">
        <v>2868</v>
      </c>
      <c r="F127" s="6" t="n">
        <v>15.5</v>
      </c>
      <c r="G127" s="12" t="n">
        <v>73</v>
      </c>
      <c r="H127" s="12" t="n">
        <v>2</v>
      </c>
      <c r="I127" s="12" t="n">
        <v>1</v>
      </c>
      <c r="J127" s="6" t="n">
        <v>19</v>
      </c>
      <c r="K127" s="9" t="n">
        <f aca="false">SUMPRODUCT(B$2:I$2,B127:I127)</f>
        <v>21.9454552100637</v>
      </c>
      <c r="L127" s="0" t="n">
        <f aca="false">(J127-K127)^2</f>
        <v>8.67570639449118</v>
      </c>
    </row>
    <row r="128" customFormat="false" ht="12.8" hidden="false" customHeight="false" outlineLevel="0" collapsed="false">
      <c r="B128" s="12" t="n">
        <v>8</v>
      </c>
      <c r="C128" s="6" t="n">
        <v>318</v>
      </c>
      <c r="D128" s="6" t="n">
        <v>150</v>
      </c>
      <c r="E128" s="6" t="n">
        <v>3399</v>
      </c>
      <c r="F128" s="6" t="n">
        <v>11</v>
      </c>
      <c r="G128" s="12" t="n">
        <v>73</v>
      </c>
      <c r="H128" s="12" t="n">
        <v>1</v>
      </c>
      <c r="I128" s="12" t="n">
        <v>1</v>
      </c>
      <c r="J128" s="6" t="n">
        <v>15</v>
      </c>
      <c r="K128" s="9" t="n">
        <f aca="false">SUMPRODUCT(B$2:I$2,B128:I128)</f>
        <v>17.8278024611161</v>
      </c>
      <c r="L128" s="0" t="n">
        <f aca="false">(J128-K128)^2</f>
        <v>7.99646675909429</v>
      </c>
    </row>
    <row r="129" customFormat="false" ht="12.8" hidden="false" customHeight="false" outlineLevel="0" collapsed="false">
      <c r="B129" s="12" t="n">
        <v>4</v>
      </c>
      <c r="C129" s="6" t="n">
        <v>121</v>
      </c>
      <c r="D129" s="6" t="n">
        <v>110</v>
      </c>
      <c r="E129" s="6" t="n">
        <v>2660</v>
      </c>
      <c r="F129" s="6" t="n">
        <v>14</v>
      </c>
      <c r="G129" s="12" t="n">
        <v>73</v>
      </c>
      <c r="H129" s="12" t="n">
        <v>2</v>
      </c>
      <c r="I129" s="12" t="n">
        <v>1</v>
      </c>
      <c r="J129" s="6" t="n">
        <v>24</v>
      </c>
      <c r="K129" s="9" t="n">
        <f aca="false">SUMPRODUCT(B$2:I$2,B129:I129)</f>
        <v>23.0627013141645</v>
      </c>
      <c r="L129" s="0" t="n">
        <f aca="false">(J129-K129)^2</f>
        <v>0.878528826468883</v>
      </c>
    </row>
    <row r="130" customFormat="false" ht="12.8" hidden="false" customHeight="false" outlineLevel="0" collapsed="false">
      <c r="B130" s="12" t="n">
        <v>6</v>
      </c>
      <c r="C130" s="6" t="n">
        <v>156</v>
      </c>
      <c r="D130" s="6" t="n">
        <v>122</v>
      </c>
      <c r="E130" s="6" t="n">
        <v>2807</v>
      </c>
      <c r="F130" s="6" t="n">
        <v>13.5</v>
      </c>
      <c r="G130" s="12" t="n">
        <v>73</v>
      </c>
      <c r="H130" s="12" t="n">
        <v>3</v>
      </c>
      <c r="I130" s="12" t="n">
        <v>1</v>
      </c>
      <c r="J130" s="6" t="n">
        <v>20</v>
      </c>
      <c r="K130" s="9" t="n">
        <f aca="false">SUMPRODUCT(B$2:I$2,B130:I130)</f>
        <v>22.7981133240128</v>
      </c>
      <c r="L130" s="0" t="n">
        <f aca="false">(J130-K130)^2</f>
        <v>7.82943817401814</v>
      </c>
    </row>
    <row r="131" customFormat="false" ht="12.8" hidden="false" customHeight="false" outlineLevel="0" collapsed="false">
      <c r="B131" s="12" t="n">
        <v>8</v>
      </c>
      <c r="C131" s="6" t="n">
        <v>350</v>
      </c>
      <c r="D131" s="6" t="n">
        <v>180</v>
      </c>
      <c r="E131" s="6" t="n">
        <v>3664</v>
      </c>
      <c r="F131" s="6" t="n">
        <v>11</v>
      </c>
      <c r="G131" s="12" t="n">
        <v>73</v>
      </c>
      <c r="H131" s="12" t="n">
        <v>1</v>
      </c>
      <c r="I131" s="12" t="n">
        <v>1</v>
      </c>
      <c r="J131" s="6" t="n">
        <v>11</v>
      </c>
      <c r="K131" s="9" t="n">
        <f aca="false">SUMPRODUCT(B$2:I$2,B131:I131)</f>
        <v>16.359361830709</v>
      </c>
      <c r="L131" s="0" t="n">
        <f aca="false">(J131-K131)^2</f>
        <v>28.7227592324606</v>
      </c>
    </row>
    <row r="132" customFormat="false" ht="12.8" hidden="false" customHeight="false" outlineLevel="0" collapsed="false">
      <c r="B132" s="12" t="n">
        <v>6</v>
      </c>
      <c r="C132" s="6" t="n">
        <v>198</v>
      </c>
      <c r="D132" s="6" t="n">
        <v>95</v>
      </c>
      <c r="E132" s="6" t="n">
        <v>3102</v>
      </c>
      <c r="F132" s="6" t="n">
        <v>16.5</v>
      </c>
      <c r="G132" s="12" t="n">
        <v>74</v>
      </c>
      <c r="H132" s="12" t="n">
        <v>1</v>
      </c>
      <c r="I132" s="12" t="n">
        <v>1</v>
      </c>
      <c r="J132" s="6" t="n">
        <v>20</v>
      </c>
      <c r="K132" s="9" t="n">
        <f aca="false">SUMPRODUCT(B$2:I$2,B132:I132)</f>
        <v>20.2530746997332</v>
      </c>
      <c r="L132" s="0" t="n">
        <f aca="false">(J132-K132)^2</f>
        <v>0.0640468036450408</v>
      </c>
    </row>
    <row r="133" customFormat="false" ht="12.8" hidden="false" customHeight="false" outlineLevel="0" collapsed="false">
      <c r="B133" s="12" t="n">
        <v>6</v>
      </c>
      <c r="C133" s="6" t="n">
        <v>232</v>
      </c>
      <c r="D133" s="6" t="n">
        <v>100</v>
      </c>
      <c r="E133" s="6" t="n">
        <v>2901</v>
      </c>
      <c r="F133" s="6" t="n">
        <v>16</v>
      </c>
      <c r="G133" s="12" t="n">
        <v>74</v>
      </c>
      <c r="H133" s="12" t="n">
        <v>1</v>
      </c>
      <c r="I133" s="12" t="n">
        <v>1</v>
      </c>
      <c r="J133" s="6" t="n">
        <v>19</v>
      </c>
      <c r="K133" s="9" t="n">
        <f aca="false">SUMPRODUCT(B$2:I$2,B133:I133)</f>
        <v>21.5185459865648</v>
      </c>
      <c r="L133" s="0" t="n">
        <f aca="false">(J133-K133)^2</f>
        <v>6.34307388644153</v>
      </c>
    </row>
    <row r="134" customFormat="false" ht="12.8" hidden="false" customHeight="false" outlineLevel="0" collapsed="false">
      <c r="B134" s="12" t="n">
        <v>6</v>
      </c>
      <c r="C134" s="6" t="n">
        <v>250</v>
      </c>
      <c r="D134" s="6" t="n">
        <v>100</v>
      </c>
      <c r="E134" s="6" t="n">
        <v>3336</v>
      </c>
      <c r="F134" s="6" t="n">
        <v>17</v>
      </c>
      <c r="G134" s="12" t="n">
        <v>74</v>
      </c>
      <c r="H134" s="12" t="n">
        <v>1</v>
      </c>
      <c r="I134" s="12" t="n">
        <v>1</v>
      </c>
      <c r="J134" s="6" t="n">
        <v>15</v>
      </c>
      <c r="K134" s="9" t="n">
        <f aca="false">SUMPRODUCT(B$2:I$2,B134:I134)</f>
        <v>19.306056713438</v>
      </c>
      <c r="L134" s="0" t="n">
        <f aca="false">(J134-K134)^2</f>
        <v>18.5421244193449</v>
      </c>
    </row>
    <row r="135" customFormat="false" ht="12.8" hidden="false" customHeight="false" outlineLevel="0" collapsed="false">
      <c r="B135" s="12" t="n">
        <v>4</v>
      </c>
      <c r="C135" s="6" t="n">
        <v>79</v>
      </c>
      <c r="D135" s="6" t="n">
        <v>67</v>
      </c>
      <c r="E135" s="6" t="n">
        <v>1950</v>
      </c>
      <c r="F135" s="6" t="n">
        <v>19</v>
      </c>
      <c r="G135" s="12" t="n">
        <v>74</v>
      </c>
      <c r="H135" s="12" t="n">
        <v>3</v>
      </c>
      <c r="I135" s="12" t="n">
        <v>1</v>
      </c>
      <c r="J135" s="6" t="n">
        <v>31</v>
      </c>
      <c r="K135" s="9" t="n">
        <f aca="false">SUMPRODUCT(B$2:I$2,B135:I135)</f>
        <v>28.538629698061</v>
      </c>
      <c r="L135" s="0" t="n">
        <f aca="false">(J135-K135)^2</f>
        <v>6.05834376326721</v>
      </c>
    </row>
    <row r="136" customFormat="false" ht="12.8" hidden="false" customHeight="false" outlineLevel="0" collapsed="false">
      <c r="B136" s="12" t="n">
        <v>4</v>
      </c>
      <c r="C136" s="6" t="n">
        <v>122</v>
      </c>
      <c r="D136" s="6" t="n">
        <v>80</v>
      </c>
      <c r="E136" s="6" t="n">
        <v>2451</v>
      </c>
      <c r="F136" s="6" t="n">
        <v>16.5</v>
      </c>
      <c r="G136" s="12" t="n">
        <v>74</v>
      </c>
      <c r="H136" s="12" t="n">
        <v>1</v>
      </c>
      <c r="I136" s="12" t="n">
        <v>1</v>
      </c>
      <c r="J136" s="6" t="n">
        <v>26</v>
      </c>
      <c r="K136" s="9" t="n">
        <f aca="false">SUMPRODUCT(B$2:I$2,B136:I136)</f>
        <v>23.9786047727501</v>
      </c>
      <c r="L136" s="0" t="n">
        <f aca="false">(J136-K136)^2</f>
        <v>4.08603866474865</v>
      </c>
    </row>
    <row r="137" customFormat="false" ht="12.8" hidden="false" customHeight="false" outlineLevel="0" collapsed="false">
      <c r="B137" s="12" t="n">
        <v>4</v>
      </c>
      <c r="C137" s="6" t="n">
        <v>71</v>
      </c>
      <c r="D137" s="6" t="n">
        <v>65</v>
      </c>
      <c r="E137" s="6" t="n">
        <v>1836</v>
      </c>
      <c r="F137" s="6" t="n">
        <v>21</v>
      </c>
      <c r="G137" s="12" t="n">
        <v>74</v>
      </c>
      <c r="H137" s="12" t="n">
        <v>3</v>
      </c>
      <c r="I137" s="12" t="n">
        <v>1</v>
      </c>
      <c r="J137" s="6" t="n">
        <v>32</v>
      </c>
      <c r="K137" s="9" t="n">
        <f aca="false">SUMPRODUCT(B$2:I$2,B137:I137)</f>
        <v>29.1479886595991</v>
      </c>
      <c r="L137" s="0" t="n">
        <f aca="false">(J137-K137)^2</f>
        <v>8.13396868577546</v>
      </c>
    </row>
    <row r="138" customFormat="false" ht="12.8" hidden="false" customHeight="false" outlineLevel="0" collapsed="false">
      <c r="B138" s="12" t="n">
        <v>4</v>
      </c>
      <c r="C138" s="6" t="n">
        <v>140</v>
      </c>
      <c r="D138" s="6" t="n">
        <v>75</v>
      </c>
      <c r="E138" s="6" t="n">
        <v>2542</v>
      </c>
      <c r="F138" s="6" t="n">
        <v>17</v>
      </c>
      <c r="G138" s="12" t="n">
        <v>74</v>
      </c>
      <c r="H138" s="12" t="n">
        <v>1</v>
      </c>
      <c r="I138" s="12" t="n">
        <v>1</v>
      </c>
      <c r="J138" s="6" t="n">
        <v>25</v>
      </c>
      <c r="K138" s="9" t="n">
        <f aca="false">SUMPRODUCT(B$2:I$2,B138:I138)</f>
        <v>23.6586567295893</v>
      </c>
      <c r="L138" s="0" t="n">
        <f aca="false">(J138-K138)^2</f>
        <v>1.79920176907595</v>
      </c>
    </row>
    <row r="139" customFormat="false" ht="12.8" hidden="false" customHeight="false" outlineLevel="0" collapsed="false">
      <c r="B139" s="12" t="n">
        <v>6</v>
      </c>
      <c r="C139" s="6" t="n">
        <v>250</v>
      </c>
      <c r="D139" s="6" t="n">
        <v>100</v>
      </c>
      <c r="E139" s="6" t="n">
        <v>3781</v>
      </c>
      <c r="F139" s="6" t="n">
        <v>17</v>
      </c>
      <c r="G139" s="12" t="n">
        <v>74</v>
      </c>
      <c r="H139" s="12" t="n">
        <v>1</v>
      </c>
      <c r="I139" s="12" t="n">
        <v>1</v>
      </c>
      <c r="J139" s="6" t="n">
        <v>16</v>
      </c>
      <c r="K139" s="9" t="n">
        <f aca="false">SUMPRODUCT(B$2:I$2,B139:I139)</f>
        <v>16.9025240350356</v>
      </c>
      <c r="L139" s="0" t="n">
        <f aca="false">(J139-K139)^2</f>
        <v>0.814549633817026</v>
      </c>
    </row>
    <row r="140" customFormat="false" ht="12.8" hidden="false" customHeight="false" outlineLevel="0" collapsed="false">
      <c r="B140" s="12" t="n">
        <v>6</v>
      </c>
      <c r="C140" s="6" t="n">
        <v>258</v>
      </c>
      <c r="D140" s="6" t="n">
        <v>110</v>
      </c>
      <c r="E140" s="6" t="n">
        <v>3632</v>
      </c>
      <c r="F140" s="6" t="n">
        <v>18</v>
      </c>
      <c r="G140" s="12" t="n">
        <v>74</v>
      </c>
      <c r="H140" s="12" t="n">
        <v>1</v>
      </c>
      <c r="I140" s="12" t="n">
        <v>1</v>
      </c>
      <c r="J140" s="6" t="n">
        <v>16</v>
      </c>
      <c r="K140" s="9" t="n">
        <f aca="false">SUMPRODUCT(B$2:I$2,B140:I140)</f>
        <v>17.6923037309058</v>
      </c>
      <c r="L140" s="0" t="n">
        <f aca="false">(J140-K140)^2</f>
        <v>2.86389191763769</v>
      </c>
    </row>
    <row r="141" customFormat="false" ht="12.8" hidden="false" customHeight="false" outlineLevel="0" collapsed="false">
      <c r="B141" s="12" t="n">
        <v>6</v>
      </c>
      <c r="C141" s="6" t="n">
        <v>225</v>
      </c>
      <c r="D141" s="6" t="n">
        <v>105</v>
      </c>
      <c r="E141" s="6" t="n">
        <v>3613</v>
      </c>
      <c r="F141" s="6" t="n">
        <v>16.5</v>
      </c>
      <c r="G141" s="12" t="n">
        <v>74</v>
      </c>
      <c r="H141" s="12" t="n">
        <v>1</v>
      </c>
      <c r="I141" s="12" t="n">
        <v>1</v>
      </c>
      <c r="J141" s="6" t="n">
        <v>18</v>
      </c>
      <c r="K141" s="9" t="n">
        <f aca="false">SUMPRODUCT(B$2:I$2,B141:I141)</f>
        <v>17.5910615381211</v>
      </c>
      <c r="L141" s="0" t="n">
        <f aca="false">(J141-K141)^2</f>
        <v>0.16723066560384</v>
      </c>
    </row>
    <row r="142" customFormat="false" ht="12.8" hidden="false" customHeight="false" outlineLevel="0" collapsed="false">
      <c r="B142" s="12" t="n">
        <v>8</v>
      </c>
      <c r="C142" s="6" t="n">
        <v>302</v>
      </c>
      <c r="D142" s="6" t="n">
        <v>140</v>
      </c>
      <c r="E142" s="6" t="n">
        <v>4141</v>
      </c>
      <c r="F142" s="6" t="n">
        <v>14</v>
      </c>
      <c r="G142" s="12" t="n">
        <v>74</v>
      </c>
      <c r="H142" s="12" t="n">
        <v>1</v>
      </c>
      <c r="I142" s="12" t="n">
        <v>1</v>
      </c>
      <c r="J142" s="6" t="n">
        <v>16</v>
      </c>
      <c r="K142" s="9" t="n">
        <f aca="false">SUMPRODUCT(B$2:I$2,B142:I142)</f>
        <v>14.3292369123352</v>
      </c>
      <c r="L142" s="0" t="n">
        <f aca="false">(J142-K142)^2</f>
        <v>2.79144929510316</v>
      </c>
    </row>
    <row r="143" customFormat="false" ht="12.8" hidden="false" customHeight="false" outlineLevel="0" collapsed="false">
      <c r="B143" s="12" t="n">
        <v>8</v>
      </c>
      <c r="C143" s="6" t="n">
        <v>350</v>
      </c>
      <c r="D143" s="6" t="n">
        <v>150</v>
      </c>
      <c r="E143" s="6" t="n">
        <v>4699</v>
      </c>
      <c r="F143" s="6" t="n">
        <v>14.5</v>
      </c>
      <c r="G143" s="12" t="n">
        <v>74</v>
      </c>
      <c r="H143" s="12" t="n">
        <v>1</v>
      </c>
      <c r="I143" s="12" t="n">
        <v>1</v>
      </c>
      <c r="J143" s="6" t="n">
        <v>13</v>
      </c>
      <c r="K143" s="9" t="n">
        <f aca="false">SUMPRODUCT(B$2:I$2,B143:I143)</f>
        <v>11.5629735701852</v>
      </c>
      <c r="L143" s="0" t="n">
        <f aca="false">(J143-K143)^2</f>
        <v>2.06504495998635</v>
      </c>
    </row>
    <row r="144" customFormat="false" ht="12.8" hidden="false" customHeight="false" outlineLevel="0" collapsed="false">
      <c r="B144" s="12" t="n">
        <v>8</v>
      </c>
      <c r="C144" s="6" t="n">
        <v>318</v>
      </c>
      <c r="D144" s="6" t="n">
        <v>150</v>
      </c>
      <c r="E144" s="6" t="n">
        <v>4457</v>
      </c>
      <c r="F144" s="6" t="n">
        <v>13.5</v>
      </c>
      <c r="G144" s="12" t="n">
        <v>74</v>
      </c>
      <c r="H144" s="12" t="n">
        <v>1</v>
      </c>
      <c r="I144" s="12" t="n">
        <v>1</v>
      </c>
      <c r="J144" s="6" t="n">
        <v>14</v>
      </c>
      <c r="K144" s="9" t="n">
        <f aca="false">SUMPRODUCT(B$2:I$2,B144:I144)</f>
        <v>12.6384263937105</v>
      </c>
      <c r="L144" s="0" t="n">
        <f aca="false">(J144-K144)^2</f>
        <v>1.85388268534415</v>
      </c>
    </row>
    <row r="145" customFormat="false" ht="12.8" hidden="false" customHeight="false" outlineLevel="0" collapsed="false">
      <c r="B145" s="12" t="n">
        <v>8</v>
      </c>
      <c r="C145" s="6" t="n">
        <v>302</v>
      </c>
      <c r="D145" s="6" t="n">
        <v>140</v>
      </c>
      <c r="E145" s="6" t="n">
        <v>4638</v>
      </c>
      <c r="F145" s="6" t="n">
        <v>16</v>
      </c>
      <c r="G145" s="12" t="n">
        <v>74</v>
      </c>
      <c r="H145" s="12" t="n">
        <v>1</v>
      </c>
      <c r="I145" s="12" t="n">
        <v>1</v>
      </c>
      <c r="J145" s="6" t="n">
        <v>14</v>
      </c>
      <c r="K145" s="9" t="n">
        <f aca="false">SUMPRODUCT(B$2:I$2,B145:I145)</f>
        <v>11.6756337711449</v>
      </c>
      <c r="L145" s="0" t="n">
        <f aca="false">(J145-K145)^2</f>
        <v>5.40267836584229</v>
      </c>
    </row>
    <row r="146" customFormat="false" ht="12.8" hidden="false" customHeight="false" outlineLevel="0" collapsed="false">
      <c r="B146" s="12" t="n">
        <v>8</v>
      </c>
      <c r="C146" s="6" t="n">
        <v>304</v>
      </c>
      <c r="D146" s="6" t="n">
        <v>150</v>
      </c>
      <c r="E146" s="6" t="n">
        <v>4257</v>
      </c>
      <c r="F146" s="6" t="n">
        <v>15.5</v>
      </c>
      <c r="G146" s="12" t="n">
        <v>74</v>
      </c>
      <c r="H146" s="12" t="n">
        <v>1</v>
      </c>
      <c r="I146" s="12" t="n">
        <v>1</v>
      </c>
      <c r="J146" s="6" t="n">
        <v>14</v>
      </c>
      <c r="K146" s="9" t="n">
        <f aca="false">SUMPRODUCT(B$2:I$2,B146:I146)</f>
        <v>13.6548521597236</v>
      </c>
      <c r="L146" s="0" t="n">
        <f aca="false">(J146-K146)^2</f>
        <v>0.119127031647489</v>
      </c>
    </row>
    <row r="147" customFormat="false" ht="12.8" hidden="false" customHeight="false" outlineLevel="0" collapsed="false">
      <c r="B147" s="12" t="n">
        <v>4</v>
      </c>
      <c r="C147" s="6" t="n">
        <v>98</v>
      </c>
      <c r="D147" s="6" t="n">
        <v>83</v>
      </c>
      <c r="E147" s="6" t="n">
        <v>2219</v>
      </c>
      <c r="F147" s="6" t="n">
        <v>16.5</v>
      </c>
      <c r="G147" s="12" t="n">
        <v>74</v>
      </c>
      <c r="H147" s="12" t="n">
        <v>2</v>
      </c>
      <c r="I147" s="12" t="n">
        <v>1</v>
      </c>
      <c r="J147" s="6" t="n">
        <v>29</v>
      </c>
      <c r="K147" s="9" t="n">
        <f aca="false">SUMPRODUCT(B$2:I$2,B147:I147)</f>
        <v>26.0423243457441</v>
      </c>
      <c r="L147" s="0" t="n">
        <f aca="false">(J147-K147)^2</f>
        <v>8.74784527577826</v>
      </c>
    </row>
    <row r="148" customFormat="false" ht="12.8" hidden="false" customHeight="false" outlineLevel="0" collapsed="false">
      <c r="B148" s="12" t="n">
        <v>4</v>
      </c>
      <c r="C148" s="6" t="n">
        <v>79</v>
      </c>
      <c r="D148" s="6" t="n">
        <v>67</v>
      </c>
      <c r="E148" s="6" t="n">
        <v>1963</v>
      </c>
      <c r="F148" s="6" t="n">
        <v>15.5</v>
      </c>
      <c r="G148" s="12" t="n">
        <v>74</v>
      </c>
      <c r="H148" s="12" t="n">
        <v>2</v>
      </c>
      <c r="I148" s="12" t="n">
        <v>1</v>
      </c>
      <c r="J148" s="6" t="n">
        <v>26</v>
      </c>
      <c r="K148" s="9" t="n">
        <f aca="false">SUMPRODUCT(B$2:I$2,B148:I148)</f>
        <v>27.4163694916405</v>
      </c>
      <c r="L148" s="0" t="n">
        <f aca="false">(J148-K148)^2</f>
        <v>2.00610253684999</v>
      </c>
    </row>
    <row r="149" customFormat="false" ht="12.8" hidden="false" customHeight="false" outlineLevel="0" collapsed="false">
      <c r="B149" s="12" t="n">
        <v>4</v>
      </c>
      <c r="C149" s="6" t="n">
        <v>97</v>
      </c>
      <c r="D149" s="6" t="n">
        <v>78</v>
      </c>
      <c r="E149" s="6" t="n">
        <v>2300</v>
      </c>
      <c r="F149" s="6" t="n">
        <v>14.5</v>
      </c>
      <c r="G149" s="12" t="n">
        <v>74</v>
      </c>
      <c r="H149" s="12" t="n">
        <v>2</v>
      </c>
      <c r="I149" s="12" t="n">
        <v>1</v>
      </c>
      <c r="J149" s="6" t="n">
        <v>26</v>
      </c>
      <c r="K149" s="9" t="n">
        <f aca="false">SUMPRODUCT(B$2:I$2,B149:I149)</f>
        <v>25.6095054706272</v>
      </c>
      <c r="L149" s="0" t="n">
        <f aca="false">(J149-K149)^2</f>
        <v>0.152485977470103</v>
      </c>
    </row>
    <row r="150" customFormat="false" ht="12.8" hidden="false" customHeight="false" outlineLevel="0" collapsed="false">
      <c r="B150" s="12" t="n">
        <v>4</v>
      </c>
      <c r="C150" s="6" t="n">
        <v>76</v>
      </c>
      <c r="D150" s="6" t="n">
        <v>52</v>
      </c>
      <c r="E150" s="6" t="n">
        <v>1649</v>
      </c>
      <c r="F150" s="6" t="n">
        <v>16.5</v>
      </c>
      <c r="G150" s="12" t="n">
        <v>74</v>
      </c>
      <c r="H150" s="12" t="n">
        <v>3</v>
      </c>
      <c r="I150" s="12" t="n">
        <v>1</v>
      </c>
      <c r="J150" s="6" t="n">
        <v>31</v>
      </c>
      <c r="K150" s="9" t="n">
        <f aca="false">SUMPRODUCT(B$2:I$2,B150:I150)</f>
        <v>30.2323098769562</v>
      </c>
      <c r="L150" s="0" t="n">
        <f aca="false">(J150-K150)^2</f>
        <v>0.589348125019036</v>
      </c>
    </row>
    <row r="151" customFormat="false" ht="12.8" hidden="false" customHeight="false" outlineLevel="0" collapsed="false">
      <c r="B151" s="12" t="n">
        <v>4</v>
      </c>
      <c r="C151" s="6" t="n">
        <v>83</v>
      </c>
      <c r="D151" s="6" t="n">
        <v>61</v>
      </c>
      <c r="E151" s="6" t="n">
        <v>2003</v>
      </c>
      <c r="F151" s="6" t="n">
        <v>19</v>
      </c>
      <c r="G151" s="12" t="n">
        <v>74</v>
      </c>
      <c r="H151" s="12" t="n">
        <v>3</v>
      </c>
      <c r="I151" s="12" t="n">
        <v>1</v>
      </c>
      <c r="J151" s="6" t="n">
        <v>32</v>
      </c>
      <c r="K151" s="9" t="n">
        <f aca="false">SUMPRODUCT(B$2:I$2,B151:I151)</f>
        <v>28.3300692530215</v>
      </c>
      <c r="L151" s="0" t="n">
        <f aca="false">(J151-K151)^2</f>
        <v>13.468391687618</v>
      </c>
    </row>
    <row r="152" customFormat="false" ht="12.8" hidden="false" customHeight="false" outlineLevel="0" collapsed="false">
      <c r="B152" s="12" t="n">
        <v>4</v>
      </c>
      <c r="C152" s="6" t="n">
        <v>90</v>
      </c>
      <c r="D152" s="6" t="n">
        <v>75</v>
      </c>
      <c r="E152" s="6" t="n">
        <v>2125</v>
      </c>
      <c r="F152" s="6" t="n">
        <v>14.5</v>
      </c>
      <c r="G152" s="12" t="n">
        <v>74</v>
      </c>
      <c r="H152" s="12" t="n">
        <v>1</v>
      </c>
      <c r="I152" s="12" t="n">
        <v>1</v>
      </c>
      <c r="J152" s="6" t="n">
        <v>28</v>
      </c>
      <c r="K152" s="9" t="n">
        <f aca="false">SUMPRODUCT(B$2:I$2,B152:I152)</f>
        <v>25.5345896527163</v>
      </c>
      <c r="L152" s="0" t="n">
        <f aca="false">(J152-K152)^2</f>
        <v>6.07824818049377</v>
      </c>
    </row>
    <row r="153" customFormat="false" ht="12.8" hidden="false" customHeight="false" outlineLevel="0" collapsed="false">
      <c r="B153" s="12" t="n">
        <v>4</v>
      </c>
      <c r="C153" s="6" t="n">
        <v>90</v>
      </c>
      <c r="D153" s="6" t="n">
        <v>75</v>
      </c>
      <c r="E153" s="6" t="n">
        <v>2108</v>
      </c>
      <c r="F153" s="6" t="n">
        <v>15.5</v>
      </c>
      <c r="G153" s="12" t="n">
        <v>74</v>
      </c>
      <c r="H153" s="12" t="n">
        <v>2</v>
      </c>
      <c r="I153" s="12" t="n">
        <v>1</v>
      </c>
      <c r="J153" s="6" t="n">
        <v>24</v>
      </c>
      <c r="K153" s="9" t="n">
        <f aca="false">SUMPRODUCT(B$2:I$2,B153:I153)</f>
        <v>26.6399649187845</v>
      </c>
      <c r="L153" s="0" t="n">
        <f aca="false">(J153-K153)^2</f>
        <v>6.96941477241302</v>
      </c>
    </row>
    <row r="154" customFormat="false" ht="12.8" hidden="false" customHeight="false" outlineLevel="0" collapsed="false">
      <c r="B154" s="12" t="n">
        <v>4</v>
      </c>
      <c r="C154" s="6" t="n">
        <v>116</v>
      </c>
      <c r="D154" s="6" t="n">
        <v>75</v>
      </c>
      <c r="E154" s="6" t="n">
        <v>2246</v>
      </c>
      <c r="F154" s="6" t="n">
        <v>14</v>
      </c>
      <c r="G154" s="12" t="n">
        <v>74</v>
      </c>
      <c r="H154" s="12" t="n">
        <v>2</v>
      </c>
      <c r="I154" s="12" t="n">
        <v>1</v>
      </c>
      <c r="J154" s="6" t="n">
        <v>26</v>
      </c>
      <c r="K154" s="9" t="n">
        <f aca="false">SUMPRODUCT(B$2:I$2,B154:I154)</f>
        <v>26.0472016767236</v>
      </c>
      <c r="L154" s="0" t="n">
        <f aca="false">(J154-K154)^2</f>
        <v>0.0022279982855195</v>
      </c>
    </row>
    <row r="155" customFormat="false" ht="12.8" hidden="false" customHeight="false" outlineLevel="0" collapsed="false">
      <c r="B155" s="12" t="n">
        <v>4</v>
      </c>
      <c r="C155" s="6" t="n">
        <v>120</v>
      </c>
      <c r="D155" s="6" t="n">
        <v>97</v>
      </c>
      <c r="E155" s="6" t="n">
        <v>2489</v>
      </c>
      <c r="F155" s="6" t="n">
        <v>15</v>
      </c>
      <c r="G155" s="12" t="n">
        <v>74</v>
      </c>
      <c r="H155" s="12" t="n">
        <v>3</v>
      </c>
      <c r="I155" s="12" t="n">
        <v>1</v>
      </c>
      <c r="J155" s="6" t="n">
        <v>24</v>
      </c>
      <c r="K155" s="9" t="n">
        <f aca="false">SUMPRODUCT(B$2:I$2,B155:I155)</f>
        <v>25.589495287638</v>
      </c>
      <c r="L155" s="0" t="n">
        <f aca="false">(J155-K155)^2</f>
        <v>2.52649526942356</v>
      </c>
    </row>
    <row r="156" customFormat="false" ht="12.8" hidden="false" customHeight="false" outlineLevel="0" collapsed="false">
      <c r="B156" s="12" t="n">
        <v>4</v>
      </c>
      <c r="C156" s="6" t="n">
        <v>108</v>
      </c>
      <c r="D156" s="6" t="n">
        <v>93</v>
      </c>
      <c r="E156" s="6" t="n">
        <v>2391</v>
      </c>
      <c r="F156" s="6" t="n">
        <v>15.5</v>
      </c>
      <c r="G156" s="12" t="n">
        <v>74</v>
      </c>
      <c r="H156" s="12" t="n">
        <v>3</v>
      </c>
      <c r="I156" s="12" t="n">
        <v>1</v>
      </c>
      <c r="J156" s="6" t="n">
        <v>26</v>
      </c>
      <c r="K156" s="9" t="n">
        <f aca="false">SUMPRODUCT(B$2:I$2,B156:I156)</f>
        <v>26.0792020977338</v>
      </c>
      <c r="L156" s="0" t="n">
        <f aca="false">(J156-K156)^2</f>
        <v>0.0062729722854409</v>
      </c>
    </row>
    <row r="157" customFormat="false" ht="12.8" hidden="false" customHeight="false" outlineLevel="0" collapsed="false">
      <c r="B157" s="12" t="n">
        <v>4</v>
      </c>
      <c r="C157" s="6" t="n">
        <v>79</v>
      </c>
      <c r="D157" s="6" t="n">
        <v>67</v>
      </c>
      <c r="E157" s="6" t="n">
        <v>2000</v>
      </c>
      <c r="F157" s="6" t="n">
        <v>16</v>
      </c>
      <c r="G157" s="12" t="n">
        <v>74</v>
      </c>
      <c r="H157" s="12" t="n">
        <v>2</v>
      </c>
      <c r="I157" s="12" t="n">
        <v>1</v>
      </c>
      <c r="J157" s="6" t="n">
        <v>31</v>
      </c>
      <c r="K157" s="9" t="n">
        <f aca="false">SUMPRODUCT(B$2:I$2,B157:I157)</f>
        <v>27.2242231472207</v>
      </c>
      <c r="L157" s="0" t="n">
        <f aca="false">(J157-K157)^2</f>
        <v>14.256490841984</v>
      </c>
    </row>
    <row r="158" customFormat="false" ht="12.8" hidden="false" customHeight="false" outlineLevel="0" collapsed="false">
      <c r="B158" s="12" t="n">
        <v>6</v>
      </c>
      <c r="C158" s="6" t="n">
        <v>225</v>
      </c>
      <c r="D158" s="6" t="n">
        <v>95</v>
      </c>
      <c r="E158" s="6" t="n">
        <v>3264</v>
      </c>
      <c r="F158" s="6" t="n">
        <v>16</v>
      </c>
      <c r="G158" s="12" t="n">
        <v>75</v>
      </c>
      <c r="H158" s="12" t="n">
        <v>1</v>
      </c>
      <c r="I158" s="12" t="n">
        <v>1</v>
      </c>
      <c r="J158" s="6" t="n">
        <v>19</v>
      </c>
      <c r="K158" s="9" t="n">
        <f aca="false">SUMPRODUCT(B$2:I$2,B158:I158)</f>
        <v>20.039436812524</v>
      </c>
      <c r="L158" s="0" t="n">
        <f aca="false">(J158-K158)^2</f>
        <v>1.08042888723002</v>
      </c>
    </row>
    <row r="159" customFormat="false" ht="12.8" hidden="false" customHeight="false" outlineLevel="0" collapsed="false">
      <c r="B159" s="12" t="n">
        <v>6</v>
      </c>
      <c r="C159" s="6" t="n">
        <v>250</v>
      </c>
      <c r="D159" s="6" t="n">
        <v>105</v>
      </c>
      <c r="E159" s="6" t="n">
        <v>3459</v>
      </c>
      <c r="F159" s="6" t="n">
        <v>16</v>
      </c>
      <c r="G159" s="12" t="n">
        <v>75</v>
      </c>
      <c r="H159" s="12" t="n">
        <v>1</v>
      </c>
      <c r="I159" s="12" t="n">
        <v>1</v>
      </c>
      <c r="J159" s="6" t="n">
        <v>18</v>
      </c>
      <c r="K159" s="9" t="n">
        <f aca="false">SUMPRODUCT(B$2:I$2,B159:I159)</f>
        <v>19.0706868520308</v>
      </c>
      <c r="L159" s="0" t="n">
        <f aca="false">(J159-K159)^2</f>
        <v>1.14637033511158</v>
      </c>
    </row>
    <row r="160" customFormat="false" ht="12.8" hidden="false" customHeight="false" outlineLevel="0" collapsed="false">
      <c r="B160" s="12" t="n">
        <v>6</v>
      </c>
      <c r="C160" s="6" t="n">
        <v>250</v>
      </c>
      <c r="D160" s="6" t="n">
        <v>72</v>
      </c>
      <c r="E160" s="6" t="n">
        <v>3432</v>
      </c>
      <c r="F160" s="6" t="n">
        <v>21</v>
      </c>
      <c r="G160" s="12" t="n">
        <v>75</v>
      </c>
      <c r="H160" s="12" t="n">
        <v>1</v>
      </c>
      <c r="I160" s="12" t="n">
        <v>1</v>
      </c>
      <c r="J160" s="6" t="n">
        <v>15</v>
      </c>
      <c r="K160" s="9" t="n">
        <f aca="false">SUMPRODUCT(B$2:I$2,B160:I160)</f>
        <v>19.5721994509693</v>
      </c>
      <c r="L160" s="0" t="n">
        <f aca="false">(J160-K160)^2</f>
        <v>20.9050078194442</v>
      </c>
    </row>
    <row r="161" customFormat="false" ht="12.8" hidden="false" customHeight="false" outlineLevel="0" collapsed="false">
      <c r="B161" s="12" t="n">
        <v>6</v>
      </c>
      <c r="C161" s="6" t="n">
        <v>250</v>
      </c>
      <c r="D161" s="6" t="n">
        <v>72</v>
      </c>
      <c r="E161" s="6" t="n">
        <v>3158</v>
      </c>
      <c r="F161" s="6" t="n">
        <v>19.5</v>
      </c>
      <c r="G161" s="12" t="n">
        <v>75</v>
      </c>
      <c r="H161" s="12" t="n">
        <v>1</v>
      </c>
      <c r="I161" s="12" t="n">
        <v>1</v>
      </c>
      <c r="J161" s="6" t="n">
        <v>15</v>
      </c>
      <c r="K161" s="9" t="n">
        <f aca="false">SUMPRODUCT(B$2:I$2,B161:I161)</f>
        <v>21.029033600138</v>
      </c>
      <c r="L161" s="0" t="n">
        <f aca="false">(J161-K161)^2</f>
        <v>36.3492461515926</v>
      </c>
    </row>
    <row r="162" customFormat="false" ht="12.8" hidden="false" customHeight="false" outlineLevel="0" collapsed="false">
      <c r="B162" s="12" t="n">
        <v>8</v>
      </c>
      <c r="C162" s="6" t="n">
        <v>400</v>
      </c>
      <c r="D162" s="6" t="n">
        <v>170</v>
      </c>
      <c r="E162" s="6" t="n">
        <v>4668</v>
      </c>
      <c r="F162" s="6" t="n">
        <v>11.5</v>
      </c>
      <c r="G162" s="12" t="n">
        <v>75</v>
      </c>
      <c r="H162" s="12" t="n">
        <v>1</v>
      </c>
      <c r="I162" s="12" t="n">
        <v>1</v>
      </c>
      <c r="J162" s="6" t="n">
        <v>16</v>
      </c>
      <c r="K162" s="9" t="n">
        <f aca="false">SUMPRODUCT(B$2:I$2,B162:I162)</f>
        <v>12.3397905866974</v>
      </c>
      <c r="L162" s="0" t="n">
        <f aca="false">(J162-K162)^2</f>
        <v>13.3971329492291</v>
      </c>
    </row>
    <row r="163" customFormat="false" ht="12.8" hidden="false" customHeight="false" outlineLevel="0" collapsed="false">
      <c r="B163" s="12" t="n">
        <v>8</v>
      </c>
      <c r="C163" s="6" t="n">
        <v>350</v>
      </c>
      <c r="D163" s="6" t="n">
        <v>145</v>
      </c>
      <c r="E163" s="6" t="n">
        <v>4440</v>
      </c>
      <c r="F163" s="6" t="n">
        <v>14</v>
      </c>
      <c r="G163" s="12" t="n">
        <v>75</v>
      </c>
      <c r="H163" s="12" t="n">
        <v>1</v>
      </c>
      <c r="I163" s="12" t="n">
        <v>1</v>
      </c>
      <c r="J163" s="6" t="n">
        <v>15</v>
      </c>
      <c r="K163" s="9" t="n">
        <f aca="false">SUMPRODUCT(B$2:I$2,B163:I163)</f>
        <v>13.4830137145774</v>
      </c>
      <c r="L163" s="0" t="n">
        <f aca="false">(J163-K163)^2</f>
        <v>2.3012473901602</v>
      </c>
    </row>
    <row r="164" customFormat="false" ht="12.8" hidden="false" customHeight="false" outlineLevel="0" collapsed="false">
      <c r="B164" s="12" t="n">
        <v>8</v>
      </c>
      <c r="C164" s="6" t="n">
        <v>318</v>
      </c>
      <c r="D164" s="6" t="n">
        <v>150</v>
      </c>
      <c r="E164" s="6" t="n">
        <v>4498</v>
      </c>
      <c r="F164" s="6" t="n">
        <v>14.5</v>
      </c>
      <c r="G164" s="12" t="n">
        <v>75</v>
      </c>
      <c r="H164" s="12" t="n">
        <v>1</v>
      </c>
      <c r="I164" s="12" t="n">
        <v>1</v>
      </c>
      <c r="J164" s="6" t="n">
        <v>16</v>
      </c>
      <c r="K164" s="9" t="n">
        <f aca="false">SUMPRODUCT(B$2:I$2,B164:I164)</f>
        <v>12.9189738688511</v>
      </c>
      <c r="L164" s="0" t="n">
        <f aca="false">(J164-K164)^2</f>
        <v>9.49272202082265</v>
      </c>
    </row>
    <row r="165" customFormat="false" ht="12.8" hidden="false" customHeight="false" outlineLevel="0" collapsed="false">
      <c r="B165" s="12" t="n">
        <v>8</v>
      </c>
      <c r="C165" s="6" t="n">
        <v>351</v>
      </c>
      <c r="D165" s="6" t="n">
        <v>148</v>
      </c>
      <c r="E165" s="6" t="n">
        <v>4657</v>
      </c>
      <c r="F165" s="6" t="n">
        <v>13.5</v>
      </c>
      <c r="G165" s="12" t="n">
        <v>75</v>
      </c>
      <c r="H165" s="12" t="n">
        <v>1</v>
      </c>
      <c r="I165" s="12" t="n">
        <v>1</v>
      </c>
      <c r="J165" s="6" t="n">
        <v>14</v>
      </c>
      <c r="K165" s="9" t="n">
        <f aca="false">SUMPRODUCT(B$2:I$2,B165:I165)</f>
        <v>12.2846771051665</v>
      </c>
      <c r="L165" s="0" t="n">
        <f aca="false">(J165-K165)^2</f>
        <v>2.94233263353991</v>
      </c>
    </row>
    <row r="166" customFormat="false" ht="12.8" hidden="false" customHeight="false" outlineLevel="0" collapsed="false">
      <c r="B166" s="12" t="n">
        <v>6</v>
      </c>
      <c r="C166" s="6" t="n">
        <v>231</v>
      </c>
      <c r="D166" s="6" t="n">
        <v>110</v>
      </c>
      <c r="E166" s="6" t="n">
        <v>3907</v>
      </c>
      <c r="F166" s="6" t="n">
        <v>21</v>
      </c>
      <c r="G166" s="12" t="n">
        <v>75</v>
      </c>
      <c r="H166" s="12" t="n">
        <v>1</v>
      </c>
      <c r="I166" s="12" t="n">
        <v>1</v>
      </c>
      <c r="J166" s="6" t="n">
        <v>17</v>
      </c>
      <c r="K166" s="9" t="n">
        <f aca="false">SUMPRODUCT(B$2:I$2,B166:I166)</f>
        <v>16.5573095683988</v>
      </c>
      <c r="L166" s="0" t="n">
        <f aca="false">(J166-K166)^2</f>
        <v>0.195974818231247</v>
      </c>
    </row>
    <row r="167" customFormat="false" ht="12.8" hidden="false" customHeight="false" outlineLevel="0" collapsed="false">
      <c r="B167" s="12" t="n">
        <v>6</v>
      </c>
      <c r="C167" s="6" t="n">
        <v>250</v>
      </c>
      <c r="D167" s="6" t="n">
        <v>105</v>
      </c>
      <c r="E167" s="6" t="n">
        <v>3897</v>
      </c>
      <c r="F167" s="6" t="n">
        <v>18.5</v>
      </c>
      <c r="G167" s="12" t="n">
        <v>75</v>
      </c>
      <c r="H167" s="12" t="n">
        <v>1</v>
      </c>
      <c r="I167" s="12" t="n">
        <v>1</v>
      </c>
      <c r="J167" s="6" t="n">
        <v>16</v>
      </c>
      <c r="K167" s="9" t="n">
        <f aca="false">SUMPRODUCT(B$2:I$2,B167:I167)</f>
        <v>16.7434522813119</v>
      </c>
      <c r="L167" s="0" t="n">
        <f aca="false">(J167-K167)^2</f>
        <v>0.552721294587863</v>
      </c>
    </row>
    <row r="168" customFormat="false" ht="12.8" hidden="false" customHeight="false" outlineLevel="0" collapsed="false">
      <c r="B168" s="12" t="n">
        <v>6</v>
      </c>
      <c r="C168" s="6" t="n">
        <v>258</v>
      </c>
      <c r="D168" s="6" t="n">
        <v>110</v>
      </c>
      <c r="E168" s="6" t="n">
        <v>3730</v>
      </c>
      <c r="F168" s="6" t="n">
        <v>19</v>
      </c>
      <c r="G168" s="12" t="n">
        <v>75</v>
      </c>
      <c r="H168" s="12" t="n">
        <v>1</v>
      </c>
      <c r="I168" s="12" t="n">
        <v>1</v>
      </c>
      <c r="J168" s="6" t="n">
        <v>15</v>
      </c>
      <c r="K168" s="9" t="n">
        <f aca="false">SUMPRODUCT(B$2:I$2,B168:I168)</f>
        <v>17.6649829753296</v>
      </c>
      <c r="L168" s="0" t="n">
        <f aca="false">(J168-K168)^2</f>
        <v>7.10213425879676</v>
      </c>
    </row>
    <row r="169" customFormat="false" ht="12.8" hidden="false" customHeight="false" outlineLevel="0" collapsed="false">
      <c r="B169" s="12" t="n">
        <v>6</v>
      </c>
      <c r="C169" s="6" t="n">
        <v>225</v>
      </c>
      <c r="D169" s="6" t="n">
        <v>95</v>
      </c>
      <c r="E169" s="6" t="n">
        <v>3785</v>
      </c>
      <c r="F169" s="6" t="n">
        <v>19</v>
      </c>
      <c r="G169" s="12" t="n">
        <v>75</v>
      </c>
      <c r="H169" s="12" t="n">
        <v>1</v>
      </c>
      <c r="I169" s="12" t="n">
        <v>1</v>
      </c>
      <c r="J169" s="6" t="n">
        <v>18</v>
      </c>
      <c r="K169" s="9" t="n">
        <f aca="false">SUMPRODUCT(B$2:I$2,B169:I169)</f>
        <v>17.2716008339999</v>
      </c>
      <c r="L169" s="0" t="n">
        <f aca="false">(J169-K169)^2</f>
        <v>0.530565345029691</v>
      </c>
    </row>
    <row r="170" customFormat="false" ht="12.8" hidden="false" customHeight="false" outlineLevel="0" collapsed="false">
      <c r="B170" s="12" t="n">
        <v>6</v>
      </c>
      <c r="C170" s="6" t="n">
        <v>231</v>
      </c>
      <c r="D170" s="6" t="n">
        <v>110</v>
      </c>
      <c r="E170" s="6" t="n">
        <v>3039</v>
      </c>
      <c r="F170" s="6" t="n">
        <v>15</v>
      </c>
      <c r="G170" s="12" t="n">
        <v>75</v>
      </c>
      <c r="H170" s="12" t="n">
        <v>1</v>
      </c>
      <c r="I170" s="12" t="n">
        <v>1</v>
      </c>
      <c r="J170" s="6" t="n">
        <v>21</v>
      </c>
      <c r="K170" s="9" t="n">
        <f aca="false">SUMPRODUCT(B$2:I$2,B170:I170)</f>
        <v>21.1531732422065</v>
      </c>
      <c r="L170" s="0" t="n">
        <f aca="false">(J170-K170)^2</f>
        <v>0.0234620421280661</v>
      </c>
    </row>
    <row r="171" customFormat="false" ht="12.8" hidden="false" customHeight="false" outlineLevel="0" collapsed="false">
      <c r="B171" s="12" t="n">
        <v>8</v>
      </c>
      <c r="C171" s="6" t="n">
        <v>262</v>
      </c>
      <c r="D171" s="6" t="n">
        <v>110</v>
      </c>
      <c r="E171" s="6" t="n">
        <v>3221</v>
      </c>
      <c r="F171" s="6" t="n">
        <v>13.5</v>
      </c>
      <c r="G171" s="12" t="n">
        <v>75</v>
      </c>
      <c r="H171" s="12" t="n">
        <v>1</v>
      </c>
      <c r="I171" s="12" t="n">
        <v>1</v>
      </c>
      <c r="J171" s="6" t="n">
        <v>20</v>
      </c>
      <c r="K171" s="9" t="n">
        <f aca="false">SUMPRODUCT(B$2:I$2,B171:I171)</f>
        <v>19.7603040721677</v>
      </c>
      <c r="L171" s="0" t="n">
        <f aca="false">(J171-K171)^2</f>
        <v>0.0574541378193996</v>
      </c>
    </row>
    <row r="172" customFormat="false" ht="12.8" hidden="false" customHeight="false" outlineLevel="0" collapsed="false">
      <c r="B172" s="12" t="n">
        <v>8</v>
      </c>
      <c r="C172" s="6" t="n">
        <v>302</v>
      </c>
      <c r="D172" s="6" t="n">
        <v>129</v>
      </c>
      <c r="E172" s="6" t="n">
        <v>3169</v>
      </c>
      <c r="F172" s="6" t="n">
        <v>12</v>
      </c>
      <c r="G172" s="12" t="n">
        <v>75</v>
      </c>
      <c r="H172" s="12" t="n">
        <v>1</v>
      </c>
      <c r="I172" s="12" t="n">
        <v>1</v>
      </c>
      <c r="J172" s="6" t="n">
        <v>13</v>
      </c>
      <c r="K172" s="9" t="n">
        <f aca="false">SUMPRODUCT(B$2:I$2,B172:I172)</f>
        <v>20.1279095788778</v>
      </c>
      <c r="L172" s="0" t="n">
        <f aca="false">(J172-K172)^2</f>
        <v>50.8070949646578</v>
      </c>
    </row>
    <row r="173" customFormat="false" ht="12.8" hidden="false" customHeight="false" outlineLevel="0" collapsed="false">
      <c r="B173" s="12" t="n">
        <v>4</v>
      </c>
      <c r="C173" s="6" t="n">
        <v>97</v>
      </c>
      <c r="D173" s="6" t="n">
        <v>75</v>
      </c>
      <c r="E173" s="6" t="n">
        <v>2171</v>
      </c>
      <c r="F173" s="6" t="n">
        <v>16</v>
      </c>
      <c r="G173" s="12" t="n">
        <v>75</v>
      </c>
      <c r="H173" s="12" t="n">
        <v>3</v>
      </c>
      <c r="I173" s="12" t="n">
        <v>1</v>
      </c>
      <c r="J173" s="6" t="n">
        <v>29</v>
      </c>
      <c r="K173" s="9" t="n">
        <f aca="false">SUMPRODUCT(B$2:I$2,B173:I173)</f>
        <v>27.8394498501295</v>
      </c>
      <c r="L173" s="0" t="n">
        <f aca="false">(J173-K173)^2</f>
        <v>1.34687665036451</v>
      </c>
    </row>
    <row r="174" customFormat="false" ht="12.8" hidden="false" customHeight="false" outlineLevel="0" collapsed="false">
      <c r="B174" s="12" t="n">
        <v>4</v>
      </c>
      <c r="C174" s="6" t="n">
        <v>140</v>
      </c>
      <c r="D174" s="6" t="n">
        <v>83</v>
      </c>
      <c r="E174" s="6" t="n">
        <v>2639</v>
      </c>
      <c r="F174" s="6" t="n">
        <v>17</v>
      </c>
      <c r="G174" s="12" t="n">
        <v>75</v>
      </c>
      <c r="H174" s="12" t="n">
        <v>1</v>
      </c>
      <c r="I174" s="12" t="n">
        <v>1</v>
      </c>
      <c r="J174" s="6" t="n">
        <v>23</v>
      </c>
      <c r="K174" s="9" t="n">
        <f aca="false">SUMPRODUCT(B$2:I$2,B174:I174)</f>
        <v>23.5537774439742</v>
      </c>
      <c r="L174" s="0" t="n">
        <f aca="false">(J174-K174)^2</f>
        <v>0.306669457454616</v>
      </c>
    </row>
    <row r="175" customFormat="false" ht="12.8" hidden="false" customHeight="false" outlineLevel="0" collapsed="false">
      <c r="B175" s="12" t="n">
        <v>6</v>
      </c>
      <c r="C175" s="6" t="n">
        <v>232</v>
      </c>
      <c r="D175" s="6" t="n">
        <v>100</v>
      </c>
      <c r="E175" s="6" t="n">
        <v>2914</v>
      </c>
      <c r="F175" s="6" t="n">
        <v>16</v>
      </c>
      <c r="G175" s="12" t="n">
        <v>75</v>
      </c>
      <c r="H175" s="12" t="n">
        <v>1</v>
      </c>
      <c r="I175" s="12" t="n">
        <v>1</v>
      </c>
      <c r="J175" s="6" t="n">
        <v>20</v>
      </c>
      <c r="K175" s="9" t="n">
        <f aca="false">SUMPRODUCT(B$2:I$2,B175:I175)</f>
        <v>21.9349310871595</v>
      </c>
      <c r="L175" s="0" t="n">
        <f aca="false">(J175-K175)^2</f>
        <v>3.74395831205636</v>
      </c>
    </row>
    <row r="176" customFormat="false" ht="12.8" hidden="false" customHeight="false" outlineLevel="0" collapsed="false">
      <c r="B176" s="12" t="n">
        <v>4</v>
      </c>
      <c r="C176" s="6" t="n">
        <v>140</v>
      </c>
      <c r="D176" s="6" t="n">
        <v>78</v>
      </c>
      <c r="E176" s="6" t="n">
        <v>2592</v>
      </c>
      <c r="F176" s="6" t="n">
        <v>18.5</v>
      </c>
      <c r="G176" s="12" t="n">
        <v>75</v>
      </c>
      <c r="H176" s="12" t="n">
        <v>1</v>
      </c>
      <c r="I176" s="12" t="n">
        <v>1</v>
      </c>
      <c r="J176" s="6" t="n">
        <v>23</v>
      </c>
      <c r="K176" s="9" t="n">
        <f aca="false">SUMPRODUCT(B$2:I$2,B176:I176)</f>
        <v>23.8729549387734</v>
      </c>
      <c r="L176" s="0" t="n">
        <f aca="false">(J176-K176)^2</f>
        <v>0.762050325128809</v>
      </c>
    </row>
    <row r="177" customFormat="false" ht="12.8" hidden="false" customHeight="false" outlineLevel="0" collapsed="false">
      <c r="B177" s="12" t="n">
        <v>4</v>
      </c>
      <c r="C177" s="6" t="n">
        <v>134</v>
      </c>
      <c r="D177" s="6" t="n">
        <v>96</v>
      </c>
      <c r="E177" s="6" t="n">
        <v>2702</v>
      </c>
      <c r="F177" s="6" t="n">
        <v>13.5</v>
      </c>
      <c r="G177" s="12" t="n">
        <v>75</v>
      </c>
      <c r="H177" s="12" t="n">
        <v>3</v>
      </c>
      <c r="I177" s="12" t="n">
        <v>1</v>
      </c>
      <c r="J177" s="6" t="n">
        <v>24</v>
      </c>
      <c r="K177" s="9" t="n">
        <f aca="false">SUMPRODUCT(B$2:I$2,B177:I177)</f>
        <v>25.0055980473743</v>
      </c>
      <c r="L177" s="0" t="n">
        <f aca="false">(J177-K177)^2</f>
        <v>1.01122743288299</v>
      </c>
    </row>
    <row r="178" customFormat="false" ht="12.8" hidden="false" customHeight="false" outlineLevel="0" collapsed="false">
      <c r="B178" s="12" t="n">
        <v>4</v>
      </c>
      <c r="C178" s="6" t="n">
        <v>90</v>
      </c>
      <c r="D178" s="6" t="n">
        <v>71</v>
      </c>
      <c r="E178" s="6" t="n">
        <v>2223</v>
      </c>
      <c r="F178" s="6" t="n">
        <v>16.5</v>
      </c>
      <c r="G178" s="12" t="n">
        <v>75</v>
      </c>
      <c r="H178" s="12" t="n">
        <v>2</v>
      </c>
      <c r="I178" s="12" t="n">
        <v>1</v>
      </c>
      <c r="J178" s="6" t="n">
        <v>25</v>
      </c>
      <c r="K178" s="9" t="n">
        <f aca="false">SUMPRODUCT(B$2:I$2,B178:I178)</f>
        <v>26.5546057315364</v>
      </c>
      <c r="L178" s="0" t="n">
        <f aca="false">(J178-K178)^2</f>
        <v>2.41679898052568</v>
      </c>
    </row>
    <row r="179" customFormat="false" ht="12.8" hidden="false" customHeight="false" outlineLevel="0" collapsed="false">
      <c r="B179" s="12" t="n">
        <v>4</v>
      </c>
      <c r="C179" s="6" t="n">
        <v>119</v>
      </c>
      <c r="D179" s="6" t="n">
        <v>97</v>
      </c>
      <c r="E179" s="6" t="n">
        <v>2545</v>
      </c>
      <c r="F179" s="6" t="n">
        <v>17</v>
      </c>
      <c r="G179" s="12" t="n">
        <v>75</v>
      </c>
      <c r="H179" s="12" t="n">
        <v>3</v>
      </c>
      <c r="I179" s="12" t="n">
        <v>1</v>
      </c>
      <c r="J179" s="6" t="n">
        <v>24</v>
      </c>
      <c r="K179" s="9" t="n">
        <f aca="false">SUMPRODUCT(B$2:I$2,B179:I179)</f>
        <v>25.7976631685167</v>
      </c>
      <c r="L179" s="0" t="n">
        <f aca="false">(J179-K179)^2</f>
        <v>3.23159286744152</v>
      </c>
    </row>
    <row r="180" customFormat="false" ht="12.8" hidden="false" customHeight="false" outlineLevel="0" collapsed="false">
      <c r="B180" s="12" t="n">
        <v>6</v>
      </c>
      <c r="C180" s="6" t="n">
        <v>171</v>
      </c>
      <c r="D180" s="6" t="n">
        <v>97</v>
      </c>
      <c r="E180" s="6" t="n">
        <v>2984</v>
      </c>
      <c r="F180" s="6" t="n">
        <v>14.5</v>
      </c>
      <c r="G180" s="12" t="n">
        <v>75</v>
      </c>
      <c r="H180" s="12" t="n">
        <v>1</v>
      </c>
      <c r="I180" s="12" t="n">
        <v>1</v>
      </c>
      <c r="J180" s="6" t="n">
        <v>18</v>
      </c>
      <c r="K180" s="9" t="n">
        <f aca="false">SUMPRODUCT(B$2:I$2,B180:I180)</f>
        <v>21.1468805541971</v>
      </c>
      <c r="L180" s="0" t="n">
        <f aca="false">(J180-K180)^2</f>
        <v>9.90285722238371</v>
      </c>
    </row>
    <row r="181" customFormat="false" ht="12.8" hidden="false" customHeight="false" outlineLevel="0" collapsed="false">
      <c r="B181" s="12" t="n">
        <v>4</v>
      </c>
      <c r="C181" s="6" t="n">
        <v>90</v>
      </c>
      <c r="D181" s="6" t="n">
        <v>70</v>
      </c>
      <c r="E181" s="6" t="n">
        <v>1937</v>
      </c>
      <c r="F181" s="6" t="n">
        <v>14</v>
      </c>
      <c r="G181" s="12" t="n">
        <v>75</v>
      </c>
      <c r="H181" s="12" t="n">
        <v>2</v>
      </c>
      <c r="I181" s="12" t="n">
        <v>1</v>
      </c>
      <c r="J181" s="6" t="n">
        <v>29</v>
      </c>
      <c r="K181" s="9" t="n">
        <f aca="false">SUMPRODUCT(B$2:I$2,B181:I181)</f>
        <v>28.0693038331373</v>
      </c>
      <c r="L181" s="0" t="n">
        <f aca="false">(J181-K181)^2</f>
        <v>0.866195355012861</v>
      </c>
    </row>
    <row r="182" customFormat="false" ht="12.8" hidden="false" customHeight="false" outlineLevel="0" collapsed="false">
      <c r="B182" s="12" t="n">
        <v>6</v>
      </c>
      <c r="C182" s="6" t="n">
        <v>232</v>
      </c>
      <c r="D182" s="6" t="n">
        <v>90</v>
      </c>
      <c r="E182" s="6" t="n">
        <v>3211</v>
      </c>
      <c r="F182" s="6" t="n">
        <v>17</v>
      </c>
      <c r="G182" s="12" t="n">
        <v>75</v>
      </c>
      <c r="H182" s="12" t="n">
        <v>1</v>
      </c>
      <c r="I182" s="12" t="n">
        <v>1</v>
      </c>
      <c r="J182" s="6" t="n">
        <v>19</v>
      </c>
      <c r="K182" s="9" t="n">
        <f aca="false">SUMPRODUCT(B$2:I$2,B182:I182)</f>
        <v>20.4306262552036</v>
      </c>
      <c r="L182" s="0" t="n">
        <f aca="false">(J182-K182)^2</f>
        <v>2.04669148207794</v>
      </c>
    </row>
    <row r="183" customFormat="false" ht="12.8" hidden="false" customHeight="false" outlineLevel="0" collapsed="false">
      <c r="B183" s="12" t="n">
        <v>4</v>
      </c>
      <c r="C183" s="6" t="n">
        <v>115</v>
      </c>
      <c r="D183" s="6" t="n">
        <v>95</v>
      </c>
      <c r="E183" s="6" t="n">
        <v>2694</v>
      </c>
      <c r="F183" s="6" t="n">
        <v>15</v>
      </c>
      <c r="G183" s="12" t="n">
        <v>75</v>
      </c>
      <c r="H183" s="12" t="n">
        <v>2</v>
      </c>
      <c r="I183" s="12" t="n">
        <v>1</v>
      </c>
      <c r="J183" s="6" t="n">
        <v>23</v>
      </c>
      <c r="K183" s="9" t="n">
        <f aca="false">SUMPRODUCT(B$2:I$2,B183:I183)</f>
        <v>23.953794841207</v>
      </c>
      <c r="L183" s="0" t="n">
        <f aca="false">(J183-K183)^2</f>
        <v>0.909724599113167</v>
      </c>
    </row>
    <row r="184" customFormat="false" ht="12.8" hidden="false" customHeight="false" outlineLevel="0" collapsed="false">
      <c r="B184" s="12" t="n">
        <v>4</v>
      </c>
      <c r="C184" s="6" t="n">
        <v>120</v>
      </c>
      <c r="D184" s="6" t="n">
        <v>88</v>
      </c>
      <c r="E184" s="6" t="n">
        <v>2957</v>
      </c>
      <c r="F184" s="6" t="n">
        <v>17</v>
      </c>
      <c r="G184" s="12" t="n">
        <v>75</v>
      </c>
      <c r="H184" s="12" t="n">
        <v>2</v>
      </c>
      <c r="I184" s="12" t="n">
        <v>1</v>
      </c>
      <c r="J184" s="6" t="n">
        <v>23</v>
      </c>
      <c r="K184" s="9" t="n">
        <f aca="false">SUMPRODUCT(B$2:I$2,B184:I184)</f>
        <v>22.6569778122802</v>
      </c>
      <c r="L184" s="0" t="n">
        <f aca="false">(J184-K184)^2</f>
        <v>0.117664221268097</v>
      </c>
    </row>
    <row r="185" customFormat="false" ht="12.8" hidden="false" customHeight="false" outlineLevel="0" collapsed="false">
      <c r="B185" s="12" t="n">
        <v>4</v>
      </c>
      <c r="C185" s="6" t="n">
        <v>121</v>
      </c>
      <c r="D185" s="6" t="n">
        <v>98</v>
      </c>
      <c r="E185" s="6" t="n">
        <v>2945</v>
      </c>
      <c r="F185" s="6" t="n">
        <v>14.5</v>
      </c>
      <c r="G185" s="12" t="n">
        <v>75</v>
      </c>
      <c r="H185" s="12" t="n">
        <v>2</v>
      </c>
      <c r="I185" s="12" t="n">
        <v>1</v>
      </c>
      <c r="J185" s="6" t="n">
        <v>22</v>
      </c>
      <c r="K185" s="9" t="n">
        <f aca="false">SUMPRODUCT(B$2:I$2,B185:I185)</f>
        <v>22.6056051837681</v>
      </c>
      <c r="L185" s="0" t="n">
        <f aca="false">(J185-K185)^2</f>
        <v>0.366757638606779</v>
      </c>
    </row>
    <row r="186" customFormat="false" ht="12.8" hidden="false" customHeight="false" outlineLevel="0" collapsed="false">
      <c r="B186" s="12" t="n">
        <v>4</v>
      </c>
      <c r="C186" s="6" t="n">
        <v>121</v>
      </c>
      <c r="D186" s="6" t="n">
        <v>115</v>
      </c>
      <c r="E186" s="6" t="n">
        <v>2671</v>
      </c>
      <c r="F186" s="6" t="n">
        <v>13.5</v>
      </c>
      <c r="G186" s="12" t="n">
        <v>75</v>
      </c>
      <c r="H186" s="12" t="n">
        <v>2</v>
      </c>
      <c r="I186" s="12" t="n">
        <v>1</v>
      </c>
      <c r="J186" s="6" t="n">
        <v>25</v>
      </c>
      <c r="K186" s="9" t="n">
        <f aca="false">SUMPRODUCT(B$2:I$2,B186:I186)</f>
        <v>23.9265641278113</v>
      </c>
      <c r="L186" s="0" t="n">
        <f aca="false">(J186-K186)^2</f>
        <v>1.15226457170154</v>
      </c>
    </row>
    <row r="187" customFormat="false" ht="12.8" hidden="false" customHeight="false" outlineLevel="0" collapsed="false">
      <c r="B187" s="12" t="n">
        <v>4</v>
      </c>
      <c r="C187" s="6" t="n">
        <v>91</v>
      </c>
      <c r="D187" s="6" t="n">
        <v>53</v>
      </c>
      <c r="E187" s="6" t="n">
        <v>1795</v>
      </c>
      <c r="F187" s="6" t="n">
        <v>17.5</v>
      </c>
      <c r="G187" s="12" t="n">
        <v>75</v>
      </c>
      <c r="H187" s="12" t="n">
        <v>3</v>
      </c>
      <c r="I187" s="12" t="n">
        <v>1</v>
      </c>
      <c r="J187" s="6" t="n">
        <v>33</v>
      </c>
      <c r="K187" s="9" t="n">
        <f aca="false">SUMPRODUCT(B$2:I$2,B187:I187)</f>
        <v>30.0386491374622</v>
      </c>
      <c r="L187" s="0" t="n">
        <f aca="false">(J187-K187)^2</f>
        <v>8.76959893105335</v>
      </c>
    </row>
    <row r="188" customFormat="false" ht="12.8" hidden="false" customHeight="false" outlineLevel="0" collapsed="false">
      <c r="B188" s="12" t="n">
        <v>4</v>
      </c>
      <c r="C188" s="6" t="n">
        <v>107</v>
      </c>
      <c r="D188" s="6" t="n">
        <v>86</v>
      </c>
      <c r="E188" s="6" t="n">
        <v>2464</v>
      </c>
      <c r="F188" s="6" t="n">
        <v>15.5</v>
      </c>
      <c r="G188" s="12" t="n">
        <v>76</v>
      </c>
      <c r="H188" s="12" t="n">
        <v>2</v>
      </c>
      <c r="I188" s="12" t="n">
        <v>1</v>
      </c>
      <c r="J188" s="6" t="n">
        <v>28</v>
      </c>
      <c r="K188" s="9" t="n">
        <f aca="false">SUMPRODUCT(B$2:I$2,B188:I188)</f>
        <v>25.7123178393614</v>
      </c>
      <c r="L188" s="0" t="n">
        <f aca="false">(J188-K188)^2</f>
        <v>5.23348966810396</v>
      </c>
    </row>
    <row r="189" customFormat="false" ht="12.8" hidden="false" customHeight="false" outlineLevel="0" collapsed="false">
      <c r="B189" s="12" t="n">
        <v>4</v>
      </c>
      <c r="C189" s="6" t="n">
        <v>116</v>
      </c>
      <c r="D189" s="6" t="n">
        <v>81</v>
      </c>
      <c r="E189" s="6" t="n">
        <v>2220</v>
      </c>
      <c r="F189" s="6" t="n">
        <v>16.9</v>
      </c>
      <c r="G189" s="12" t="n">
        <v>76</v>
      </c>
      <c r="H189" s="12" t="n">
        <v>2</v>
      </c>
      <c r="I189" s="12" t="n">
        <v>1</v>
      </c>
      <c r="J189" s="6" t="n">
        <v>25</v>
      </c>
      <c r="K189" s="9" t="n">
        <f aca="false">SUMPRODUCT(B$2:I$2,B189:I189)</f>
        <v>27.1548093317476</v>
      </c>
      <c r="L189" s="0" t="n">
        <f aca="false">(J189-K189)^2</f>
        <v>4.64320325618645</v>
      </c>
    </row>
    <row r="190" customFormat="false" ht="12.8" hidden="false" customHeight="false" outlineLevel="0" collapsed="false">
      <c r="B190" s="12" t="n">
        <v>4</v>
      </c>
      <c r="C190" s="6" t="n">
        <v>140</v>
      </c>
      <c r="D190" s="6" t="n">
        <v>92</v>
      </c>
      <c r="E190" s="6" t="n">
        <v>2572</v>
      </c>
      <c r="F190" s="6" t="n">
        <v>14.9</v>
      </c>
      <c r="G190" s="12" t="n">
        <v>76</v>
      </c>
      <c r="H190" s="12" t="n">
        <v>1</v>
      </c>
      <c r="I190" s="12" t="n">
        <v>1</v>
      </c>
      <c r="J190" s="6" t="n">
        <v>25</v>
      </c>
      <c r="K190" s="9" t="n">
        <f aca="false">SUMPRODUCT(B$2:I$2,B190:I190)</f>
        <v>24.2939176199213</v>
      </c>
      <c r="L190" s="0" t="n">
        <f aca="false">(J190-K190)^2</f>
        <v>0.498552327457543</v>
      </c>
    </row>
    <row r="191" customFormat="false" ht="12.8" hidden="false" customHeight="false" outlineLevel="0" collapsed="false">
      <c r="B191" s="12" t="n">
        <v>4</v>
      </c>
      <c r="C191" s="6" t="n">
        <v>98</v>
      </c>
      <c r="D191" s="6" t="n">
        <v>79</v>
      </c>
      <c r="E191" s="6" t="n">
        <v>2255</v>
      </c>
      <c r="F191" s="6" t="n">
        <v>17.7</v>
      </c>
      <c r="G191" s="12" t="n">
        <v>76</v>
      </c>
      <c r="H191" s="12" t="n">
        <v>1</v>
      </c>
      <c r="I191" s="12" t="n">
        <v>1</v>
      </c>
      <c r="J191" s="6" t="n">
        <v>26</v>
      </c>
      <c r="K191" s="9" t="n">
        <f aca="false">SUMPRODUCT(B$2:I$2,B191:I191)</f>
        <v>25.8751805389721</v>
      </c>
      <c r="L191" s="0" t="n">
        <f aca="false">(J191-K191)^2</f>
        <v>0.0155798978512939</v>
      </c>
    </row>
    <row r="192" customFormat="false" ht="12.8" hidden="false" customHeight="false" outlineLevel="0" collapsed="false">
      <c r="B192" s="12" t="n">
        <v>4</v>
      </c>
      <c r="C192" s="6" t="n">
        <v>101</v>
      </c>
      <c r="D192" s="6" t="n">
        <v>83</v>
      </c>
      <c r="E192" s="6" t="n">
        <v>2202</v>
      </c>
      <c r="F192" s="6" t="n">
        <v>15.3</v>
      </c>
      <c r="G192" s="12" t="n">
        <v>76</v>
      </c>
      <c r="H192" s="12" t="n">
        <v>2</v>
      </c>
      <c r="I192" s="12" t="n">
        <v>1</v>
      </c>
      <c r="J192" s="6" t="n">
        <v>27</v>
      </c>
      <c r="K192" s="9" t="n">
        <f aca="false">SUMPRODUCT(B$2:I$2,B192:I192)</f>
        <v>27.1091435401593</v>
      </c>
      <c r="L192" s="0" t="n">
        <f aca="false">(J192-K192)^2</f>
        <v>0.0119123123585105</v>
      </c>
    </row>
    <row r="193" customFormat="false" ht="12.8" hidden="false" customHeight="false" outlineLevel="0" collapsed="false">
      <c r="B193" s="12" t="n">
        <v>8</v>
      </c>
      <c r="C193" s="6" t="n">
        <v>305</v>
      </c>
      <c r="D193" s="6" t="n">
        <v>140</v>
      </c>
      <c r="E193" s="6" t="n">
        <v>4215</v>
      </c>
      <c r="F193" s="6" t="n">
        <v>13</v>
      </c>
      <c r="G193" s="12" t="n">
        <v>76</v>
      </c>
      <c r="H193" s="12" t="n">
        <v>1</v>
      </c>
      <c r="I193" s="12" t="n">
        <v>1</v>
      </c>
      <c r="J193" s="6" t="n">
        <v>17.5</v>
      </c>
      <c r="K193" s="9" t="n">
        <f aca="false">SUMPRODUCT(B$2:I$2,B193:I193)</f>
        <v>14.9076263552876</v>
      </c>
      <c r="L193" s="0" t="n">
        <f aca="false">(J193-K193)^2</f>
        <v>6.72040111379959</v>
      </c>
    </row>
    <row r="194" customFormat="false" ht="12.8" hidden="false" customHeight="false" outlineLevel="0" collapsed="false">
      <c r="B194" s="12" t="n">
        <v>8</v>
      </c>
      <c r="C194" s="6" t="n">
        <v>318</v>
      </c>
      <c r="D194" s="6" t="n">
        <v>150</v>
      </c>
      <c r="E194" s="6" t="n">
        <v>4190</v>
      </c>
      <c r="F194" s="6" t="n">
        <v>13</v>
      </c>
      <c r="G194" s="12" t="n">
        <v>76</v>
      </c>
      <c r="H194" s="12" t="n">
        <v>1</v>
      </c>
      <c r="I194" s="12" t="n">
        <v>1</v>
      </c>
      <c r="J194" s="6" t="n">
        <v>16</v>
      </c>
      <c r="K194" s="9" t="n">
        <f aca="false">SUMPRODUCT(B$2:I$2,B194:I194)</f>
        <v>15.04604937903</v>
      </c>
      <c r="L194" s="0" t="n">
        <f aca="false">(J194-K194)^2</f>
        <v>0.910021787249055</v>
      </c>
    </row>
    <row r="195" customFormat="false" ht="12.8" hidden="false" customHeight="false" outlineLevel="0" collapsed="false">
      <c r="B195" s="12" t="n">
        <v>8</v>
      </c>
      <c r="C195" s="6" t="n">
        <v>304</v>
      </c>
      <c r="D195" s="6" t="n">
        <v>120</v>
      </c>
      <c r="E195" s="6" t="n">
        <v>3962</v>
      </c>
      <c r="F195" s="6" t="n">
        <v>13.9</v>
      </c>
      <c r="G195" s="12" t="n">
        <v>76</v>
      </c>
      <c r="H195" s="12" t="n">
        <v>1</v>
      </c>
      <c r="I195" s="12" t="n">
        <v>1</v>
      </c>
      <c r="J195" s="6" t="n">
        <v>15.5</v>
      </c>
      <c r="K195" s="9" t="n">
        <f aca="false">SUMPRODUCT(B$2:I$2,B195:I195)</f>
        <v>16.4501375651583</v>
      </c>
      <c r="L195" s="0" t="n">
        <f aca="false">(J195-K195)^2</f>
        <v>0.902761392724998</v>
      </c>
    </row>
    <row r="196" customFormat="false" ht="12.8" hidden="false" customHeight="false" outlineLevel="0" collapsed="false">
      <c r="B196" s="12" t="n">
        <v>8</v>
      </c>
      <c r="C196" s="6" t="n">
        <v>351</v>
      </c>
      <c r="D196" s="6" t="n">
        <v>152</v>
      </c>
      <c r="E196" s="6" t="n">
        <v>4215</v>
      </c>
      <c r="F196" s="6" t="n">
        <v>12.8</v>
      </c>
      <c r="G196" s="12" t="n">
        <v>76</v>
      </c>
      <c r="H196" s="12" t="n">
        <v>1</v>
      </c>
      <c r="I196" s="12" t="n">
        <v>1</v>
      </c>
      <c r="J196" s="6" t="n">
        <v>14.5</v>
      </c>
      <c r="K196" s="9" t="n">
        <f aca="false">SUMPRODUCT(B$2:I$2,B196:I196)</f>
        <v>15.1140478126525</v>
      </c>
      <c r="L196" s="0" t="n">
        <f aca="false">(J196-K196)^2</f>
        <v>0.377054716223328</v>
      </c>
    </row>
    <row r="197" customFormat="false" ht="12.8" hidden="false" customHeight="false" outlineLevel="0" collapsed="false">
      <c r="B197" s="12" t="n">
        <v>6</v>
      </c>
      <c r="C197" s="6" t="n">
        <v>225</v>
      </c>
      <c r="D197" s="6" t="n">
        <v>100</v>
      </c>
      <c r="E197" s="6" t="n">
        <v>3233</v>
      </c>
      <c r="F197" s="6" t="n">
        <v>15.4</v>
      </c>
      <c r="G197" s="12" t="n">
        <v>76</v>
      </c>
      <c r="H197" s="12" t="n">
        <v>1</v>
      </c>
      <c r="I197" s="12" t="n">
        <v>1</v>
      </c>
      <c r="J197" s="6" t="n">
        <v>22</v>
      </c>
      <c r="K197" s="9" t="n">
        <f aca="false">SUMPRODUCT(B$2:I$2,B197:I197)</f>
        <v>20.6420096503105</v>
      </c>
      <c r="L197" s="0" t="n">
        <f aca="false">(J197-K197)^2</f>
        <v>1.84413778984985</v>
      </c>
    </row>
    <row r="198" customFormat="false" ht="12.8" hidden="false" customHeight="false" outlineLevel="0" collapsed="false">
      <c r="B198" s="12" t="n">
        <v>6</v>
      </c>
      <c r="C198" s="6" t="n">
        <v>250</v>
      </c>
      <c r="D198" s="6" t="n">
        <v>105</v>
      </c>
      <c r="E198" s="6" t="n">
        <v>3353</v>
      </c>
      <c r="F198" s="6" t="n">
        <v>14.5</v>
      </c>
      <c r="G198" s="12" t="n">
        <v>76</v>
      </c>
      <c r="H198" s="12" t="n">
        <v>1</v>
      </c>
      <c r="I198" s="12" t="n">
        <v>1</v>
      </c>
      <c r="J198" s="6" t="n">
        <v>22</v>
      </c>
      <c r="K198" s="9" t="n">
        <f aca="false">SUMPRODUCT(B$2:I$2,B198:I198)</f>
        <v>20.1067205621259</v>
      </c>
      <c r="L198" s="0" t="n">
        <f aca="false">(J198-K198)^2</f>
        <v>3.58450702987674</v>
      </c>
    </row>
    <row r="199" customFormat="false" ht="12.8" hidden="false" customHeight="false" outlineLevel="0" collapsed="false">
      <c r="B199" s="12" t="n">
        <v>6</v>
      </c>
      <c r="C199" s="6" t="n">
        <v>200</v>
      </c>
      <c r="D199" s="6" t="n">
        <v>81</v>
      </c>
      <c r="E199" s="6" t="n">
        <v>3012</v>
      </c>
      <c r="F199" s="6" t="n">
        <v>17.6</v>
      </c>
      <c r="G199" s="12" t="n">
        <v>76</v>
      </c>
      <c r="H199" s="12" t="n">
        <v>1</v>
      </c>
      <c r="I199" s="12" t="n">
        <v>1</v>
      </c>
      <c r="J199" s="6" t="n">
        <v>24</v>
      </c>
      <c r="K199" s="9" t="n">
        <f aca="false">SUMPRODUCT(B$2:I$2,B199:I199)</f>
        <v>21.8610710097827</v>
      </c>
      <c r="L199" s="0" t="n">
        <f aca="false">(J199-K199)^2</f>
        <v>4.57501722519193</v>
      </c>
    </row>
    <row r="200" customFormat="false" ht="12.8" hidden="false" customHeight="false" outlineLevel="0" collapsed="false">
      <c r="B200" s="12" t="n">
        <v>6</v>
      </c>
      <c r="C200" s="6" t="n">
        <v>232</v>
      </c>
      <c r="D200" s="6" t="n">
        <v>90</v>
      </c>
      <c r="E200" s="6" t="n">
        <v>3085</v>
      </c>
      <c r="F200" s="6" t="n">
        <v>17.6</v>
      </c>
      <c r="G200" s="12" t="n">
        <v>76</v>
      </c>
      <c r="H200" s="12" t="n">
        <v>1</v>
      </c>
      <c r="I200" s="12" t="n">
        <v>1</v>
      </c>
      <c r="J200" s="6" t="n">
        <v>22.5</v>
      </c>
      <c r="K200" s="9" t="n">
        <f aca="false">SUMPRODUCT(B$2:I$2,B200:I200)</f>
        <v>21.6070152778182</v>
      </c>
      <c r="L200" s="0" t="n">
        <f aca="false">(J200-K200)^2</f>
        <v>0.797421714050095</v>
      </c>
    </row>
    <row r="201" customFormat="false" ht="12.8" hidden="false" customHeight="false" outlineLevel="0" collapsed="false">
      <c r="B201" s="12" t="n">
        <v>4</v>
      </c>
      <c r="C201" s="6" t="n">
        <v>85</v>
      </c>
      <c r="D201" s="6" t="n">
        <v>52</v>
      </c>
      <c r="E201" s="6" t="n">
        <v>2035</v>
      </c>
      <c r="F201" s="6" t="n">
        <v>22.2</v>
      </c>
      <c r="G201" s="12" t="n">
        <v>76</v>
      </c>
      <c r="H201" s="12" t="n">
        <v>1</v>
      </c>
      <c r="I201" s="12" t="n">
        <v>1</v>
      </c>
      <c r="J201" s="6" t="n">
        <v>29</v>
      </c>
      <c r="K201" s="9" t="n">
        <f aca="false">SUMPRODUCT(B$2:I$2,B201:I201)</f>
        <v>27.2729054496794</v>
      </c>
      <c r="L201" s="0" t="n">
        <f aca="false">(J201-K201)^2</f>
        <v>2.98285558574722</v>
      </c>
    </row>
    <row r="202" customFormat="false" ht="12.8" hidden="false" customHeight="false" outlineLevel="0" collapsed="false">
      <c r="B202" s="12" t="n">
        <v>4</v>
      </c>
      <c r="C202" s="6" t="n">
        <v>98</v>
      </c>
      <c r="D202" s="6" t="n">
        <v>60</v>
      </c>
      <c r="E202" s="6" t="n">
        <v>2164</v>
      </c>
      <c r="F202" s="6" t="n">
        <v>22.1</v>
      </c>
      <c r="G202" s="12" t="n">
        <v>76</v>
      </c>
      <c r="H202" s="12" t="n">
        <v>1</v>
      </c>
      <c r="I202" s="12" t="n">
        <v>1</v>
      </c>
      <c r="J202" s="6" t="n">
        <v>24.5</v>
      </c>
      <c r="K202" s="9" t="n">
        <f aca="false">SUMPRODUCT(B$2:I$2,B202:I202)</f>
        <v>26.5948955005647</v>
      </c>
      <c r="L202" s="0" t="n">
        <f aca="false">(J202-K202)^2</f>
        <v>4.38858715828643</v>
      </c>
    </row>
    <row r="203" customFormat="false" ht="12.8" hidden="false" customHeight="false" outlineLevel="0" collapsed="false">
      <c r="B203" s="12" t="n">
        <v>4</v>
      </c>
      <c r="C203" s="6" t="n">
        <v>90</v>
      </c>
      <c r="D203" s="6" t="n">
        <v>70</v>
      </c>
      <c r="E203" s="6" t="n">
        <v>1937</v>
      </c>
      <c r="F203" s="6" t="n">
        <v>14.2</v>
      </c>
      <c r="G203" s="12" t="n">
        <v>76</v>
      </c>
      <c r="H203" s="12" t="n">
        <v>2</v>
      </c>
      <c r="I203" s="12" t="n">
        <v>1</v>
      </c>
      <c r="J203" s="6" t="n">
        <v>29</v>
      </c>
      <c r="K203" s="9" t="n">
        <f aca="false">SUMPRODUCT(B$2:I$2,B203:I203)</f>
        <v>28.5589836734014</v>
      </c>
      <c r="L203" s="0" t="n">
        <f aca="false">(J203-K203)^2</f>
        <v>0.194495400326482</v>
      </c>
    </row>
    <row r="204" customFormat="false" ht="12.8" hidden="false" customHeight="false" outlineLevel="0" collapsed="false">
      <c r="B204" s="12" t="n">
        <v>4</v>
      </c>
      <c r="C204" s="6" t="n">
        <v>91</v>
      </c>
      <c r="D204" s="6" t="n">
        <v>53</v>
      </c>
      <c r="E204" s="6" t="n">
        <v>1795</v>
      </c>
      <c r="F204" s="6" t="n">
        <v>17.4</v>
      </c>
      <c r="G204" s="12" t="n">
        <v>76</v>
      </c>
      <c r="H204" s="12" t="n">
        <v>3</v>
      </c>
      <c r="I204" s="12" t="n">
        <v>1</v>
      </c>
      <c r="J204" s="6" t="n">
        <v>33</v>
      </c>
      <c r="K204" s="9" t="n">
        <f aca="false">SUMPRODUCT(B$2:I$2,B204:I204)</f>
        <v>30.5237102103096</v>
      </c>
      <c r="L204" s="0" t="n">
        <f aca="false">(J204-K204)^2</f>
        <v>6.13201112252497</v>
      </c>
    </row>
    <row r="205" customFormat="false" ht="12.8" hidden="false" customHeight="false" outlineLevel="0" collapsed="false">
      <c r="B205" s="12" t="n">
        <v>6</v>
      </c>
      <c r="C205" s="6" t="n">
        <v>225</v>
      </c>
      <c r="D205" s="6" t="n">
        <v>100</v>
      </c>
      <c r="E205" s="6" t="n">
        <v>3651</v>
      </c>
      <c r="F205" s="6" t="n">
        <v>17.7</v>
      </c>
      <c r="G205" s="12" t="n">
        <v>76</v>
      </c>
      <c r="H205" s="12" t="n">
        <v>1</v>
      </c>
      <c r="I205" s="12" t="n">
        <v>1</v>
      </c>
      <c r="J205" s="6" t="n">
        <v>20</v>
      </c>
      <c r="K205" s="9" t="n">
        <f aca="false">SUMPRODUCT(B$2:I$2,B205:I205)</f>
        <v>18.4197198419161</v>
      </c>
      <c r="L205" s="0" t="n">
        <f aca="false">(J205-K205)^2</f>
        <v>2.49728537803354</v>
      </c>
    </row>
    <row r="206" customFormat="false" ht="12.8" hidden="false" customHeight="false" outlineLevel="0" collapsed="false">
      <c r="B206" s="12" t="n">
        <v>6</v>
      </c>
      <c r="C206" s="6" t="n">
        <v>250</v>
      </c>
      <c r="D206" s="6" t="n">
        <v>78</v>
      </c>
      <c r="E206" s="6" t="n">
        <v>3574</v>
      </c>
      <c r="F206" s="6" t="n">
        <v>21</v>
      </c>
      <c r="G206" s="12" t="n">
        <v>76</v>
      </c>
      <c r="H206" s="12" t="n">
        <v>1</v>
      </c>
      <c r="I206" s="12" t="n">
        <v>1</v>
      </c>
      <c r="J206" s="6" t="n">
        <v>18</v>
      </c>
      <c r="K206" s="9" t="n">
        <f aca="false">SUMPRODUCT(B$2:I$2,B206:I206)</f>
        <v>19.2411572579189</v>
      </c>
      <c r="L206" s="0" t="n">
        <f aca="false">(J206-K206)^2</f>
        <v>1.54047133888476</v>
      </c>
    </row>
    <row r="207" customFormat="false" ht="12.8" hidden="false" customHeight="false" outlineLevel="0" collapsed="false">
      <c r="B207" s="12" t="n">
        <v>6</v>
      </c>
      <c r="C207" s="6" t="n">
        <v>250</v>
      </c>
      <c r="D207" s="6" t="n">
        <v>110</v>
      </c>
      <c r="E207" s="6" t="n">
        <v>3645</v>
      </c>
      <c r="F207" s="6" t="n">
        <v>16.2</v>
      </c>
      <c r="G207" s="12" t="n">
        <v>76</v>
      </c>
      <c r="H207" s="12" t="n">
        <v>1</v>
      </c>
      <c r="I207" s="12" t="n">
        <v>1</v>
      </c>
      <c r="J207" s="6" t="n">
        <v>18.5</v>
      </c>
      <c r="K207" s="9" t="n">
        <f aca="false">SUMPRODUCT(B$2:I$2,B207:I207)</f>
        <v>18.513516647393</v>
      </c>
      <c r="L207" s="0" t="n">
        <f aca="false">(J207-K207)^2</f>
        <v>0.000182699756746422</v>
      </c>
    </row>
    <row r="208" customFormat="false" ht="12.8" hidden="false" customHeight="false" outlineLevel="0" collapsed="false">
      <c r="B208" s="12" t="n">
        <v>6</v>
      </c>
      <c r="C208" s="6" t="n">
        <v>258</v>
      </c>
      <c r="D208" s="6" t="n">
        <v>95</v>
      </c>
      <c r="E208" s="6" t="n">
        <v>3193</v>
      </c>
      <c r="F208" s="6" t="n">
        <v>17.8</v>
      </c>
      <c r="G208" s="12" t="n">
        <v>76</v>
      </c>
      <c r="H208" s="12" t="n">
        <v>1</v>
      </c>
      <c r="I208" s="12" t="n">
        <v>1</v>
      </c>
      <c r="J208" s="6" t="n">
        <v>17.5</v>
      </c>
      <c r="K208" s="9" t="n">
        <f aca="false">SUMPRODUCT(B$2:I$2,B208:I208)</f>
        <v>21.1602335647222</v>
      </c>
      <c r="L208" s="0" t="n">
        <f aca="false">(J208-K208)^2</f>
        <v>13.3973097483193</v>
      </c>
    </row>
    <row r="209" customFormat="false" ht="12.8" hidden="false" customHeight="false" outlineLevel="0" collapsed="false">
      <c r="B209" s="12" t="n">
        <v>4</v>
      </c>
      <c r="C209" s="6" t="n">
        <v>97</v>
      </c>
      <c r="D209" s="6" t="n">
        <v>71</v>
      </c>
      <c r="E209" s="6" t="n">
        <v>1825</v>
      </c>
      <c r="F209" s="6" t="n">
        <v>12.2</v>
      </c>
      <c r="G209" s="12" t="n">
        <v>76</v>
      </c>
      <c r="H209" s="12" t="n">
        <v>2</v>
      </c>
      <c r="I209" s="12" t="n">
        <v>1</v>
      </c>
      <c r="J209" s="6" t="n">
        <v>29.5</v>
      </c>
      <c r="K209" s="9" t="n">
        <f aca="false">SUMPRODUCT(B$2:I$2,B209:I209)</f>
        <v>29.1719831899308</v>
      </c>
      <c r="L209" s="0" t="n">
        <f aca="false">(J209-K209)^2</f>
        <v>0.107595027687972</v>
      </c>
    </row>
    <row r="210" customFormat="false" ht="12.8" hidden="false" customHeight="false" outlineLevel="0" collapsed="false">
      <c r="B210" s="12" t="n">
        <v>4</v>
      </c>
      <c r="C210" s="6" t="n">
        <v>85</v>
      </c>
      <c r="D210" s="6" t="n">
        <v>70</v>
      </c>
      <c r="E210" s="6" t="n">
        <v>1990</v>
      </c>
      <c r="F210" s="6" t="n">
        <v>17</v>
      </c>
      <c r="G210" s="12" t="n">
        <v>76</v>
      </c>
      <c r="H210" s="12" t="n">
        <v>3</v>
      </c>
      <c r="I210" s="12" t="n">
        <v>1</v>
      </c>
      <c r="J210" s="6" t="n">
        <v>32</v>
      </c>
      <c r="K210" s="9" t="n">
        <f aca="false">SUMPRODUCT(B$2:I$2,B210:I210)</f>
        <v>29.2802001008659</v>
      </c>
      <c r="L210" s="0" t="n">
        <f aca="false">(J210-K210)^2</f>
        <v>7.39731149132999</v>
      </c>
    </row>
    <row r="211" customFormat="false" ht="12.8" hidden="false" customHeight="false" outlineLevel="0" collapsed="false">
      <c r="B211" s="12" t="n">
        <v>4</v>
      </c>
      <c r="C211" s="6" t="n">
        <v>97</v>
      </c>
      <c r="D211" s="6" t="n">
        <v>75</v>
      </c>
      <c r="E211" s="6" t="n">
        <v>2155</v>
      </c>
      <c r="F211" s="6" t="n">
        <v>16.4</v>
      </c>
      <c r="G211" s="12" t="n">
        <v>76</v>
      </c>
      <c r="H211" s="12" t="n">
        <v>3</v>
      </c>
      <c r="I211" s="12" t="n">
        <v>1</v>
      </c>
      <c r="J211" s="6" t="n">
        <v>28</v>
      </c>
      <c r="K211" s="9" t="n">
        <f aca="false">SUMPRODUCT(B$2:I$2,B211:I211)</f>
        <v>28.4186280211533</v>
      </c>
      <c r="L211" s="0" t="n">
        <f aca="false">(J211-K211)^2</f>
        <v>0.175249420094713</v>
      </c>
    </row>
    <row r="212" customFormat="false" ht="12.8" hidden="false" customHeight="false" outlineLevel="0" collapsed="false">
      <c r="B212" s="12" t="n">
        <v>4</v>
      </c>
      <c r="C212" s="6" t="n">
        <v>140</v>
      </c>
      <c r="D212" s="6" t="n">
        <v>72</v>
      </c>
      <c r="E212" s="6" t="n">
        <v>2565</v>
      </c>
      <c r="F212" s="6" t="n">
        <v>13.6</v>
      </c>
      <c r="G212" s="12" t="n">
        <v>76</v>
      </c>
      <c r="H212" s="12" t="n">
        <v>1</v>
      </c>
      <c r="I212" s="12" t="n">
        <v>1</v>
      </c>
      <c r="J212" s="6" t="n">
        <v>26.5</v>
      </c>
      <c r="K212" s="9" t="n">
        <f aca="false">SUMPRODUCT(B$2:I$2,B212:I212)</f>
        <v>24.4806209295263</v>
      </c>
      <c r="L212" s="0" t="n">
        <f aca="false">(J212-K212)^2</f>
        <v>4.07789183026703</v>
      </c>
    </row>
    <row r="213" customFormat="false" ht="12.8" hidden="false" customHeight="false" outlineLevel="0" collapsed="false">
      <c r="B213" s="12" t="n">
        <v>4</v>
      </c>
      <c r="C213" s="6" t="n">
        <v>130</v>
      </c>
      <c r="D213" s="6" t="n">
        <v>102</v>
      </c>
      <c r="E213" s="6" t="n">
        <v>3150</v>
      </c>
      <c r="F213" s="6" t="n">
        <v>15.7</v>
      </c>
      <c r="G213" s="12" t="n">
        <v>76</v>
      </c>
      <c r="H213" s="12" t="n">
        <v>2</v>
      </c>
      <c r="I213" s="12" t="n">
        <v>1</v>
      </c>
      <c r="J213" s="6" t="n">
        <v>20</v>
      </c>
      <c r="K213" s="9" t="n">
        <f aca="false">SUMPRODUCT(B$2:I$2,B213:I213)</f>
        <v>22.0304713781998</v>
      </c>
      <c r="L213" s="0" t="n">
        <f aca="false">(J213-K213)^2</f>
        <v>4.12281401768879</v>
      </c>
    </row>
    <row r="214" customFormat="false" ht="12.8" hidden="false" customHeight="false" outlineLevel="0" collapsed="false">
      <c r="B214" s="12" t="n">
        <v>8</v>
      </c>
      <c r="C214" s="6" t="n">
        <v>318</v>
      </c>
      <c r="D214" s="6" t="n">
        <v>150</v>
      </c>
      <c r="E214" s="6" t="n">
        <v>3940</v>
      </c>
      <c r="F214" s="6" t="n">
        <v>13.2</v>
      </c>
      <c r="G214" s="12" t="n">
        <v>76</v>
      </c>
      <c r="H214" s="12" t="n">
        <v>1</v>
      </c>
      <c r="I214" s="12" t="n">
        <v>1</v>
      </c>
      <c r="J214" s="6" t="n">
        <v>13</v>
      </c>
      <c r="K214" s="9" t="n">
        <f aca="false">SUMPRODUCT(B$2:I$2,B214:I214)</f>
        <v>16.3994278148372</v>
      </c>
      <c r="L214" s="0" t="n">
        <f aca="false">(J214-K214)^2</f>
        <v>11.5561094682892</v>
      </c>
    </row>
    <row r="215" customFormat="false" ht="12.8" hidden="false" customHeight="false" outlineLevel="0" collapsed="false">
      <c r="B215" s="12" t="n">
        <v>4</v>
      </c>
      <c r="C215" s="6" t="n">
        <v>120</v>
      </c>
      <c r="D215" s="6" t="n">
        <v>88</v>
      </c>
      <c r="E215" s="6" t="n">
        <v>3270</v>
      </c>
      <c r="F215" s="6" t="n">
        <v>21.9</v>
      </c>
      <c r="G215" s="12" t="n">
        <v>76</v>
      </c>
      <c r="H215" s="12" t="n">
        <v>2</v>
      </c>
      <c r="I215" s="12" t="n">
        <v>1</v>
      </c>
      <c r="J215" s="6" t="n">
        <v>19</v>
      </c>
      <c r="K215" s="9" t="n">
        <f aca="false">SUMPRODUCT(B$2:I$2,B215:I215)</f>
        <v>21.5284436716461</v>
      </c>
      <c r="L215" s="0" t="n">
        <f aca="false">(J215-K215)^2</f>
        <v>6.3930274006872</v>
      </c>
    </row>
    <row r="216" customFormat="false" ht="12.8" hidden="false" customHeight="false" outlineLevel="0" collapsed="false">
      <c r="B216" s="12" t="n">
        <v>6</v>
      </c>
      <c r="C216" s="6" t="n">
        <v>156</v>
      </c>
      <c r="D216" s="6" t="n">
        <v>108</v>
      </c>
      <c r="E216" s="6" t="n">
        <v>2930</v>
      </c>
      <c r="F216" s="6" t="n">
        <v>15.5</v>
      </c>
      <c r="G216" s="12" t="n">
        <v>76</v>
      </c>
      <c r="H216" s="12" t="n">
        <v>3</v>
      </c>
      <c r="I216" s="12" t="n">
        <v>1</v>
      </c>
      <c r="J216" s="6" t="n">
        <v>19</v>
      </c>
      <c r="K216" s="9" t="n">
        <f aca="false">SUMPRODUCT(B$2:I$2,B216:I216)</f>
        <v>23.7425965704854</v>
      </c>
      <c r="L216" s="0" t="n">
        <f aca="false">(J216-K216)^2</f>
        <v>22.4922222303796</v>
      </c>
    </row>
    <row r="217" customFormat="false" ht="12.8" hidden="false" customHeight="false" outlineLevel="0" collapsed="false">
      <c r="B217" s="12" t="n">
        <v>6</v>
      </c>
      <c r="C217" s="6" t="n">
        <v>168</v>
      </c>
      <c r="D217" s="6" t="n">
        <v>120</v>
      </c>
      <c r="E217" s="6" t="n">
        <v>3820</v>
      </c>
      <c r="F217" s="6" t="n">
        <v>16.7</v>
      </c>
      <c r="G217" s="12" t="n">
        <v>76</v>
      </c>
      <c r="H217" s="12" t="n">
        <v>2</v>
      </c>
      <c r="I217" s="12" t="n">
        <v>1</v>
      </c>
      <c r="J217" s="6" t="n">
        <v>16.5</v>
      </c>
      <c r="K217" s="9" t="n">
        <f aca="false">SUMPRODUCT(B$2:I$2,B217:I217)</f>
        <v>17.9355918670506</v>
      </c>
      <c r="L217" s="0" t="n">
        <f aca="false">(J217-K217)^2</f>
        <v>2.06092400874169</v>
      </c>
    </row>
    <row r="218" customFormat="false" ht="12.8" hidden="false" customHeight="false" outlineLevel="0" collapsed="false">
      <c r="B218" s="12" t="n">
        <v>8</v>
      </c>
      <c r="C218" s="6" t="n">
        <v>350</v>
      </c>
      <c r="D218" s="6" t="n">
        <v>180</v>
      </c>
      <c r="E218" s="6" t="n">
        <v>4380</v>
      </c>
      <c r="F218" s="6" t="n">
        <v>12.1</v>
      </c>
      <c r="G218" s="12" t="n">
        <v>76</v>
      </c>
      <c r="H218" s="12" t="n">
        <v>1</v>
      </c>
      <c r="I218" s="12" t="n">
        <v>1</v>
      </c>
      <c r="J218" s="6" t="n">
        <v>16.5</v>
      </c>
      <c r="K218" s="9" t="n">
        <f aca="false">SUMPRODUCT(B$2:I$2,B218:I218)</f>
        <v>13.9688422236316</v>
      </c>
      <c r="L218" s="0" t="n">
        <f aca="false">(J218-K218)^2</f>
        <v>6.40675968887044</v>
      </c>
    </row>
    <row r="219" customFormat="false" ht="12.8" hidden="false" customHeight="false" outlineLevel="0" collapsed="false">
      <c r="B219" s="12" t="n">
        <v>8</v>
      </c>
      <c r="C219" s="6" t="n">
        <v>350</v>
      </c>
      <c r="D219" s="6" t="n">
        <v>145</v>
      </c>
      <c r="E219" s="6" t="n">
        <v>4055</v>
      </c>
      <c r="F219" s="6" t="n">
        <v>12</v>
      </c>
      <c r="G219" s="12" t="n">
        <v>76</v>
      </c>
      <c r="H219" s="12" t="n">
        <v>1</v>
      </c>
      <c r="I219" s="12" t="n">
        <v>1</v>
      </c>
      <c r="J219" s="6" t="n">
        <v>13</v>
      </c>
      <c r="K219" s="9" t="n">
        <f aca="false">SUMPRODUCT(B$2:I$2,B219:I219)</f>
        <v>16.0182834503809</v>
      </c>
      <c r="L219" s="0" t="n">
        <f aca="false">(J219-K219)^2</f>
        <v>9.11003498684316</v>
      </c>
    </row>
    <row r="220" customFormat="false" ht="12.8" hidden="false" customHeight="false" outlineLevel="0" collapsed="false">
      <c r="B220" s="12" t="n">
        <v>8</v>
      </c>
      <c r="C220" s="6" t="n">
        <v>302</v>
      </c>
      <c r="D220" s="6" t="n">
        <v>130</v>
      </c>
      <c r="E220" s="6" t="n">
        <v>3870</v>
      </c>
      <c r="F220" s="6" t="n">
        <v>15</v>
      </c>
      <c r="G220" s="12" t="n">
        <v>76</v>
      </c>
      <c r="H220" s="12" t="n">
        <v>1</v>
      </c>
      <c r="I220" s="12" t="n">
        <v>1</v>
      </c>
      <c r="J220" s="6" t="n">
        <v>13</v>
      </c>
      <c r="K220" s="9" t="n">
        <f aca="false">SUMPRODUCT(B$2:I$2,B220:I220)</f>
        <v>16.8660133174588</v>
      </c>
      <c r="L220" s="0" t="n">
        <f aca="false">(J220-K220)^2</f>
        <v>14.9460589707686</v>
      </c>
    </row>
    <row r="221" customFormat="false" ht="12.8" hidden="false" customHeight="false" outlineLevel="0" collapsed="false">
      <c r="B221" s="12" t="n">
        <v>8</v>
      </c>
      <c r="C221" s="6" t="n">
        <v>318</v>
      </c>
      <c r="D221" s="6" t="n">
        <v>150</v>
      </c>
      <c r="E221" s="6" t="n">
        <v>3755</v>
      </c>
      <c r="F221" s="6" t="n">
        <v>14</v>
      </c>
      <c r="G221" s="12" t="n">
        <v>76</v>
      </c>
      <c r="H221" s="12" t="n">
        <v>1</v>
      </c>
      <c r="I221" s="12" t="n">
        <v>1</v>
      </c>
      <c r="J221" s="6" t="n">
        <v>13</v>
      </c>
      <c r="K221" s="9" t="n">
        <f aca="false">SUMPRODUCT(B$2:I$2,B221:I221)</f>
        <v>17.4109659785203</v>
      </c>
      <c r="L221" s="0" t="n">
        <f aca="false">(J221-K221)^2</f>
        <v>19.4566208636635</v>
      </c>
    </row>
    <row r="222" customFormat="false" ht="12.8" hidden="false" customHeight="false" outlineLevel="0" collapsed="false">
      <c r="B222" s="12" t="n">
        <v>4</v>
      </c>
      <c r="C222" s="6" t="n">
        <v>98</v>
      </c>
      <c r="D222" s="6" t="n">
        <v>68</v>
      </c>
      <c r="E222" s="6" t="n">
        <v>2045</v>
      </c>
      <c r="F222" s="6" t="n">
        <v>18.5</v>
      </c>
      <c r="G222" s="12" t="n">
        <v>77</v>
      </c>
      <c r="H222" s="12" t="n">
        <v>3</v>
      </c>
      <c r="I222" s="12" t="n">
        <v>1</v>
      </c>
      <c r="J222" s="6" t="n">
        <v>31.5</v>
      </c>
      <c r="K222" s="9" t="n">
        <f aca="false">SUMPRODUCT(B$2:I$2,B222:I222)</f>
        <v>29.5975676147888</v>
      </c>
      <c r="L222" s="0" t="n">
        <f aca="false">(J222-K222)^2</f>
        <v>3.61924898030045</v>
      </c>
    </row>
    <row r="223" customFormat="false" ht="12.8" hidden="false" customHeight="false" outlineLevel="0" collapsed="false">
      <c r="B223" s="12" t="n">
        <v>4</v>
      </c>
      <c r="C223" s="6" t="n">
        <v>111</v>
      </c>
      <c r="D223" s="6" t="n">
        <v>80</v>
      </c>
      <c r="E223" s="6" t="n">
        <v>2155</v>
      </c>
      <c r="F223" s="6" t="n">
        <v>14.8</v>
      </c>
      <c r="G223" s="12" t="n">
        <v>77</v>
      </c>
      <c r="H223" s="12" t="n">
        <v>1</v>
      </c>
      <c r="I223" s="12" t="n">
        <v>1</v>
      </c>
      <c r="J223" s="6" t="n">
        <v>30</v>
      </c>
      <c r="K223" s="9" t="n">
        <f aca="false">SUMPRODUCT(B$2:I$2,B223:I223)</f>
        <v>26.9366552320713</v>
      </c>
      <c r="L223" s="0" t="n">
        <f aca="false">(J223-K223)^2</f>
        <v>9.38408116719606</v>
      </c>
    </row>
    <row r="224" customFormat="false" ht="12.8" hidden="false" customHeight="false" outlineLevel="0" collapsed="false">
      <c r="B224" s="12" t="n">
        <v>4</v>
      </c>
      <c r="C224" s="6" t="n">
        <v>79</v>
      </c>
      <c r="D224" s="6" t="n">
        <v>58</v>
      </c>
      <c r="E224" s="6" t="n">
        <v>1825</v>
      </c>
      <c r="F224" s="6" t="n">
        <v>18.6</v>
      </c>
      <c r="G224" s="12" t="n">
        <v>77</v>
      </c>
      <c r="H224" s="12" t="n">
        <v>2</v>
      </c>
      <c r="I224" s="12" t="n">
        <v>1</v>
      </c>
      <c r="J224" s="6" t="n">
        <v>36</v>
      </c>
      <c r="K224" s="9" t="n">
        <f aca="false">SUMPRODUCT(B$2:I$2,B224:I224)</f>
        <v>29.7452732462018</v>
      </c>
      <c r="L224" s="0" t="n">
        <f aca="false">(J224-K224)^2</f>
        <v>39.1216067646793</v>
      </c>
    </row>
    <row r="225" customFormat="false" ht="12.8" hidden="false" customHeight="false" outlineLevel="0" collapsed="false">
      <c r="B225" s="12" t="n">
        <v>4</v>
      </c>
      <c r="C225" s="6" t="n">
        <v>122</v>
      </c>
      <c r="D225" s="6" t="n">
        <v>96</v>
      </c>
      <c r="E225" s="6" t="n">
        <v>2300</v>
      </c>
      <c r="F225" s="6" t="n">
        <v>15.5</v>
      </c>
      <c r="G225" s="12" t="n">
        <v>77</v>
      </c>
      <c r="H225" s="12" t="n">
        <v>1</v>
      </c>
      <c r="I225" s="12" t="n">
        <v>1</v>
      </c>
      <c r="J225" s="6" t="n">
        <v>25.5</v>
      </c>
      <c r="K225" s="9" t="n">
        <f aca="false">SUMPRODUCT(B$2:I$2,B225:I225)</f>
        <v>26.1034639475077</v>
      </c>
      <c r="L225" s="0" t="n">
        <f aca="false">(J225-K225)^2</f>
        <v>0.36416873594157</v>
      </c>
    </row>
    <row r="226" customFormat="false" ht="12.8" hidden="false" customHeight="false" outlineLevel="0" collapsed="false">
      <c r="B226" s="12" t="n">
        <v>4</v>
      </c>
      <c r="C226" s="6" t="n">
        <v>85</v>
      </c>
      <c r="D226" s="6" t="n">
        <v>70</v>
      </c>
      <c r="E226" s="6" t="n">
        <v>1945</v>
      </c>
      <c r="F226" s="6" t="n">
        <v>16.8</v>
      </c>
      <c r="G226" s="12" t="n">
        <v>77</v>
      </c>
      <c r="H226" s="12" t="n">
        <v>3</v>
      </c>
      <c r="I226" s="12" t="n">
        <v>1</v>
      </c>
      <c r="J226" s="6" t="n">
        <v>33.5</v>
      </c>
      <c r="K226" s="9" t="n">
        <f aca="false">SUMPRODUCT(B$2:I$2,B226:I226)</f>
        <v>30.0067754509296</v>
      </c>
      <c r="L226" s="0" t="n">
        <f aca="false">(J226-K226)^2</f>
        <v>12.2026177502277</v>
      </c>
    </row>
    <row r="227" customFormat="false" ht="12.8" hidden="false" customHeight="false" outlineLevel="0" collapsed="false">
      <c r="B227" s="12" t="n">
        <v>8</v>
      </c>
      <c r="C227" s="6" t="n">
        <v>305</v>
      </c>
      <c r="D227" s="6" t="n">
        <v>145</v>
      </c>
      <c r="E227" s="6" t="n">
        <v>3880</v>
      </c>
      <c r="F227" s="6" t="n">
        <v>12.5</v>
      </c>
      <c r="G227" s="12" t="n">
        <v>77</v>
      </c>
      <c r="H227" s="12" t="n">
        <v>1</v>
      </c>
      <c r="I227" s="12" t="n">
        <v>1</v>
      </c>
      <c r="J227" s="6" t="n">
        <v>17.5</v>
      </c>
      <c r="K227" s="9" t="n">
        <f aca="false">SUMPRODUCT(B$2:I$2,B227:I227)</f>
        <v>17.1537026793688</v>
      </c>
      <c r="L227" s="0" t="n">
        <f aca="false">(J227-K227)^2</f>
        <v>0.119921834276361</v>
      </c>
    </row>
    <row r="228" customFormat="false" ht="12.8" hidden="false" customHeight="false" outlineLevel="0" collapsed="false">
      <c r="B228" s="12" t="n">
        <v>8</v>
      </c>
      <c r="C228" s="6" t="n">
        <v>260</v>
      </c>
      <c r="D228" s="6" t="n">
        <v>110</v>
      </c>
      <c r="E228" s="6" t="n">
        <v>4060</v>
      </c>
      <c r="F228" s="6" t="n">
        <v>19</v>
      </c>
      <c r="G228" s="12" t="n">
        <v>77</v>
      </c>
      <c r="H228" s="12" t="n">
        <v>1</v>
      </c>
      <c r="I228" s="12" t="n">
        <v>1</v>
      </c>
      <c r="J228" s="6" t="n">
        <v>17</v>
      </c>
      <c r="K228" s="9" t="n">
        <f aca="false">SUMPRODUCT(B$2:I$2,B228:I228)</f>
        <v>16.273063430113</v>
      </c>
      <c r="L228" s="0" t="n">
        <f aca="false">(J228-K228)^2</f>
        <v>0.528436776639049</v>
      </c>
    </row>
    <row r="229" customFormat="false" ht="12.8" hidden="false" customHeight="false" outlineLevel="0" collapsed="false">
      <c r="B229" s="12" t="n">
        <v>8</v>
      </c>
      <c r="C229" s="6" t="n">
        <v>318</v>
      </c>
      <c r="D229" s="6" t="n">
        <v>145</v>
      </c>
      <c r="E229" s="6" t="n">
        <v>4140</v>
      </c>
      <c r="F229" s="6" t="n">
        <v>13.7</v>
      </c>
      <c r="G229" s="12" t="n">
        <v>77</v>
      </c>
      <c r="H229" s="12" t="n">
        <v>1</v>
      </c>
      <c r="I229" s="12" t="n">
        <v>1</v>
      </c>
      <c r="J229" s="6" t="n">
        <v>15.5</v>
      </c>
      <c r="K229" s="9" t="n">
        <f aca="false">SUMPRODUCT(B$2:I$2,B229:I229)</f>
        <v>15.8557144137945</v>
      </c>
      <c r="L229" s="0" t="n">
        <f aca="false">(J229-K229)^2</f>
        <v>0.126532744181185</v>
      </c>
    </row>
    <row r="230" customFormat="false" ht="12.8" hidden="false" customHeight="false" outlineLevel="0" collapsed="false">
      <c r="B230" s="12" t="n">
        <v>8</v>
      </c>
      <c r="C230" s="6" t="n">
        <v>302</v>
      </c>
      <c r="D230" s="6" t="n">
        <v>130</v>
      </c>
      <c r="E230" s="6" t="n">
        <v>4295</v>
      </c>
      <c r="F230" s="6" t="n">
        <v>14.9</v>
      </c>
      <c r="G230" s="12" t="n">
        <v>77</v>
      </c>
      <c r="H230" s="12" t="n">
        <v>1</v>
      </c>
      <c r="I230" s="12" t="n">
        <v>1</v>
      </c>
      <c r="J230" s="6" t="n">
        <v>15</v>
      </c>
      <c r="K230" s="9" t="n">
        <f aca="false">SUMPRODUCT(B$2:I$2,B230:I230)</f>
        <v>15.0555656525061</v>
      </c>
      <c r="L230" s="0" t="n">
        <f aca="false">(J230-K230)^2</f>
        <v>0.00308754173843087</v>
      </c>
    </row>
    <row r="231" customFormat="false" ht="12.8" hidden="false" customHeight="false" outlineLevel="0" collapsed="false">
      <c r="B231" s="12" t="n">
        <v>6</v>
      </c>
      <c r="C231" s="6" t="n">
        <v>250</v>
      </c>
      <c r="D231" s="6" t="n">
        <v>110</v>
      </c>
      <c r="E231" s="6" t="n">
        <v>3520</v>
      </c>
      <c r="F231" s="6" t="n">
        <v>16.4</v>
      </c>
      <c r="G231" s="12" t="n">
        <v>77</v>
      </c>
      <c r="H231" s="12" t="n">
        <v>1</v>
      </c>
      <c r="I231" s="12" t="n">
        <v>1</v>
      </c>
      <c r="J231" s="6" t="n">
        <v>17.5</v>
      </c>
      <c r="K231" s="9" t="n">
        <f aca="false">SUMPRODUCT(B$2:I$2,B231:I231)</f>
        <v>19.6783461164218</v>
      </c>
      <c r="L231" s="0" t="n">
        <f aca="false">(J231-K231)^2</f>
        <v>4.74519180293001</v>
      </c>
    </row>
    <row r="232" customFormat="false" ht="12.8" hidden="false" customHeight="false" outlineLevel="0" collapsed="false">
      <c r="B232" s="12" t="n">
        <v>6</v>
      </c>
      <c r="C232" s="6" t="n">
        <v>231</v>
      </c>
      <c r="D232" s="6" t="n">
        <v>105</v>
      </c>
      <c r="E232" s="6" t="n">
        <v>3425</v>
      </c>
      <c r="F232" s="6" t="n">
        <v>16.9</v>
      </c>
      <c r="G232" s="12" t="n">
        <v>77</v>
      </c>
      <c r="H232" s="12" t="n">
        <v>1</v>
      </c>
      <c r="I232" s="12" t="n">
        <v>1</v>
      </c>
      <c r="J232" s="6" t="n">
        <v>20.5</v>
      </c>
      <c r="K232" s="9" t="n">
        <f aca="false">SUMPRODUCT(B$2:I$2,B232:I232)</f>
        <v>20.1129921034929</v>
      </c>
      <c r="L232" s="0" t="n">
        <f aca="false">(J232-K232)^2</f>
        <v>0.149775111958826</v>
      </c>
    </row>
    <row r="233" customFormat="false" ht="12.8" hidden="false" customHeight="false" outlineLevel="0" collapsed="false">
      <c r="B233" s="12" t="n">
        <v>6</v>
      </c>
      <c r="C233" s="6" t="n">
        <v>225</v>
      </c>
      <c r="D233" s="6" t="n">
        <v>100</v>
      </c>
      <c r="E233" s="6" t="n">
        <v>3630</v>
      </c>
      <c r="F233" s="6" t="n">
        <v>17.7</v>
      </c>
      <c r="G233" s="12" t="n">
        <v>77</v>
      </c>
      <c r="H233" s="12" t="n">
        <v>1</v>
      </c>
      <c r="I233" s="12" t="n">
        <v>1</v>
      </c>
      <c r="J233" s="6" t="n">
        <v>19</v>
      </c>
      <c r="K233" s="9" t="n">
        <f aca="false">SUMPRODUCT(B$2:I$2,B233:I233)</f>
        <v>19.0197456415349</v>
      </c>
      <c r="L233" s="0" t="n">
        <f aca="false">(J233-K233)^2</f>
        <v>0.000389890359625338</v>
      </c>
    </row>
    <row r="234" customFormat="false" ht="12.8" hidden="false" customHeight="false" outlineLevel="0" collapsed="false">
      <c r="B234" s="12" t="n">
        <v>6</v>
      </c>
      <c r="C234" s="6" t="n">
        <v>250</v>
      </c>
      <c r="D234" s="6" t="n">
        <v>98</v>
      </c>
      <c r="E234" s="6" t="n">
        <v>3525</v>
      </c>
      <c r="F234" s="6" t="n">
        <v>19</v>
      </c>
      <c r="G234" s="12" t="n">
        <v>77</v>
      </c>
      <c r="H234" s="12" t="n">
        <v>1</v>
      </c>
      <c r="I234" s="12" t="n">
        <v>1</v>
      </c>
      <c r="J234" s="6" t="n">
        <v>18.5</v>
      </c>
      <c r="K234" s="9" t="n">
        <f aca="false">SUMPRODUCT(B$2:I$2,B234:I234)</f>
        <v>19.7927152024028</v>
      </c>
      <c r="L234" s="0" t="n">
        <f aca="false">(J234-K234)^2</f>
        <v>1.67111259452338</v>
      </c>
    </row>
    <row r="235" customFormat="false" ht="12.8" hidden="false" customHeight="false" outlineLevel="0" collapsed="false">
      <c r="B235" s="12" t="n">
        <v>8</v>
      </c>
      <c r="C235" s="6" t="n">
        <v>400</v>
      </c>
      <c r="D235" s="6" t="n">
        <v>180</v>
      </c>
      <c r="E235" s="6" t="n">
        <v>4220</v>
      </c>
      <c r="F235" s="6" t="n">
        <v>11.1</v>
      </c>
      <c r="G235" s="12" t="n">
        <v>77</v>
      </c>
      <c r="H235" s="12" t="n">
        <v>1</v>
      </c>
      <c r="I235" s="12" t="n">
        <v>1</v>
      </c>
      <c r="J235" s="6" t="n">
        <v>16</v>
      </c>
      <c r="K235" s="9" t="n">
        <f aca="false">SUMPRODUCT(B$2:I$2,B235:I235)</f>
        <v>15.6421150290071</v>
      </c>
      <c r="L235" s="0" t="n">
        <f aca="false">(J235-K235)^2</f>
        <v>0.128081652462579</v>
      </c>
    </row>
    <row r="236" customFormat="false" ht="12.8" hidden="false" customHeight="false" outlineLevel="0" collapsed="false">
      <c r="B236" s="12" t="n">
        <v>8</v>
      </c>
      <c r="C236" s="6" t="n">
        <v>350</v>
      </c>
      <c r="D236" s="6" t="n">
        <v>170</v>
      </c>
      <c r="E236" s="6" t="n">
        <v>4165</v>
      </c>
      <c r="F236" s="6" t="n">
        <v>11.4</v>
      </c>
      <c r="G236" s="12" t="n">
        <v>77</v>
      </c>
      <c r="H236" s="12" t="n">
        <v>1</v>
      </c>
      <c r="I236" s="12" t="n">
        <v>1</v>
      </c>
      <c r="J236" s="6" t="n">
        <v>15.5</v>
      </c>
      <c r="K236" s="9" t="n">
        <f aca="false">SUMPRODUCT(B$2:I$2,B236:I236)</f>
        <v>15.6903779177208</v>
      </c>
      <c r="L236" s="0" t="n">
        <f aca="false">(J236-K236)^2</f>
        <v>0.0362437515557092</v>
      </c>
    </row>
    <row r="237" customFormat="false" ht="12.8" hidden="false" customHeight="false" outlineLevel="0" collapsed="false">
      <c r="B237" s="12" t="n">
        <v>8</v>
      </c>
      <c r="C237" s="6" t="n">
        <v>400</v>
      </c>
      <c r="D237" s="6" t="n">
        <v>190</v>
      </c>
      <c r="E237" s="6" t="n">
        <v>4325</v>
      </c>
      <c r="F237" s="6" t="n">
        <v>12.2</v>
      </c>
      <c r="G237" s="12" t="n">
        <v>77</v>
      </c>
      <c r="H237" s="12" t="n">
        <v>1</v>
      </c>
      <c r="I237" s="12" t="n">
        <v>1</v>
      </c>
      <c r="J237" s="6" t="n">
        <v>15.5</v>
      </c>
      <c r="K237" s="9" t="n">
        <f aca="false">SUMPRODUCT(B$2:I$2,B237:I237)</f>
        <v>15.0074700267727</v>
      </c>
      <c r="L237" s="0" t="n">
        <f aca="false">(J237-K237)^2</f>
        <v>0.242585774527244</v>
      </c>
    </row>
    <row r="238" customFormat="false" ht="12.8" hidden="false" customHeight="false" outlineLevel="0" collapsed="false">
      <c r="B238" s="12" t="n">
        <v>8</v>
      </c>
      <c r="C238" s="6" t="n">
        <v>351</v>
      </c>
      <c r="D238" s="6" t="n">
        <v>149</v>
      </c>
      <c r="E238" s="6" t="n">
        <v>4335</v>
      </c>
      <c r="F238" s="6" t="n">
        <v>14.5</v>
      </c>
      <c r="G238" s="12" t="n">
        <v>77</v>
      </c>
      <c r="H238" s="12" t="n">
        <v>1</v>
      </c>
      <c r="I238" s="12" t="n">
        <v>1</v>
      </c>
      <c r="J238" s="6" t="n">
        <v>16</v>
      </c>
      <c r="K238" s="9" t="n">
        <f aca="false">SUMPRODUCT(B$2:I$2,B238:I238)</f>
        <v>15.0040142847661</v>
      </c>
      <c r="L238" s="0" t="n">
        <f aca="false">(J238-K238)^2</f>
        <v>0.991987544949979</v>
      </c>
    </row>
    <row r="239" customFormat="false" ht="12.8" hidden="false" customHeight="false" outlineLevel="0" collapsed="false">
      <c r="B239" s="12" t="n">
        <v>4</v>
      </c>
      <c r="C239" s="6" t="n">
        <v>97</v>
      </c>
      <c r="D239" s="6" t="n">
        <v>78</v>
      </c>
      <c r="E239" s="6" t="n">
        <v>1940</v>
      </c>
      <c r="F239" s="6" t="n">
        <v>14.5</v>
      </c>
      <c r="G239" s="12" t="n">
        <v>77</v>
      </c>
      <c r="H239" s="12" t="n">
        <v>2</v>
      </c>
      <c r="I239" s="12" t="n">
        <v>1</v>
      </c>
      <c r="J239" s="6" t="n">
        <v>29</v>
      </c>
      <c r="K239" s="9" t="n">
        <f aca="false">SUMPRODUCT(B$2:I$2,B239:I239)</f>
        <v>29.0137383874284</v>
      </c>
      <c r="L239" s="0" t="n">
        <f aca="false">(J239-K239)^2</f>
        <v>0.000188743289134004</v>
      </c>
    </row>
    <row r="240" customFormat="false" ht="12.8" hidden="false" customHeight="false" outlineLevel="0" collapsed="false">
      <c r="B240" s="12" t="n">
        <v>4</v>
      </c>
      <c r="C240" s="6" t="n">
        <v>151</v>
      </c>
      <c r="D240" s="6" t="n">
        <v>88</v>
      </c>
      <c r="E240" s="6" t="n">
        <v>2740</v>
      </c>
      <c r="F240" s="6" t="n">
        <v>16</v>
      </c>
      <c r="G240" s="12" t="n">
        <v>77</v>
      </c>
      <c r="H240" s="12" t="n">
        <v>1</v>
      </c>
      <c r="I240" s="12" t="n">
        <v>1</v>
      </c>
      <c r="J240" s="6" t="n">
        <v>24.5</v>
      </c>
      <c r="K240" s="9" t="n">
        <f aca="false">SUMPRODUCT(B$2:I$2,B240:I240)</f>
        <v>23.9981674114069</v>
      </c>
      <c r="L240" s="0" t="n">
        <f aca="false">(J240-K240)^2</f>
        <v>0.251835946974023</v>
      </c>
    </row>
    <row r="241" customFormat="false" ht="12.8" hidden="false" customHeight="false" outlineLevel="0" collapsed="false">
      <c r="B241" s="12" t="n">
        <v>4</v>
      </c>
      <c r="C241" s="6" t="n">
        <v>97</v>
      </c>
      <c r="D241" s="6" t="n">
        <v>75</v>
      </c>
      <c r="E241" s="6" t="n">
        <v>2265</v>
      </c>
      <c r="F241" s="6" t="n">
        <v>18.2</v>
      </c>
      <c r="G241" s="12" t="n">
        <v>77</v>
      </c>
      <c r="H241" s="12" t="n">
        <v>3</v>
      </c>
      <c r="I241" s="12" t="n">
        <v>1</v>
      </c>
      <c r="J241" s="6" t="n">
        <v>26</v>
      </c>
      <c r="K241" s="9" t="n">
        <f aca="false">SUMPRODUCT(B$2:I$2,B241:I241)</f>
        <v>28.338809614327</v>
      </c>
      <c r="L241" s="0" t="n">
        <f aca="false">(J241-K241)^2</f>
        <v>5.47003041206823</v>
      </c>
    </row>
    <row r="242" customFormat="false" ht="12.8" hidden="false" customHeight="false" outlineLevel="0" collapsed="false">
      <c r="B242" s="12" t="n">
        <v>4</v>
      </c>
      <c r="C242" s="6" t="n">
        <v>140</v>
      </c>
      <c r="D242" s="6" t="n">
        <v>89</v>
      </c>
      <c r="E242" s="6" t="n">
        <v>2755</v>
      </c>
      <c r="F242" s="6" t="n">
        <v>15.8</v>
      </c>
      <c r="G242" s="12" t="n">
        <v>77</v>
      </c>
      <c r="H242" s="12" t="n">
        <v>1</v>
      </c>
      <c r="I242" s="12" t="n">
        <v>1</v>
      </c>
      <c r="J242" s="6" t="n">
        <v>25.5</v>
      </c>
      <c r="K242" s="9" t="n">
        <f aca="false">SUMPRODUCT(B$2:I$2,B242:I242)</f>
        <v>23.8312919660263</v>
      </c>
      <c r="L242" s="0" t="n">
        <f aca="false">(J242-K242)^2</f>
        <v>2.78458650264853</v>
      </c>
    </row>
    <row r="243" customFormat="false" ht="12.8" hidden="false" customHeight="false" outlineLevel="0" collapsed="false">
      <c r="B243" s="12" t="n">
        <v>4</v>
      </c>
      <c r="C243" s="6" t="n">
        <v>98</v>
      </c>
      <c r="D243" s="6" t="n">
        <v>63</v>
      </c>
      <c r="E243" s="6" t="n">
        <v>2051</v>
      </c>
      <c r="F243" s="6" t="n">
        <v>17</v>
      </c>
      <c r="G243" s="12" t="n">
        <v>77</v>
      </c>
      <c r="H243" s="12" t="n">
        <v>1</v>
      </c>
      <c r="I243" s="12" t="n">
        <v>1</v>
      </c>
      <c r="J243" s="6" t="n">
        <v>30.5</v>
      </c>
      <c r="K243" s="9" t="n">
        <f aca="false">SUMPRODUCT(B$2:I$2,B243:I243)</f>
        <v>27.58797594249</v>
      </c>
      <c r="L243" s="0" t="n">
        <f aca="false">(J243-K243)^2</f>
        <v>8.47988411151671</v>
      </c>
    </row>
    <row r="244" customFormat="false" ht="12.8" hidden="false" customHeight="false" outlineLevel="0" collapsed="false">
      <c r="B244" s="12" t="n">
        <v>4</v>
      </c>
      <c r="C244" s="6" t="n">
        <v>98</v>
      </c>
      <c r="D244" s="6" t="n">
        <v>83</v>
      </c>
      <c r="E244" s="6" t="n">
        <v>2075</v>
      </c>
      <c r="F244" s="6" t="n">
        <v>15.9</v>
      </c>
      <c r="G244" s="12" t="n">
        <v>77</v>
      </c>
      <c r="H244" s="12" t="n">
        <v>1</v>
      </c>
      <c r="I244" s="12" t="n">
        <v>1</v>
      </c>
      <c r="J244" s="6" t="n">
        <v>33.5</v>
      </c>
      <c r="K244" s="9" t="n">
        <f aca="false">SUMPRODUCT(B$2:I$2,B244:I244)</f>
        <v>27.2725021440393</v>
      </c>
      <c r="L244" s="0" t="n">
        <f aca="false">(J244-K244)^2</f>
        <v>38.7817295459957</v>
      </c>
    </row>
    <row r="245" customFormat="false" ht="12.8" hidden="false" customHeight="false" outlineLevel="0" collapsed="false">
      <c r="B245" s="12" t="n">
        <v>4</v>
      </c>
      <c r="C245" s="6" t="n">
        <v>97</v>
      </c>
      <c r="D245" s="6" t="n">
        <v>67</v>
      </c>
      <c r="E245" s="6" t="n">
        <v>1985</v>
      </c>
      <c r="F245" s="6" t="n">
        <v>16.4</v>
      </c>
      <c r="G245" s="12" t="n">
        <v>77</v>
      </c>
      <c r="H245" s="12" t="n">
        <v>3</v>
      </c>
      <c r="I245" s="12" t="n">
        <v>1</v>
      </c>
      <c r="J245" s="6" t="n">
        <v>30</v>
      </c>
      <c r="K245" s="9" t="n">
        <f aca="false">SUMPRODUCT(B$2:I$2,B245:I245)</f>
        <v>29.8909960139396</v>
      </c>
      <c r="L245" s="0" t="n">
        <f aca="false">(J245-K245)^2</f>
        <v>0.0118818689770592</v>
      </c>
    </row>
    <row r="246" customFormat="false" ht="12.8" hidden="false" customHeight="false" outlineLevel="0" collapsed="false">
      <c r="B246" s="12" t="n">
        <v>4</v>
      </c>
      <c r="C246" s="6" t="n">
        <v>97</v>
      </c>
      <c r="D246" s="6" t="n">
        <v>78</v>
      </c>
      <c r="E246" s="6" t="n">
        <v>2190</v>
      </c>
      <c r="F246" s="6" t="n">
        <v>14.1</v>
      </c>
      <c r="G246" s="12" t="n">
        <v>77</v>
      </c>
      <c r="H246" s="12" t="n">
        <v>2</v>
      </c>
      <c r="I246" s="12" t="n">
        <v>1</v>
      </c>
      <c r="J246" s="6" t="n">
        <v>30.5</v>
      </c>
      <c r="K246" s="9" t="n">
        <f aca="false">SUMPRODUCT(B$2:I$2,B246:I246)</f>
        <v>27.6572807733434</v>
      </c>
      <c r="L246" s="0" t="n">
        <f aca="false">(J246-K246)^2</f>
        <v>8.08105260160325</v>
      </c>
    </row>
    <row r="247" customFormat="false" ht="12.8" hidden="false" customHeight="false" outlineLevel="0" collapsed="false">
      <c r="B247" s="12" t="n">
        <v>6</v>
      </c>
      <c r="C247" s="6" t="n">
        <v>146</v>
      </c>
      <c r="D247" s="6" t="n">
        <v>97</v>
      </c>
      <c r="E247" s="6" t="n">
        <v>2815</v>
      </c>
      <c r="F247" s="6" t="n">
        <v>14.5</v>
      </c>
      <c r="G247" s="12" t="n">
        <v>77</v>
      </c>
      <c r="H247" s="12" t="n">
        <v>3</v>
      </c>
      <c r="I247" s="12" t="n">
        <v>1</v>
      </c>
      <c r="J247" s="6" t="n">
        <v>22</v>
      </c>
      <c r="K247" s="9" t="n">
        <f aca="false">SUMPRODUCT(B$2:I$2,B247:I247)</f>
        <v>24.8602639716142</v>
      </c>
      <c r="L247" s="0" t="n">
        <f aca="false">(J247-K247)^2</f>
        <v>8.18110998731433</v>
      </c>
    </row>
    <row r="248" customFormat="false" ht="12.8" hidden="false" customHeight="false" outlineLevel="0" collapsed="false">
      <c r="B248" s="12" t="n">
        <v>4</v>
      </c>
      <c r="C248" s="6" t="n">
        <v>121</v>
      </c>
      <c r="D248" s="6" t="n">
        <v>110</v>
      </c>
      <c r="E248" s="6" t="n">
        <v>2600</v>
      </c>
      <c r="F248" s="6" t="n">
        <v>12.8</v>
      </c>
      <c r="G248" s="12" t="n">
        <v>77</v>
      </c>
      <c r="H248" s="12" t="n">
        <v>2</v>
      </c>
      <c r="I248" s="12" t="n">
        <v>1</v>
      </c>
      <c r="J248" s="6" t="n">
        <v>21.5</v>
      </c>
      <c r="K248" s="9" t="n">
        <f aca="false">SUMPRODUCT(B$2:I$2,B248:I248)</f>
        <v>25.3147007142499</v>
      </c>
      <c r="L248" s="0" t="n">
        <f aca="false">(J248-K248)^2</f>
        <v>14.5519415392985</v>
      </c>
    </row>
    <row r="249" customFormat="false" ht="12.8" hidden="false" customHeight="false" outlineLevel="0" collapsed="false">
      <c r="B249" s="12" t="n">
        <v>3</v>
      </c>
      <c r="C249" s="6" t="n">
        <v>80</v>
      </c>
      <c r="D249" s="6" t="n">
        <v>110</v>
      </c>
      <c r="E249" s="6" t="n">
        <v>2720</v>
      </c>
      <c r="F249" s="6" t="n">
        <v>13.5</v>
      </c>
      <c r="G249" s="12" t="n">
        <v>77</v>
      </c>
      <c r="H249" s="12" t="n">
        <v>3</v>
      </c>
      <c r="I249" s="12" t="n">
        <v>1</v>
      </c>
      <c r="J249" s="6" t="n">
        <v>21.5</v>
      </c>
      <c r="K249" s="9" t="n">
        <f aca="false">SUMPRODUCT(B$2:I$2,B249:I249)</f>
        <v>25.6965549364329</v>
      </c>
      <c r="L249" s="0" t="n">
        <f aca="false">(J249-K249)^2</f>
        <v>17.6110733344991</v>
      </c>
    </row>
    <row r="250" customFormat="false" ht="12.8" hidden="false" customHeight="false" outlineLevel="0" collapsed="false">
      <c r="B250" s="12" t="n">
        <v>4</v>
      </c>
      <c r="C250" s="6" t="n">
        <v>90</v>
      </c>
      <c r="D250" s="6" t="n">
        <v>48</v>
      </c>
      <c r="E250" s="6" t="n">
        <v>1985</v>
      </c>
      <c r="F250" s="6" t="n">
        <v>21.5</v>
      </c>
      <c r="G250" s="12" t="n">
        <v>78</v>
      </c>
      <c r="H250" s="12" t="n">
        <v>2</v>
      </c>
      <c r="I250" s="12" t="n">
        <v>1</v>
      </c>
      <c r="J250" s="6" t="n">
        <v>43.1</v>
      </c>
      <c r="K250" s="9" t="n">
        <f aca="false">SUMPRODUCT(B$2:I$2,B250:I250)</f>
        <v>29.5711180951886</v>
      </c>
      <c r="L250" s="0" t="n">
        <f aca="false">(J250-K250)^2</f>
        <v>183.030645594332</v>
      </c>
    </row>
    <row r="251" customFormat="false" ht="12.8" hidden="false" customHeight="false" outlineLevel="0" collapsed="false">
      <c r="B251" s="12" t="n">
        <v>4</v>
      </c>
      <c r="C251" s="6" t="n">
        <v>98</v>
      </c>
      <c r="D251" s="6" t="n">
        <v>66</v>
      </c>
      <c r="E251" s="6" t="n">
        <v>1800</v>
      </c>
      <c r="F251" s="6" t="n">
        <v>14.4</v>
      </c>
      <c r="G251" s="12" t="n">
        <v>78</v>
      </c>
      <c r="H251" s="12" t="n">
        <v>1</v>
      </c>
      <c r="I251" s="12" t="n">
        <v>1</v>
      </c>
      <c r="J251" s="6" t="n">
        <v>36.1</v>
      </c>
      <c r="K251" s="9" t="n">
        <f aca="false">SUMPRODUCT(B$2:I$2,B251:I251)</f>
        <v>29.3649113030443</v>
      </c>
      <c r="L251" s="0" t="n">
        <f aca="false">(J251-K251)^2</f>
        <v>45.3614197558605</v>
      </c>
    </row>
    <row r="252" customFormat="false" ht="12.8" hidden="false" customHeight="false" outlineLevel="0" collapsed="false">
      <c r="B252" s="12" t="n">
        <v>4</v>
      </c>
      <c r="C252" s="6" t="n">
        <v>78</v>
      </c>
      <c r="D252" s="6" t="n">
        <v>52</v>
      </c>
      <c r="E252" s="6" t="n">
        <v>1985</v>
      </c>
      <c r="F252" s="6" t="n">
        <v>19.4</v>
      </c>
      <c r="G252" s="12" t="n">
        <v>78</v>
      </c>
      <c r="H252" s="12" t="n">
        <v>3</v>
      </c>
      <c r="I252" s="12" t="n">
        <v>1</v>
      </c>
      <c r="J252" s="6" t="n">
        <v>32.8</v>
      </c>
      <c r="K252" s="9" t="n">
        <f aca="false">SUMPRODUCT(B$2:I$2,B252:I252)</f>
        <v>30.4220734682085</v>
      </c>
      <c r="L252" s="0" t="n">
        <f aca="false">(J252-K252)^2</f>
        <v>5.65453459059796</v>
      </c>
    </row>
    <row r="253" customFormat="false" ht="12.8" hidden="false" customHeight="false" outlineLevel="0" collapsed="false">
      <c r="B253" s="12" t="n">
        <v>4</v>
      </c>
      <c r="C253" s="6" t="n">
        <v>85</v>
      </c>
      <c r="D253" s="6" t="n">
        <v>70</v>
      </c>
      <c r="E253" s="6" t="n">
        <v>2070</v>
      </c>
      <c r="F253" s="6" t="n">
        <v>18.6</v>
      </c>
      <c r="G253" s="12" t="n">
        <v>78</v>
      </c>
      <c r="H253" s="12" t="n">
        <v>3</v>
      </c>
      <c r="I253" s="12" t="n">
        <v>1</v>
      </c>
      <c r="J253" s="6" t="n">
        <v>39.4</v>
      </c>
      <c r="K253" s="9" t="n">
        <f aca="false">SUMPRODUCT(B$2:I$2,B253:I253)</f>
        <v>29.8459390886516</v>
      </c>
      <c r="L253" s="0" t="n">
        <f aca="false">(J253-K253)^2</f>
        <v>91.280079897756</v>
      </c>
    </row>
    <row r="254" customFormat="false" ht="12.8" hidden="false" customHeight="false" outlineLevel="0" collapsed="false">
      <c r="B254" s="12" t="n">
        <v>4</v>
      </c>
      <c r="C254" s="6" t="n">
        <v>91</v>
      </c>
      <c r="D254" s="6" t="n">
        <v>60</v>
      </c>
      <c r="E254" s="6" t="n">
        <v>1800</v>
      </c>
      <c r="F254" s="6" t="n">
        <v>16.4</v>
      </c>
      <c r="G254" s="12" t="n">
        <v>78</v>
      </c>
      <c r="H254" s="12" t="n">
        <v>3</v>
      </c>
      <c r="I254" s="12" t="n">
        <v>1</v>
      </c>
      <c r="J254" s="6" t="n">
        <v>36.1</v>
      </c>
      <c r="K254" s="9" t="n">
        <f aca="false">SUMPRODUCT(B$2:I$2,B254:I254)</f>
        <v>31.3953913015225</v>
      </c>
      <c r="L254" s="0" t="n">
        <f aca="false">(J254-K254)^2</f>
        <v>22.13334300579</v>
      </c>
    </row>
    <row r="255" customFormat="false" ht="12.8" hidden="false" customHeight="false" outlineLevel="0" collapsed="false">
      <c r="B255" s="12" t="n">
        <v>8</v>
      </c>
      <c r="C255" s="6" t="n">
        <v>260</v>
      </c>
      <c r="D255" s="6" t="n">
        <v>110</v>
      </c>
      <c r="E255" s="6" t="n">
        <v>3365</v>
      </c>
      <c r="F255" s="6" t="n">
        <v>15.5</v>
      </c>
      <c r="G255" s="12" t="n">
        <v>78</v>
      </c>
      <c r="H255" s="12" t="n">
        <v>1</v>
      </c>
      <c r="I255" s="12" t="n">
        <v>1</v>
      </c>
      <c r="J255" s="6" t="n">
        <v>19.9</v>
      </c>
      <c r="K255" s="9" t="n">
        <f aca="false">SUMPRODUCT(B$2:I$2,B255:I255)</f>
        <v>20.4596104081694</v>
      </c>
      <c r="L255" s="0" t="n">
        <f aca="false">(J255-K255)^2</f>
        <v>0.313163808931496</v>
      </c>
    </row>
    <row r="256" customFormat="false" ht="12.8" hidden="false" customHeight="false" outlineLevel="0" collapsed="false">
      <c r="B256" s="12" t="n">
        <v>8</v>
      </c>
      <c r="C256" s="6" t="n">
        <v>318</v>
      </c>
      <c r="D256" s="6" t="n">
        <v>140</v>
      </c>
      <c r="E256" s="6" t="n">
        <v>3735</v>
      </c>
      <c r="F256" s="6" t="n">
        <v>13.2</v>
      </c>
      <c r="G256" s="12" t="n">
        <v>78</v>
      </c>
      <c r="H256" s="12" t="n">
        <v>1</v>
      </c>
      <c r="I256" s="12" t="n">
        <v>1</v>
      </c>
      <c r="J256" s="6" t="n">
        <v>19.4</v>
      </c>
      <c r="K256" s="9" t="n">
        <f aca="false">SUMPRODUCT(B$2:I$2,B256:I256)</f>
        <v>18.564329324584</v>
      </c>
      <c r="L256" s="0" t="n">
        <f aca="false">(J256-K256)^2</f>
        <v>0.698345477750283</v>
      </c>
    </row>
    <row r="257" customFormat="false" ht="12.8" hidden="false" customHeight="false" outlineLevel="0" collapsed="false">
      <c r="B257" s="12" t="n">
        <v>8</v>
      </c>
      <c r="C257" s="6" t="n">
        <v>302</v>
      </c>
      <c r="D257" s="6" t="n">
        <v>139</v>
      </c>
      <c r="E257" s="6" t="n">
        <v>3570</v>
      </c>
      <c r="F257" s="6" t="n">
        <v>12.8</v>
      </c>
      <c r="G257" s="12" t="n">
        <v>78</v>
      </c>
      <c r="H257" s="12" t="n">
        <v>1</v>
      </c>
      <c r="I257" s="12" t="n">
        <v>1</v>
      </c>
      <c r="J257" s="6" t="n">
        <v>20.2</v>
      </c>
      <c r="K257" s="9" t="n">
        <f aca="false">SUMPRODUCT(B$2:I$2,B257:I257)</f>
        <v>19.3496934742707</v>
      </c>
      <c r="L257" s="0" t="n">
        <f aca="false">(J257-K257)^2</f>
        <v>0.723021187697787</v>
      </c>
    </row>
    <row r="258" customFormat="false" ht="12.8" hidden="false" customHeight="false" outlineLevel="0" collapsed="false">
      <c r="B258" s="12" t="n">
        <v>6</v>
      </c>
      <c r="C258" s="6" t="n">
        <v>231</v>
      </c>
      <c r="D258" s="6" t="n">
        <v>105</v>
      </c>
      <c r="E258" s="6" t="n">
        <v>3535</v>
      </c>
      <c r="F258" s="6" t="n">
        <v>19.2</v>
      </c>
      <c r="G258" s="12" t="n">
        <v>78</v>
      </c>
      <c r="H258" s="12" t="n">
        <v>1</v>
      </c>
      <c r="I258" s="12" t="n">
        <v>1</v>
      </c>
      <c r="J258" s="6" t="n">
        <v>19.2</v>
      </c>
      <c r="K258" s="9" t="n">
        <f aca="false">SUMPRODUCT(B$2:I$2,B258:I258)</f>
        <v>20.0408716423612</v>
      </c>
      <c r="L258" s="0" t="n">
        <f aca="false">(J258-K258)^2</f>
        <v>0.707065118927145</v>
      </c>
    </row>
    <row r="259" customFormat="false" ht="12.8" hidden="false" customHeight="false" outlineLevel="0" collapsed="false">
      <c r="B259" s="12" t="n">
        <v>6</v>
      </c>
      <c r="C259" s="6" t="n">
        <v>200</v>
      </c>
      <c r="D259" s="6" t="n">
        <v>95</v>
      </c>
      <c r="E259" s="6" t="n">
        <v>3155</v>
      </c>
      <c r="F259" s="6" t="n">
        <v>18.2</v>
      </c>
      <c r="G259" s="12" t="n">
        <v>78</v>
      </c>
      <c r="H259" s="12" t="n">
        <v>1</v>
      </c>
      <c r="I259" s="12" t="n">
        <v>1</v>
      </c>
      <c r="J259" s="6" t="n">
        <v>20.5</v>
      </c>
      <c r="K259" s="9" t="n">
        <f aca="false">SUMPRODUCT(B$2:I$2,B259:I259)</f>
        <v>21.9529019808419</v>
      </c>
      <c r="L259" s="0" t="n">
        <f aca="false">(J259-K259)^2</f>
        <v>2.11092416593439</v>
      </c>
    </row>
    <row r="260" customFormat="false" ht="12.8" hidden="false" customHeight="false" outlineLevel="0" collapsed="false">
      <c r="B260" s="12" t="n">
        <v>6</v>
      </c>
      <c r="C260" s="6" t="n">
        <v>200</v>
      </c>
      <c r="D260" s="6" t="n">
        <v>85</v>
      </c>
      <c r="E260" s="6" t="n">
        <v>2965</v>
      </c>
      <c r="F260" s="6" t="n">
        <v>15.8</v>
      </c>
      <c r="G260" s="12" t="n">
        <v>78</v>
      </c>
      <c r="H260" s="12" t="n">
        <v>1</v>
      </c>
      <c r="I260" s="12" t="n">
        <v>1</v>
      </c>
      <c r="J260" s="6" t="n">
        <v>20.2</v>
      </c>
      <c r="K260" s="9" t="n">
        <f aca="false">SUMPRODUCT(B$2:I$2,B260:I260)</f>
        <v>23.0266340718305</v>
      </c>
      <c r="L260" s="0" t="n">
        <f aca="false">(J260-K260)^2</f>
        <v>7.98986017603308</v>
      </c>
    </row>
    <row r="261" customFormat="false" ht="12.8" hidden="false" customHeight="false" outlineLevel="0" collapsed="false">
      <c r="B261" s="12" t="n">
        <v>4</v>
      </c>
      <c r="C261" s="6" t="n">
        <v>140</v>
      </c>
      <c r="D261" s="6" t="n">
        <v>88</v>
      </c>
      <c r="E261" s="6" t="n">
        <v>2720</v>
      </c>
      <c r="F261" s="6" t="n">
        <v>15.4</v>
      </c>
      <c r="G261" s="12" t="n">
        <v>78</v>
      </c>
      <c r="H261" s="12" t="n">
        <v>1</v>
      </c>
      <c r="I261" s="12" t="n">
        <v>1</v>
      </c>
      <c r="J261" s="6" t="n">
        <v>25.1</v>
      </c>
      <c r="K261" s="9" t="n">
        <f aca="false">SUMPRODUCT(B$2:I$2,B261:I261)</f>
        <v>24.509221646971</v>
      </c>
      <c r="L261" s="0" t="n">
        <f aca="false">(J261-K261)^2</f>
        <v>0.349019062407614</v>
      </c>
    </row>
    <row r="262" customFormat="false" ht="12.8" hidden="false" customHeight="false" outlineLevel="0" collapsed="false">
      <c r="B262" s="12" t="n">
        <v>6</v>
      </c>
      <c r="C262" s="6" t="n">
        <v>225</v>
      </c>
      <c r="D262" s="6" t="n">
        <v>100</v>
      </c>
      <c r="E262" s="6" t="n">
        <v>3430</v>
      </c>
      <c r="F262" s="6" t="n">
        <v>17.2</v>
      </c>
      <c r="G262" s="12" t="n">
        <v>78</v>
      </c>
      <c r="H262" s="12" t="n">
        <v>1</v>
      </c>
      <c r="I262" s="12" t="n">
        <v>1</v>
      </c>
      <c r="J262" s="6" t="n">
        <v>20.5</v>
      </c>
      <c r="K262" s="9" t="n">
        <f aca="false">SUMPRODUCT(B$2:I$2,B262:I262)</f>
        <v>20.5788877638502</v>
      </c>
      <c r="L262" s="0" t="n">
        <f aca="false">(J262-K262)^2</f>
        <v>0.00622327928528729</v>
      </c>
    </row>
    <row r="263" customFormat="false" ht="12.8" hidden="false" customHeight="false" outlineLevel="0" collapsed="false">
      <c r="B263" s="12" t="n">
        <v>6</v>
      </c>
      <c r="C263" s="6" t="n">
        <v>232</v>
      </c>
      <c r="D263" s="6" t="n">
        <v>90</v>
      </c>
      <c r="E263" s="6" t="n">
        <v>3210</v>
      </c>
      <c r="F263" s="6" t="n">
        <v>17.2</v>
      </c>
      <c r="G263" s="12" t="n">
        <v>78</v>
      </c>
      <c r="H263" s="12" t="n">
        <v>1</v>
      </c>
      <c r="I263" s="12" t="n">
        <v>1</v>
      </c>
      <c r="J263" s="6" t="n">
        <v>19.4</v>
      </c>
      <c r="K263" s="9" t="n">
        <f aca="false">SUMPRODUCT(B$2:I$2,B263:I263)</f>
        <v>21.8989086164704</v>
      </c>
      <c r="L263" s="0" t="n">
        <f aca="false">(J263-K263)^2</f>
        <v>6.24454427347021</v>
      </c>
    </row>
    <row r="264" customFormat="false" ht="12.8" hidden="false" customHeight="false" outlineLevel="0" collapsed="false">
      <c r="B264" s="12" t="n">
        <v>6</v>
      </c>
      <c r="C264" s="6" t="n">
        <v>231</v>
      </c>
      <c r="D264" s="6" t="n">
        <v>105</v>
      </c>
      <c r="E264" s="6" t="n">
        <v>3380</v>
      </c>
      <c r="F264" s="6" t="n">
        <v>15.8</v>
      </c>
      <c r="G264" s="12" t="n">
        <v>78</v>
      </c>
      <c r="H264" s="12" t="n">
        <v>1</v>
      </c>
      <c r="I264" s="12" t="n">
        <v>1</v>
      </c>
      <c r="J264" s="6" t="n">
        <v>20.6</v>
      </c>
      <c r="K264" s="9" t="n">
        <f aca="false">SUMPRODUCT(B$2:I$2,B264:I264)</f>
        <v>20.8257111513065</v>
      </c>
      <c r="L264" s="0" t="n">
        <f aca="false">(J264-K264)^2</f>
        <v>0.0509455238241211</v>
      </c>
    </row>
    <row r="265" customFormat="false" ht="12.8" hidden="false" customHeight="false" outlineLevel="0" collapsed="false">
      <c r="B265" s="12" t="n">
        <v>6</v>
      </c>
      <c r="C265" s="6" t="n">
        <v>200</v>
      </c>
      <c r="D265" s="6" t="n">
        <v>85</v>
      </c>
      <c r="E265" s="6" t="n">
        <v>3070</v>
      </c>
      <c r="F265" s="6" t="n">
        <v>16.7</v>
      </c>
      <c r="G265" s="12" t="n">
        <v>78</v>
      </c>
      <c r="H265" s="12" t="n">
        <v>1</v>
      </c>
      <c r="I265" s="12" t="n">
        <v>1</v>
      </c>
      <c r="J265" s="6" t="n">
        <v>20.8</v>
      </c>
      <c r="K265" s="9" t="n">
        <f aca="false">SUMPRODUCT(B$2:I$2,B265:I265)</f>
        <v>22.4733646859183</v>
      </c>
      <c r="L265" s="0" t="n">
        <f aca="false">(J265-K265)^2</f>
        <v>2.80014937207848</v>
      </c>
    </row>
    <row r="266" customFormat="false" ht="12.8" hidden="false" customHeight="false" outlineLevel="0" collapsed="false">
      <c r="B266" s="12" t="n">
        <v>6</v>
      </c>
      <c r="C266" s="6" t="n">
        <v>225</v>
      </c>
      <c r="D266" s="6" t="n">
        <v>110</v>
      </c>
      <c r="E266" s="6" t="n">
        <v>3620</v>
      </c>
      <c r="F266" s="6" t="n">
        <v>18.7</v>
      </c>
      <c r="G266" s="12" t="n">
        <v>78</v>
      </c>
      <c r="H266" s="12" t="n">
        <v>1</v>
      </c>
      <c r="I266" s="12" t="n">
        <v>1</v>
      </c>
      <c r="J266" s="6" t="n">
        <v>18.6</v>
      </c>
      <c r="K266" s="9" t="n">
        <f aca="false">SUMPRODUCT(B$2:I$2,B266:I266)</f>
        <v>19.4912993706115</v>
      </c>
      <c r="L266" s="0" t="n">
        <f aca="false">(J266-K266)^2</f>
        <v>0.794414568052403</v>
      </c>
    </row>
    <row r="267" customFormat="false" ht="12.8" hidden="false" customHeight="false" outlineLevel="0" collapsed="false">
      <c r="B267" s="12" t="n">
        <v>6</v>
      </c>
      <c r="C267" s="6" t="n">
        <v>258</v>
      </c>
      <c r="D267" s="6" t="n">
        <v>120</v>
      </c>
      <c r="E267" s="6" t="n">
        <v>3410</v>
      </c>
      <c r="F267" s="6" t="n">
        <v>15.1</v>
      </c>
      <c r="G267" s="12" t="n">
        <v>78</v>
      </c>
      <c r="H267" s="12" t="n">
        <v>1</v>
      </c>
      <c r="I267" s="12" t="n">
        <v>1</v>
      </c>
      <c r="J267" s="6" t="n">
        <v>18.1</v>
      </c>
      <c r="K267" s="9" t="n">
        <f aca="false">SUMPRODUCT(B$2:I$2,B267:I267)</f>
        <v>20.7086692399088</v>
      </c>
      <c r="L267" s="0" t="n">
        <f aca="false">(J267-K267)^2</f>
        <v>6.80515520324632</v>
      </c>
    </row>
    <row r="268" customFormat="false" ht="12.8" hidden="false" customHeight="false" outlineLevel="0" collapsed="false">
      <c r="B268" s="12" t="n">
        <v>8</v>
      </c>
      <c r="C268" s="6" t="n">
        <v>305</v>
      </c>
      <c r="D268" s="6" t="n">
        <v>145</v>
      </c>
      <c r="E268" s="6" t="n">
        <v>3425</v>
      </c>
      <c r="F268" s="6" t="n">
        <v>13.2</v>
      </c>
      <c r="G268" s="12" t="n">
        <v>78</v>
      </c>
      <c r="H268" s="12" t="n">
        <v>1</v>
      </c>
      <c r="I268" s="12" t="n">
        <v>1</v>
      </c>
      <c r="J268" s="6" t="n">
        <v>19.2</v>
      </c>
      <c r="K268" s="9" t="n">
        <f aca="false">SUMPRODUCT(B$2:I$2,B268:I268)</f>
        <v>20.108625114031</v>
      </c>
      <c r="L268" s="0" t="n">
        <f aca="false">(J268-K268)^2</f>
        <v>0.825599597847868</v>
      </c>
    </row>
    <row r="269" customFormat="false" ht="12.8" hidden="false" customHeight="false" outlineLevel="0" collapsed="false">
      <c r="B269" s="12" t="n">
        <v>6</v>
      </c>
      <c r="C269" s="6" t="n">
        <v>231</v>
      </c>
      <c r="D269" s="6" t="n">
        <v>165</v>
      </c>
      <c r="E269" s="6" t="n">
        <v>3445</v>
      </c>
      <c r="F269" s="6" t="n">
        <v>13.4</v>
      </c>
      <c r="G269" s="12" t="n">
        <v>78</v>
      </c>
      <c r="H269" s="12" t="n">
        <v>1</v>
      </c>
      <c r="I269" s="12" t="n">
        <v>1</v>
      </c>
      <c r="J269" s="6" t="n">
        <v>17.7</v>
      </c>
      <c r="K269" s="9" t="n">
        <f aca="false">SUMPRODUCT(B$2:I$2,B269:I269)</f>
        <v>19.9309544374151</v>
      </c>
      <c r="L269" s="0" t="n">
        <f aca="false">(J269-K269)^2</f>
        <v>4.97715770182233</v>
      </c>
    </row>
    <row r="270" customFormat="false" ht="12.8" hidden="false" customHeight="false" outlineLevel="0" collapsed="false">
      <c r="B270" s="12" t="n">
        <v>8</v>
      </c>
      <c r="C270" s="6" t="n">
        <v>302</v>
      </c>
      <c r="D270" s="6" t="n">
        <v>139</v>
      </c>
      <c r="E270" s="6" t="n">
        <v>3205</v>
      </c>
      <c r="F270" s="6" t="n">
        <v>11.2</v>
      </c>
      <c r="G270" s="12" t="n">
        <v>78</v>
      </c>
      <c r="H270" s="12" t="n">
        <v>1</v>
      </c>
      <c r="I270" s="12" t="n">
        <v>1</v>
      </c>
      <c r="J270" s="6" t="n">
        <v>18.1</v>
      </c>
      <c r="K270" s="9" t="n">
        <f aca="false">SUMPRODUCT(B$2:I$2,B270:I270)</f>
        <v>21.2964969640412</v>
      </c>
      <c r="L270" s="0" t="n">
        <f aca="false">(J270-K270)^2</f>
        <v>10.2175928411245</v>
      </c>
    </row>
    <row r="271" customFormat="false" ht="12.8" hidden="false" customHeight="false" outlineLevel="0" collapsed="false">
      <c r="B271" s="12" t="n">
        <v>8</v>
      </c>
      <c r="C271" s="6" t="n">
        <v>318</v>
      </c>
      <c r="D271" s="6" t="n">
        <v>140</v>
      </c>
      <c r="E271" s="6" t="n">
        <v>4080</v>
      </c>
      <c r="F271" s="6" t="n">
        <v>13.7</v>
      </c>
      <c r="G271" s="12" t="n">
        <v>78</v>
      </c>
      <c r="H271" s="12" t="n">
        <v>1</v>
      </c>
      <c r="I271" s="12" t="n">
        <v>1</v>
      </c>
      <c r="J271" s="6" t="n">
        <v>17.5</v>
      </c>
      <c r="K271" s="9" t="n">
        <f aca="false">SUMPRODUCT(B$2:I$2,B271:I271)</f>
        <v>16.7086142948879</v>
      </c>
      <c r="L271" s="0" t="n">
        <f aca="false">(J271-K271)^2</f>
        <v>0.626291334255801</v>
      </c>
    </row>
    <row r="272" customFormat="false" ht="12.8" hidden="false" customHeight="false" outlineLevel="0" collapsed="false">
      <c r="B272" s="12" t="n">
        <v>4</v>
      </c>
      <c r="C272" s="6" t="n">
        <v>98</v>
      </c>
      <c r="D272" s="6" t="n">
        <v>68</v>
      </c>
      <c r="E272" s="6" t="n">
        <v>2155</v>
      </c>
      <c r="F272" s="6" t="n">
        <v>16.5</v>
      </c>
      <c r="G272" s="12" t="n">
        <v>78</v>
      </c>
      <c r="H272" s="12" t="n">
        <v>1</v>
      </c>
      <c r="I272" s="12" t="n">
        <v>1</v>
      </c>
      <c r="J272" s="6" t="n">
        <v>30</v>
      </c>
      <c r="K272" s="9" t="n">
        <f aca="false">SUMPRODUCT(B$2:I$2,B272:I272)</f>
        <v>27.4629267703496</v>
      </c>
      <c r="L272" s="0" t="n">
        <f aca="false">(J272-K272)^2</f>
        <v>6.43674057260891</v>
      </c>
    </row>
    <row r="273" customFormat="false" ht="12.8" hidden="false" customHeight="false" outlineLevel="0" collapsed="false">
      <c r="B273" s="12" t="n">
        <v>4</v>
      </c>
      <c r="C273" s="6" t="n">
        <v>134</v>
      </c>
      <c r="D273" s="6" t="n">
        <v>95</v>
      </c>
      <c r="E273" s="6" t="n">
        <v>2560</v>
      </c>
      <c r="F273" s="6" t="n">
        <v>14.2</v>
      </c>
      <c r="G273" s="12" t="n">
        <v>78</v>
      </c>
      <c r="H273" s="12" t="n">
        <v>3</v>
      </c>
      <c r="I273" s="12" t="n">
        <v>1</v>
      </c>
      <c r="J273" s="6" t="n">
        <v>27.5</v>
      </c>
      <c r="K273" s="9" t="n">
        <f aca="false">SUMPRODUCT(B$2:I$2,B273:I273)</f>
        <v>27.2515926150422</v>
      </c>
      <c r="L273" s="0" t="n">
        <f aca="false">(J273-K273)^2</f>
        <v>0.0617062289015467</v>
      </c>
    </row>
    <row r="274" customFormat="false" ht="12.8" hidden="false" customHeight="false" outlineLevel="0" collapsed="false">
      <c r="B274" s="12" t="n">
        <v>4</v>
      </c>
      <c r="C274" s="6" t="n">
        <v>119</v>
      </c>
      <c r="D274" s="6" t="n">
        <v>97</v>
      </c>
      <c r="E274" s="6" t="n">
        <v>2300</v>
      </c>
      <c r="F274" s="6" t="n">
        <v>14.7</v>
      </c>
      <c r="G274" s="12" t="n">
        <v>78</v>
      </c>
      <c r="H274" s="12" t="n">
        <v>3</v>
      </c>
      <c r="I274" s="12" t="n">
        <v>1</v>
      </c>
      <c r="J274" s="6" t="n">
        <v>27.2</v>
      </c>
      <c r="K274" s="9" t="n">
        <f aca="false">SUMPRODUCT(B$2:I$2,B274:I274)</f>
        <v>28.5453478766596</v>
      </c>
      <c r="L274" s="0" t="n">
        <f aca="false">(J274-K274)^2</f>
        <v>1.80996090923238</v>
      </c>
    </row>
    <row r="275" customFormat="false" ht="12.8" hidden="false" customHeight="false" outlineLevel="0" collapsed="false">
      <c r="B275" s="12" t="n">
        <v>4</v>
      </c>
      <c r="C275" s="6" t="n">
        <v>105</v>
      </c>
      <c r="D275" s="6" t="n">
        <v>75</v>
      </c>
      <c r="E275" s="6" t="n">
        <v>2230</v>
      </c>
      <c r="F275" s="6" t="n">
        <v>14.5</v>
      </c>
      <c r="G275" s="12" t="n">
        <v>78</v>
      </c>
      <c r="H275" s="12" t="n">
        <v>1</v>
      </c>
      <c r="I275" s="12" t="n">
        <v>1</v>
      </c>
      <c r="J275" s="6" t="n">
        <v>30.9</v>
      </c>
      <c r="K275" s="9" t="n">
        <f aca="false">SUMPRODUCT(B$2:I$2,B275:I275)</f>
        <v>27.0152295654869</v>
      </c>
      <c r="L275" s="0" t="n">
        <f aca="false">(J275-K275)^2</f>
        <v>15.091441328867</v>
      </c>
    </row>
    <row r="276" customFormat="false" ht="12.8" hidden="false" customHeight="false" outlineLevel="0" collapsed="false">
      <c r="B276" s="12" t="n">
        <v>4</v>
      </c>
      <c r="C276" s="6" t="n">
        <v>134</v>
      </c>
      <c r="D276" s="6" t="n">
        <v>95</v>
      </c>
      <c r="E276" s="6" t="n">
        <v>2515</v>
      </c>
      <c r="F276" s="6" t="n">
        <v>14.8</v>
      </c>
      <c r="G276" s="12" t="n">
        <v>78</v>
      </c>
      <c r="H276" s="12" t="n">
        <v>3</v>
      </c>
      <c r="I276" s="12" t="n">
        <v>1</v>
      </c>
      <c r="J276" s="6" t="n">
        <v>21.1</v>
      </c>
      <c r="K276" s="9" t="n">
        <f aca="false">SUMPRODUCT(B$2:I$2,B276:I276)</f>
        <v>27.503884016231</v>
      </c>
      <c r="L276" s="0" t="n">
        <f aca="false">(J276-K276)^2</f>
        <v>41.0097304933388</v>
      </c>
    </row>
    <row r="277" customFormat="false" ht="12.8" hidden="false" customHeight="false" outlineLevel="0" collapsed="false">
      <c r="B277" s="12" t="n">
        <v>4</v>
      </c>
      <c r="C277" s="6" t="n">
        <v>156</v>
      </c>
      <c r="D277" s="6" t="n">
        <v>105</v>
      </c>
      <c r="E277" s="6" t="n">
        <v>2745</v>
      </c>
      <c r="F277" s="6" t="n">
        <v>16.7</v>
      </c>
      <c r="G277" s="12" t="n">
        <v>78</v>
      </c>
      <c r="H277" s="12" t="n">
        <v>1</v>
      </c>
      <c r="I277" s="12" t="n">
        <v>1</v>
      </c>
      <c r="J277" s="6" t="n">
        <v>23.2</v>
      </c>
      <c r="K277" s="9" t="n">
        <f aca="false">SUMPRODUCT(B$2:I$2,B277:I277)</f>
        <v>24.358753712391</v>
      </c>
      <c r="L277" s="0" t="n">
        <f aca="false">(J277-K277)^2</f>
        <v>1.34271016597982</v>
      </c>
    </row>
    <row r="278" customFormat="false" ht="12.8" hidden="false" customHeight="false" outlineLevel="0" collapsed="false">
      <c r="B278" s="12" t="n">
        <v>4</v>
      </c>
      <c r="C278" s="6" t="n">
        <v>151</v>
      </c>
      <c r="D278" s="6" t="n">
        <v>85</v>
      </c>
      <c r="E278" s="6" t="n">
        <v>2855</v>
      </c>
      <c r="F278" s="6" t="n">
        <v>17.6</v>
      </c>
      <c r="G278" s="12" t="n">
        <v>78</v>
      </c>
      <c r="H278" s="12" t="n">
        <v>1</v>
      </c>
      <c r="I278" s="12" t="n">
        <v>1</v>
      </c>
      <c r="J278" s="6" t="n">
        <v>23.8</v>
      </c>
      <c r="K278" s="9" t="n">
        <f aca="false">SUMPRODUCT(B$2:I$2,B278:I278)</f>
        <v>23.9136002795322</v>
      </c>
      <c r="L278" s="0" t="n">
        <f aca="false">(J278-K278)^2</f>
        <v>0.0129050235097948</v>
      </c>
    </row>
    <row r="279" customFormat="false" ht="12.8" hidden="false" customHeight="false" outlineLevel="0" collapsed="false">
      <c r="B279" s="12" t="n">
        <v>4</v>
      </c>
      <c r="C279" s="6" t="n">
        <v>119</v>
      </c>
      <c r="D279" s="6" t="n">
        <v>97</v>
      </c>
      <c r="E279" s="6" t="n">
        <v>2405</v>
      </c>
      <c r="F279" s="6" t="n">
        <v>14.9</v>
      </c>
      <c r="G279" s="12" t="n">
        <v>78</v>
      </c>
      <c r="H279" s="12" t="n">
        <v>3</v>
      </c>
      <c r="I279" s="12" t="n">
        <v>1</v>
      </c>
      <c r="J279" s="6" t="n">
        <v>23.9</v>
      </c>
      <c r="K279" s="9" t="n">
        <f aca="false">SUMPRODUCT(B$2:I$2,B279:I279)</f>
        <v>27.981301366775</v>
      </c>
      <c r="L279" s="0" t="n">
        <f aca="false">(J279-K279)^2</f>
        <v>16.6570208464396</v>
      </c>
    </row>
    <row r="280" customFormat="false" ht="12.8" hidden="false" customHeight="false" outlineLevel="0" collapsed="false">
      <c r="B280" s="12" t="n">
        <v>5</v>
      </c>
      <c r="C280" s="6" t="n">
        <v>131</v>
      </c>
      <c r="D280" s="6" t="n">
        <v>103</v>
      </c>
      <c r="E280" s="6" t="n">
        <v>2830</v>
      </c>
      <c r="F280" s="6" t="n">
        <v>15.9</v>
      </c>
      <c r="G280" s="12" t="n">
        <v>78</v>
      </c>
      <c r="H280" s="12" t="n">
        <v>2</v>
      </c>
      <c r="I280" s="12" t="n">
        <v>1</v>
      </c>
      <c r="J280" s="6" t="n">
        <v>20.3</v>
      </c>
      <c r="K280" s="9" t="n">
        <f aca="false">SUMPRODUCT(B$2:I$2,B280:I280)</f>
        <v>24.4353265260028</v>
      </c>
      <c r="L280" s="0" t="n">
        <f aca="false">(J280-K280)^2</f>
        <v>17.1009254766621</v>
      </c>
    </row>
    <row r="281" customFormat="false" ht="12.8" hidden="false" customHeight="false" outlineLevel="0" collapsed="false">
      <c r="B281" s="12" t="n">
        <v>6</v>
      </c>
      <c r="C281" s="6" t="n">
        <v>163</v>
      </c>
      <c r="D281" s="6" t="n">
        <v>125</v>
      </c>
      <c r="E281" s="6" t="n">
        <v>3140</v>
      </c>
      <c r="F281" s="6" t="n">
        <v>13.6</v>
      </c>
      <c r="G281" s="12" t="n">
        <v>78</v>
      </c>
      <c r="H281" s="12" t="n">
        <v>2</v>
      </c>
      <c r="I281" s="12" t="n">
        <v>1</v>
      </c>
      <c r="J281" s="6" t="n">
        <v>17</v>
      </c>
      <c r="K281" s="9" t="n">
        <f aca="false">SUMPRODUCT(B$2:I$2,B281:I281)</f>
        <v>22.4578648599011</v>
      </c>
      <c r="L281" s="0" t="n">
        <f aca="false">(J281-K281)^2</f>
        <v>29.7882888289435</v>
      </c>
    </row>
  </sheetData>
  <conditionalFormatting sqref="B2:I2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5:I5">
    <cfRule type="cellIs" priority="3" operator="greaterThan" aboveAverage="0" equalAverage="0" bottom="0" percent="0" rank="0" text="" dxfId="0">
      <formula>0.05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9" width="18.8979591836735"/>
    <col collapsed="false" hidden="false" max="2" min="2" style="9" width="10.6632653061225"/>
    <col collapsed="false" hidden="false" max="3" min="3" style="9" width="12.9591836734694"/>
    <col collapsed="false" hidden="false" max="4" min="4" style="9" width="12.6887755102041"/>
    <col collapsed="false" hidden="false" max="5" min="5" style="9" width="13.6326530612245"/>
    <col collapsed="false" hidden="false" max="6" min="6" style="9" width="11.7448979591837"/>
    <col collapsed="false" hidden="false" max="7" min="7" style="9" width="11.6071428571429"/>
    <col collapsed="false" hidden="false" max="8" min="8" style="9" width="10.6632653061225"/>
    <col collapsed="false" hidden="false" max="9" min="9" style="9" width="9.71938775510204"/>
  </cols>
  <sheetData>
    <row r="1" customFormat="false" ht="12.8" hidden="false" customHeight="false" outlineLevel="0" collapsed="false">
      <c r="A1" s="13" t="s">
        <v>242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225</v>
      </c>
    </row>
    <row r="2" customFormat="false" ht="12.8" hidden="false" customHeight="false" outlineLevel="0" collapsed="false">
      <c r="A2" s="14" t="s">
        <v>1</v>
      </c>
      <c r="B2" s="15" t="n">
        <f aca="false" t="array" ref="B2:I9">MMULT(TRANSPOSE('Linear Model'!B8:I281),'Linear Model'!B8:I281)</f>
        <v>10068</v>
      </c>
      <c r="C2" s="16" t="n">
        <v>392311</v>
      </c>
      <c r="D2" s="16" t="n">
        <v>195486</v>
      </c>
      <c r="E2" s="16" t="n">
        <v>5370384</v>
      </c>
      <c r="F2" s="16" t="n">
        <v>23364.6</v>
      </c>
      <c r="G2" s="16" t="n">
        <v>117550</v>
      </c>
      <c r="H2" s="16" t="n">
        <v>2129</v>
      </c>
      <c r="I2" s="16" t="n">
        <v>1590</v>
      </c>
    </row>
    <row r="3" customFormat="false" ht="12.8" hidden="false" customHeight="false" outlineLevel="0" collapsed="false">
      <c r="A3" s="14" t="s">
        <v>2</v>
      </c>
      <c r="B3" s="16" t="n">
        <v>392311</v>
      </c>
      <c r="C3" s="16" t="n">
        <v>15991263.25</v>
      </c>
      <c r="D3" s="16" t="n">
        <v>7743009</v>
      </c>
      <c r="E3" s="16" t="n">
        <v>209766285</v>
      </c>
      <c r="F3" s="16" t="n">
        <v>842803.3</v>
      </c>
      <c r="G3" s="16" t="n">
        <v>4348685</v>
      </c>
      <c r="H3" s="16" t="n">
        <v>72596.5</v>
      </c>
      <c r="I3" s="16" t="n">
        <v>58942.5</v>
      </c>
    </row>
    <row r="4" customFormat="false" ht="12.8" hidden="false" customHeight="false" outlineLevel="0" collapsed="false">
      <c r="A4" s="14" t="s">
        <v>3</v>
      </c>
      <c r="B4" s="16" t="n">
        <v>195486</v>
      </c>
      <c r="C4" s="16" t="n">
        <v>7743009</v>
      </c>
      <c r="D4" s="16" t="n">
        <v>3929599</v>
      </c>
      <c r="E4" s="16" t="n">
        <v>105257421</v>
      </c>
      <c r="F4" s="16" t="n">
        <v>444892.8</v>
      </c>
      <c r="G4" s="16" t="n">
        <v>2274825</v>
      </c>
      <c r="H4" s="16" t="n">
        <v>41762</v>
      </c>
      <c r="I4" s="16" t="n">
        <v>30825</v>
      </c>
    </row>
    <row r="5" customFormat="false" ht="12.8" hidden="false" customHeight="false" outlineLevel="0" collapsed="false">
      <c r="A5" s="14" t="s">
        <v>4</v>
      </c>
      <c r="B5" s="16" t="n">
        <v>5370384</v>
      </c>
      <c r="C5" s="16" t="n">
        <v>209766285</v>
      </c>
      <c r="D5" s="16" t="n">
        <v>105257421</v>
      </c>
      <c r="E5" s="16" t="n">
        <v>2909279477</v>
      </c>
      <c r="F5" s="16" t="n">
        <v>12692983</v>
      </c>
      <c r="G5" s="16" t="n">
        <v>63500311</v>
      </c>
      <c r="H5" s="16" t="n">
        <v>1159300</v>
      </c>
      <c r="I5" s="16" t="n">
        <v>858485</v>
      </c>
    </row>
    <row r="6" customFormat="false" ht="12.8" hidden="false" customHeight="false" outlineLevel="0" collapsed="false">
      <c r="A6" s="14" t="s">
        <v>5</v>
      </c>
      <c r="B6" s="16" t="n">
        <v>23364.6</v>
      </c>
      <c r="C6" s="16" t="n">
        <v>842803.3</v>
      </c>
      <c r="D6" s="16" t="n">
        <v>444892.8</v>
      </c>
      <c r="E6" s="16" t="n">
        <v>12692983</v>
      </c>
      <c r="F6" s="16" t="n">
        <v>65186.65</v>
      </c>
      <c r="G6" s="16" t="n">
        <v>308493.4</v>
      </c>
      <c r="H6" s="16" t="n">
        <v>6302</v>
      </c>
      <c r="I6" s="16" t="n">
        <v>4158.7</v>
      </c>
    </row>
    <row r="7" customFormat="false" ht="12.8" hidden="false" customHeight="false" outlineLevel="0" collapsed="false">
      <c r="A7" s="14" t="s">
        <v>6</v>
      </c>
      <c r="B7" s="16" t="n">
        <v>117550</v>
      </c>
      <c r="C7" s="16" t="n">
        <v>4348685</v>
      </c>
      <c r="D7" s="16" t="n">
        <v>2274825</v>
      </c>
      <c r="E7" s="16" t="n">
        <v>63500311</v>
      </c>
      <c r="F7" s="16" t="n">
        <v>308493.4</v>
      </c>
      <c r="G7" s="16" t="n">
        <v>1504729</v>
      </c>
      <c r="H7" s="16" t="n">
        <v>30106</v>
      </c>
      <c r="I7" s="16" t="n">
        <v>20293</v>
      </c>
    </row>
    <row r="8" customFormat="false" ht="12.8" hidden="false" customHeight="false" outlineLevel="0" collapsed="false">
      <c r="A8" s="14" t="s">
        <v>7</v>
      </c>
      <c r="B8" s="16" t="n">
        <v>2129</v>
      </c>
      <c r="C8" s="16" t="n">
        <v>72596.5</v>
      </c>
      <c r="D8" s="16" t="n">
        <v>41762</v>
      </c>
      <c r="E8" s="16" t="n">
        <v>1159300</v>
      </c>
      <c r="F8" s="16" t="n">
        <v>6302</v>
      </c>
      <c r="G8" s="16" t="n">
        <v>30106</v>
      </c>
      <c r="H8" s="16" t="n">
        <v>754</v>
      </c>
      <c r="I8" s="16" t="n">
        <v>406</v>
      </c>
    </row>
    <row r="9" customFormat="false" ht="12.8" hidden="false" customHeight="false" outlineLevel="0" collapsed="false">
      <c r="A9" s="14" t="s">
        <v>225</v>
      </c>
      <c r="B9" s="16" t="n">
        <v>1590</v>
      </c>
      <c r="C9" s="16" t="n">
        <v>58942.5</v>
      </c>
      <c r="D9" s="16" t="n">
        <v>30825</v>
      </c>
      <c r="E9" s="16" t="n">
        <v>858485</v>
      </c>
      <c r="F9" s="16" t="n">
        <v>4158.7</v>
      </c>
      <c r="G9" s="16" t="n">
        <v>20293</v>
      </c>
      <c r="H9" s="16" t="n">
        <v>406</v>
      </c>
      <c r="I9" s="16" t="n">
        <v>274</v>
      </c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2.8" hidden="false" customHeight="false" outlineLevel="0" collapsed="false">
      <c r="A12" s="14" t="s">
        <v>243</v>
      </c>
      <c r="B12" s="14" t="s">
        <v>1</v>
      </c>
      <c r="C12" s="14" t="s">
        <v>2</v>
      </c>
      <c r="D12" s="14" t="s">
        <v>3</v>
      </c>
      <c r="E12" s="14" t="s">
        <v>4</v>
      </c>
      <c r="F12" s="14" t="s">
        <v>5</v>
      </c>
      <c r="G12" s="14" t="s">
        <v>6</v>
      </c>
      <c r="H12" s="14" t="s">
        <v>7</v>
      </c>
      <c r="I12" s="14" t="s">
        <v>225</v>
      </c>
    </row>
    <row r="13" customFormat="false" ht="12.8" hidden="false" customHeight="false" outlineLevel="0" collapsed="false">
      <c r="A13" s="14" t="s">
        <v>1</v>
      </c>
      <c r="B13" s="17" t="n">
        <f aca="false" t="array" ref="B13:I20">MINVERSE(B2:I9)</f>
        <v>0.0135102462054126</v>
      </c>
      <c r="C13" s="17" t="n">
        <v>-0.000190836518283107</v>
      </c>
      <c r="D13" s="17" t="n">
        <v>7.29330924997903E-005</v>
      </c>
      <c r="E13" s="17" t="n">
        <v>-4.59272899441099E-006</v>
      </c>
      <c r="F13" s="17" t="n">
        <v>0.000349556725542302</v>
      </c>
      <c r="G13" s="17" t="n">
        <v>-0.00017659801261759</v>
      </c>
      <c r="H13" s="17" t="n">
        <v>-0.00014103897074644</v>
      </c>
      <c r="I13" s="17" t="n">
        <v>-0.0231789046554164</v>
      </c>
    </row>
    <row r="14" customFormat="false" ht="12.8" hidden="false" customHeight="false" outlineLevel="0" collapsed="false">
      <c r="A14" s="14" t="s">
        <v>2</v>
      </c>
      <c r="B14" s="17" t="n">
        <v>-0.000190836518283107</v>
      </c>
      <c r="C14" s="17" t="n">
        <v>6.81793061931211E-006</v>
      </c>
      <c r="D14" s="17" t="n">
        <v>-3.99047663638246E-006</v>
      </c>
      <c r="E14" s="17" t="n">
        <v>-2.06109544684041E-007</v>
      </c>
      <c r="F14" s="17" t="n">
        <v>1.29041021373652E-005</v>
      </c>
      <c r="G14" s="17" t="n">
        <v>8.25538742857018E-006</v>
      </c>
      <c r="H14" s="17" t="n">
        <v>0.000106464447184464</v>
      </c>
      <c r="I14" s="17" t="n">
        <v>-0.00022957244115921</v>
      </c>
    </row>
    <row r="15" customFormat="false" ht="12.8" hidden="false" customHeight="false" outlineLevel="0" collapsed="false">
      <c r="A15" s="14" t="s">
        <v>3</v>
      </c>
      <c r="B15" s="17" t="n">
        <v>7.29330924997896E-005</v>
      </c>
      <c r="C15" s="17" t="n">
        <v>-3.99047663638246E-006</v>
      </c>
      <c r="D15" s="17" t="n">
        <v>2.12962343963549E-005</v>
      </c>
      <c r="E15" s="17" t="n">
        <v>-4.30637655436984E-007</v>
      </c>
      <c r="F15" s="17" t="n">
        <v>9.73169109580097E-005</v>
      </c>
      <c r="G15" s="17" t="n">
        <v>2.48737949940362E-005</v>
      </c>
      <c r="H15" s="17" t="n">
        <v>-0.000144499861754395</v>
      </c>
      <c r="I15" s="17" t="n">
        <v>-0.00371651175590248</v>
      </c>
    </row>
    <row r="16" customFormat="false" ht="12.8" hidden="false" customHeight="false" outlineLevel="0" collapsed="false">
      <c r="A16" s="14" t="s">
        <v>4</v>
      </c>
      <c r="B16" s="17" t="n">
        <v>-4.59272899441097E-006</v>
      </c>
      <c r="C16" s="17" t="n">
        <v>-2.06109544684041E-007</v>
      </c>
      <c r="D16" s="17" t="n">
        <v>-4.30637655436984E-007</v>
      </c>
      <c r="E16" s="17" t="n">
        <v>4.78365405186875E-008</v>
      </c>
      <c r="F16" s="17" t="n">
        <v>-3.63603625539453E-006</v>
      </c>
      <c r="G16" s="17" t="n">
        <v>-1.28522701408138E-006</v>
      </c>
      <c r="H16" s="17" t="n">
        <v>1.20685062258573E-006</v>
      </c>
      <c r="I16" s="17" t="n">
        <v>0.000118141673721186</v>
      </c>
    </row>
    <row r="17" customFormat="false" ht="12.8" hidden="false" customHeight="false" outlineLevel="0" collapsed="false">
      <c r="A17" s="14" t="s">
        <v>5</v>
      </c>
      <c r="B17" s="17" t="n">
        <v>0.0003495567255423</v>
      </c>
      <c r="C17" s="17" t="n">
        <v>1.29041021373651E-005</v>
      </c>
      <c r="D17" s="17" t="n">
        <v>9.73169109580099E-005</v>
      </c>
      <c r="E17" s="17" t="n">
        <v>-3.63603625539453E-006</v>
      </c>
      <c r="F17" s="17" t="n">
        <v>0.0013941568728236</v>
      </c>
      <c r="G17" s="17" t="n">
        <v>5.07670144631937E-005</v>
      </c>
      <c r="H17" s="17" t="n">
        <v>0.000285690257126284</v>
      </c>
      <c r="I17" s="17" t="n">
        <v>-0.0297036200194108</v>
      </c>
    </row>
    <row r="18" customFormat="false" ht="12.8" hidden="false" customHeight="false" outlineLevel="0" collapsed="false">
      <c r="A18" s="14" t="s">
        <v>6</v>
      </c>
      <c r="B18" s="17" t="n">
        <v>-0.000176598012617593</v>
      </c>
      <c r="C18" s="17" t="n">
        <v>8.25538742857058E-006</v>
      </c>
      <c r="D18" s="17" t="n">
        <v>2.48737949940367E-005</v>
      </c>
      <c r="E18" s="17" t="n">
        <v>-1.28522701408142E-006</v>
      </c>
      <c r="F18" s="17" t="n">
        <v>5.07670144632039E-005</v>
      </c>
      <c r="G18" s="17" t="n">
        <v>0.000656646335051189</v>
      </c>
      <c r="H18" s="17" t="n">
        <v>1.80382524480098E-005</v>
      </c>
      <c r="I18" s="17" t="n">
        <v>-0.0489524136558023</v>
      </c>
    </row>
    <row r="19" customFormat="false" ht="12.8" hidden="false" customHeight="false" outlineLevel="0" collapsed="false">
      <c r="A19" s="14" t="s">
        <v>7</v>
      </c>
      <c r="B19" s="17" t="n">
        <v>-0.000141038970746436</v>
      </c>
      <c r="C19" s="17" t="n">
        <v>0.000106464447184464</v>
      </c>
      <c r="D19" s="17" t="n">
        <v>-0.000144499861754395</v>
      </c>
      <c r="E19" s="17" t="n">
        <v>1.2068506225857E-006</v>
      </c>
      <c r="F19" s="17" t="n">
        <v>0.000285690257126296</v>
      </c>
      <c r="G19" s="17" t="n">
        <v>1.80382524480044E-005</v>
      </c>
      <c r="H19" s="17" t="n">
        <v>0.0135654448318005</v>
      </c>
      <c r="I19" s="17" t="n">
        <v>-0.0353817684809641</v>
      </c>
    </row>
    <row r="20" customFormat="false" ht="12.8" hidden="false" customHeight="false" outlineLevel="0" collapsed="false">
      <c r="A20" s="14" t="s">
        <v>225</v>
      </c>
      <c r="B20" s="17" t="n">
        <v>-0.0231789046554161</v>
      </c>
      <c r="C20" s="17" t="n">
        <v>-0.000229572441159235</v>
      </c>
      <c r="D20" s="17" t="n">
        <v>-0.00371651175590253</v>
      </c>
      <c r="E20" s="17" t="n">
        <v>0.000118141673721189</v>
      </c>
      <c r="F20" s="17" t="n">
        <v>-0.0297036200194116</v>
      </c>
      <c r="G20" s="17" t="n">
        <v>-0.0489524136558021</v>
      </c>
      <c r="H20" s="17" t="n">
        <v>-0.0353817684809643</v>
      </c>
      <c r="I20" s="17" t="n">
        <v>4.36426797453099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/>
      <c r="B22" s="12" t="n">
        <v>1</v>
      </c>
      <c r="C22" s="12" t="n">
        <v>2</v>
      </c>
      <c r="D22" s="12" t="n">
        <v>3</v>
      </c>
      <c r="E22" s="12" t="n">
        <v>4</v>
      </c>
      <c r="F22" s="12" t="n">
        <v>5</v>
      </c>
      <c r="G22" s="12" t="n">
        <v>6</v>
      </c>
      <c r="H22" s="12" t="n">
        <v>7</v>
      </c>
      <c r="I22" s="12" t="n">
        <v>8</v>
      </c>
    </row>
    <row r="23" customFormat="false" ht="12.8" hidden="false" customHeight="false" outlineLevel="0" collapsed="false">
      <c r="A23" s="14" t="s">
        <v>231</v>
      </c>
      <c r="B23" s="9" t="n">
        <f aca="false">'Linear Model'!$L5*SQRT(INDEX(B13:B20,B22))</f>
        <v>0.312253895753704</v>
      </c>
      <c r="C23" s="9" t="n">
        <f aca="false">'Linear Model'!$L5*SQRT(INDEX(C13:C20,C22))</f>
        <v>0.00701459372528762</v>
      </c>
      <c r="D23" s="9" t="n">
        <f aca="false">'Linear Model'!$L5*SQRT(INDEX(D13:D20,D22))</f>
        <v>0.0123973151877244</v>
      </c>
      <c r="E23" s="9" t="n">
        <f aca="false">'Linear Model'!$L5*SQRT(INDEX(E13:E20,E22))</f>
        <v>0.000587565267917784</v>
      </c>
      <c r="F23" s="9" t="n">
        <f aca="false">'Linear Model'!$L5*SQRT(INDEX(F13:F20,F22))</f>
        <v>0.100307188020076</v>
      </c>
      <c r="G23" s="9" t="n">
        <f aca="false">'Linear Model'!$L5*SQRT(INDEX(G13:G20,G22))</f>
        <v>0.0688401798089944</v>
      </c>
      <c r="H23" s="9" t="n">
        <f aca="false">'Linear Model'!$L5*SQRT(INDEX(H13:H20,H22))</f>
        <v>0.312891131246438</v>
      </c>
      <c r="I23" s="9" t="n">
        <f aca="false">'Linear Model'!$L5*SQRT(INDEX(I13:I20,I22))</f>
        <v>5.61218447854305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2016-09-08T13:56:10Z</dcterms:modified>
  <cp:revision>137</cp:revision>
  <dc:subject/>
  <dc:title/>
</cp:coreProperties>
</file>