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fda.sharepoint.com/sites/CDER-OSP-OPSA-ADSS-Staff/Shared Documents/Projects/Opioids/FINAL Opioid Files for Public Access/"/>
    </mc:Choice>
  </mc:AlternateContent>
  <xr:revisionPtr revIDLastSave="187" documentId="11_A67DFBB4347D49520490E5169C67DDC3DBA82A75" xr6:coauthVersionLast="46" xr6:coauthVersionMax="46" xr10:uidLastSave="{0E0A42ED-5FB0-4115-B4DB-754ACBD29963}"/>
  <bookViews>
    <workbookView xWindow="-120" yWindow="-120" windowWidth="29040" windowHeight="15840" tabRatio="804" xr2:uid="{00000000-000D-0000-FFFF-FFFF00000000}"/>
  </bookViews>
  <sheets>
    <sheet name="Introduction" sheetId="2" r:id="rId1"/>
    <sheet name="inputtimeseries" sheetId="3" r:id="rId2"/>
    <sheet name="validationtimeseries" sheetId="4" r:id="rId3"/>
    <sheet name="monthlytimeseries" sheetId="8" r:id="rId4"/>
    <sheet name="YearSubs" sheetId="5" r:id="rId5"/>
    <sheet name="Calibration Weights" sheetId="6" r:id="rId6"/>
  </sheets>
  <definedNames>
    <definedName name="QLVariableType" localSheetId="0">Introduction!#REF!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5" i="6" l="1"/>
  <c r="X16" i="6"/>
  <c r="X14" i="6"/>
  <c r="X13" i="6"/>
  <c r="X24" i="6" l="1"/>
  <c r="X23" i="6"/>
  <c r="X6" i="6"/>
  <c r="X7" i="6"/>
  <c r="X17" i="6" l="1"/>
  <c r="X10" i="6"/>
  <c r="I7" i="6" l="1"/>
  <c r="J7" i="6"/>
  <c r="K7" i="6"/>
  <c r="L7" i="6"/>
  <c r="M7" i="6"/>
  <c r="N7" i="6"/>
  <c r="O7" i="6"/>
  <c r="P7" i="6"/>
  <c r="Q7" i="6"/>
  <c r="R7" i="6"/>
  <c r="S7" i="6"/>
  <c r="T7" i="6"/>
  <c r="U7" i="6"/>
  <c r="V7" i="6"/>
  <c r="W7" i="6"/>
  <c r="D7" i="6"/>
  <c r="E7" i="6"/>
  <c r="F7" i="6"/>
  <c r="G7" i="6"/>
  <c r="H7" i="6"/>
  <c r="C7" i="6"/>
  <c r="W17" i="6"/>
  <c r="V17" i="6"/>
  <c r="U17" i="6"/>
  <c r="T17" i="6"/>
  <c r="S17" i="6"/>
  <c r="R17" i="6"/>
  <c r="Q17" i="6"/>
  <c r="P17" i="6"/>
  <c r="O17" i="6"/>
  <c r="N17" i="6"/>
  <c r="M17" i="6"/>
  <c r="L17" i="6"/>
  <c r="K17" i="6"/>
  <c r="J17" i="6"/>
  <c r="I17" i="6"/>
  <c r="H17" i="6"/>
  <c r="G17" i="6"/>
  <c r="F17" i="6"/>
  <c r="E17" i="6"/>
  <c r="D17" i="6"/>
  <c r="C17" i="6"/>
  <c r="W15" i="6"/>
  <c r="V15" i="6"/>
  <c r="U15" i="6"/>
  <c r="T15" i="6"/>
  <c r="S15" i="6"/>
  <c r="R15" i="6"/>
  <c r="Q15" i="6"/>
  <c r="P15" i="6"/>
  <c r="O15" i="6"/>
  <c r="N15" i="6"/>
  <c r="M15" i="6"/>
  <c r="L15" i="6"/>
  <c r="L22" i="6" s="1"/>
  <c r="K15" i="6"/>
  <c r="K22" i="6" s="1"/>
  <c r="J15" i="6"/>
  <c r="J22" i="6" s="1"/>
  <c r="I15" i="6"/>
  <c r="I22" i="6" s="1"/>
  <c r="H15" i="6"/>
  <c r="H22" i="6" s="1"/>
  <c r="G15" i="6"/>
  <c r="G22" i="6" s="1"/>
  <c r="F15" i="6"/>
  <c r="F22" i="6" s="1"/>
  <c r="E15" i="6"/>
  <c r="E22" i="6" s="1"/>
  <c r="D15" i="6"/>
  <c r="D22" i="6" s="1"/>
  <c r="C15" i="6"/>
  <c r="W16" i="6"/>
  <c r="V16" i="6"/>
  <c r="U16" i="6"/>
  <c r="T16" i="6"/>
  <c r="S16" i="6"/>
  <c r="R16" i="6"/>
  <c r="Q16" i="6"/>
  <c r="P16" i="6"/>
  <c r="O16" i="6"/>
  <c r="N16" i="6"/>
  <c r="M16" i="6"/>
  <c r="L16" i="6"/>
  <c r="K16" i="6"/>
  <c r="J16" i="6"/>
  <c r="I16" i="6"/>
  <c r="H16" i="6"/>
  <c r="G16" i="6"/>
  <c r="F16" i="6"/>
  <c r="E16" i="6"/>
  <c r="D16" i="6"/>
  <c r="C16" i="6"/>
  <c r="W14" i="6"/>
  <c r="V14" i="6"/>
  <c r="U14" i="6"/>
  <c r="T14" i="6"/>
  <c r="S14" i="6"/>
  <c r="R14" i="6"/>
  <c r="Q14" i="6"/>
  <c r="P14" i="6"/>
  <c r="O14" i="6"/>
  <c r="N14" i="6"/>
  <c r="M14" i="6"/>
  <c r="L14" i="6"/>
  <c r="K14" i="6"/>
  <c r="J14" i="6"/>
  <c r="I14" i="6"/>
  <c r="H14" i="6"/>
  <c r="G14" i="6"/>
  <c r="F14" i="6"/>
  <c r="E14" i="6"/>
  <c r="D14" i="6"/>
  <c r="C14" i="6"/>
  <c r="W13" i="6"/>
  <c r="V13" i="6"/>
  <c r="U13" i="6"/>
  <c r="T13" i="6"/>
  <c r="S13" i="6"/>
  <c r="R13" i="6"/>
  <c r="Q13" i="6"/>
  <c r="P13" i="6"/>
  <c r="O13" i="6"/>
  <c r="N13" i="6"/>
  <c r="M13" i="6"/>
  <c r="L13" i="6"/>
  <c r="K13" i="6"/>
  <c r="J13" i="6"/>
  <c r="I13" i="6"/>
  <c r="H13" i="6"/>
  <c r="G13" i="6"/>
  <c r="F13" i="6"/>
  <c r="E13" i="6"/>
  <c r="D13" i="6"/>
  <c r="C13" i="6"/>
  <c r="W10" i="6"/>
  <c r="V10" i="6"/>
  <c r="U10" i="6"/>
  <c r="T10" i="6"/>
  <c r="S10" i="6"/>
  <c r="R10" i="6"/>
  <c r="Q10" i="6"/>
  <c r="P10" i="6"/>
  <c r="O10" i="6"/>
  <c r="N10" i="6"/>
  <c r="M10" i="6"/>
  <c r="L10" i="6"/>
  <c r="K10" i="6"/>
  <c r="J10" i="6"/>
  <c r="I10" i="6"/>
  <c r="H10" i="6"/>
  <c r="G10" i="6"/>
  <c r="F10" i="6"/>
  <c r="E10" i="6"/>
  <c r="D10" i="6"/>
  <c r="C10" i="6"/>
  <c r="W9" i="6"/>
  <c r="V9" i="6"/>
  <c r="U9" i="6"/>
  <c r="T9" i="6"/>
  <c r="S9" i="6"/>
  <c r="R9" i="6"/>
  <c r="Q9" i="6"/>
  <c r="P9" i="6"/>
  <c r="O9" i="6"/>
  <c r="N9" i="6"/>
  <c r="M9" i="6"/>
  <c r="L9" i="6"/>
  <c r="K9" i="6"/>
  <c r="J9" i="6"/>
  <c r="I9" i="6"/>
  <c r="H9" i="6"/>
  <c r="G9" i="6"/>
  <c r="F9" i="6"/>
  <c r="E9" i="6"/>
  <c r="D9" i="6"/>
  <c r="C9" i="6"/>
  <c r="W6" i="6"/>
  <c r="V6" i="6"/>
  <c r="U6" i="6"/>
  <c r="T6" i="6"/>
  <c r="S6" i="6"/>
  <c r="R6" i="6"/>
  <c r="Q6" i="6"/>
  <c r="P6" i="6"/>
  <c r="O6" i="6"/>
  <c r="N6" i="6"/>
  <c r="M6" i="6"/>
  <c r="L6" i="6"/>
  <c r="K6" i="6"/>
  <c r="J6" i="6"/>
  <c r="I6" i="6"/>
  <c r="H6" i="6"/>
  <c r="G6" i="6"/>
  <c r="F6" i="6"/>
  <c r="E6" i="6"/>
  <c r="D6" i="6"/>
  <c r="C6" i="6"/>
  <c r="B10" i="6" l="1"/>
  <c r="B16" i="6"/>
  <c r="B7" i="6"/>
  <c r="B14" i="6"/>
  <c r="B21" i="6" s="1"/>
  <c r="B6" i="6"/>
  <c r="C22" i="6"/>
  <c r="B22" i="6" s="1"/>
  <c r="B15" i="6"/>
  <c r="B13" i="6"/>
  <c r="W24" i="6"/>
  <c r="W23" i="6"/>
  <c r="B17" i="6"/>
  <c r="G24" i="6"/>
  <c r="O23" i="6"/>
  <c r="P23" i="6"/>
  <c r="I24" i="6"/>
  <c r="T24" i="6"/>
  <c r="H24" i="6"/>
  <c r="R24" i="6"/>
  <c r="J24" i="6"/>
  <c r="R23" i="6"/>
  <c r="M24" i="6"/>
  <c r="E24" i="6"/>
  <c r="N24" i="6"/>
  <c r="F24" i="6"/>
  <c r="Q24" i="6"/>
  <c r="U24" i="6"/>
  <c r="K24" i="6"/>
  <c r="Q23" i="6"/>
  <c r="V24" i="6"/>
  <c r="S23" i="6"/>
  <c r="L24" i="6"/>
  <c r="C24" i="6"/>
  <c r="T23" i="6"/>
  <c r="O24" i="6"/>
  <c r="M23" i="6"/>
  <c r="U23" i="6"/>
  <c r="P24" i="6"/>
  <c r="N23" i="6"/>
  <c r="V23" i="6"/>
  <c r="S24" i="6"/>
  <c r="D24" i="6"/>
  <c r="B23" i="6" l="1"/>
  <c r="B24" i="6"/>
  <c r="X9" i="6" l="1"/>
  <c r="B9" i="6" s="1"/>
  <c r="X8" i="6" l="1"/>
  <c r="X12" i="6"/>
  <c r="X11" i="6"/>
  <c r="C3" i="6"/>
  <c r="D3" i="6"/>
  <c r="E3" i="6"/>
  <c r="E12" i="6"/>
  <c r="C12" i="6"/>
  <c r="C11" i="6"/>
  <c r="D12" i="6"/>
  <c r="E11" i="6"/>
  <c r="D11" i="6"/>
  <c r="T11" i="6"/>
  <c r="J11" i="6"/>
  <c r="M11" i="6"/>
  <c r="U11" i="6"/>
  <c r="G11" i="6"/>
  <c r="W11" i="6"/>
  <c r="R11" i="6"/>
  <c r="Q11" i="6"/>
  <c r="S11" i="6"/>
  <c r="K11" i="6"/>
  <c r="L11" i="6"/>
  <c r="O11" i="6"/>
  <c r="V11" i="6"/>
  <c r="P11" i="6"/>
  <c r="N11" i="6"/>
  <c r="I11" i="6"/>
  <c r="F11" i="6"/>
  <c r="H11" i="6"/>
  <c r="G12" i="6"/>
  <c r="U5" i="6"/>
  <c r="V5" i="6"/>
  <c r="H12" i="6"/>
  <c r="P12" i="6"/>
  <c r="F12" i="6"/>
  <c r="I12" i="6"/>
  <c r="Q12" i="6"/>
  <c r="I4" i="6"/>
  <c r="G5" i="6"/>
  <c r="O5" i="6"/>
  <c r="W5" i="6"/>
  <c r="M3" i="6"/>
  <c r="U3" i="6"/>
  <c r="S12" i="6"/>
  <c r="K4" i="6"/>
  <c r="G3" i="6"/>
  <c r="W3" i="6"/>
  <c r="Q3" i="6"/>
  <c r="N12" i="6"/>
  <c r="T5" i="6"/>
  <c r="O12" i="6"/>
  <c r="G4" i="6"/>
  <c r="S3" i="6"/>
  <c r="J12" i="6"/>
  <c r="R12" i="6"/>
  <c r="H5" i="6"/>
  <c r="P5" i="6"/>
  <c r="N3" i="6"/>
  <c r="V3" i="6"/>
  <c r="K12" i="6"/>
  <c r="O3" i="6"/>
  <c r="I3" i="6"/>
  <c r="V12" i="6"/>
  <c r="V4" i="6"/>
  <c r="W4" i="6"/>
  <c r="P4" i="6"/>
  <c r="T3" i="6"/>
  <c r="J3" i="6"/>
  <c r="L12" i="6"/>
  <c r="T12" i="6"/>
  <c r="T4" i="6"/>
  <c r="H3" i="6"/>
  <c r="P3" i="6"/>
  <c r="F3" i="6"/>
  <c r="M12" i="6"/>
  <c r="U12" i="6"/>
  <c r="M4" i="6"/>
  <c r="U4" i="6"/>
  <c r="K5" i="6"/>
  <c r="L5" i="6"/>
  <c r="W12" i="6"/>
  <c r="O4" i="6"/>
  <c r="K3" i="6"/>
  <c r="L3" i="6"/>
  <c r="J4" i="6"/>
  <c r="L4" i="6"/>
  <c r="Q4" i="6"/>
  <c r="M5" i="6"/>
  <c r="S5" i="6"/>
  <c r="N5" i="6"/>
  <c r="S4" i="6"/>
  <c r="H4" i="6"/>
  <c r="J5" i="6"/>
  <c r="Q5" i="6"/>
  <c r="N4" i="6"/>
  <c r="I5" i="6"/>
  <c r="F4" i="6"/>
  <c r="B12" i="6" l="1"/>
  <c r="B11" i="6"/>
  <c r="X2" i="6"/>
  <c r="F5" i="6"/>
  <c r="E5" i="6"/>
  <c r="C5" i="6"/>
  <c r="D5" i="6"/>
  <c r="S2" i="6" l="1"/>
  <c r="W2" i="6"/>
  <c r="T2" i="6"/>
  <c r="D2" i="6"/>
  <c r="O2" i="6"/>
  <c r="J8" i="6"/>
  <c r="C2" i="6"/>
  <c r="U2" i="6"/>
  <c r="E2" i="6"/>
  <c r="I8" i="6"/>
  <c r="E8" i="6"/>
  <c r="V8" i="6"/>
  <c r="P2" i="6"/>
  <c r="C8" i="6"/>
  <c r="V2" i="6"/>
  <c r="N2" i="6"/>
  <c r="M2" i="6"/>
  <c r="Q2" i="6"/>
  <c r="G2" i="6"/>
  <c r="K2" i="6"/>
  <c r="L8" i="6"/>
  <c r="W8" i="6"/>
  <c r="O8" i="6"/>
  <c r="R8" i="6"/>
  <c r="I2" i="6"/>
  <c r="T8" i="6"/>
  <c r="M8" i="6"/>
  <c r="N8" i="6"/>
  <c r="H8" i="6"/>
  <c r="P8" i="6"/>
  <c r="J2" i="6"/>
  <c r="U8" i="6"/>
  <c r="L2" i="6"/>
  <c r="D8" i="6"/>
  <c r="Q8" i="6"/>
  <c r="H2" i="6"/>
  <c r="G8" i="6"/>
  <c r="S8" i="6"/>
  <c r="F8" i="6"/>
  <c r="F2" i="6"/>
  <c r="K8" i="6"/>
  <c r="R2" i="6"/>
  <c r="C4" i="6"/>
  <c r="D4" i="6"/>
  <c r="E4" i="6"/>
  <c r="R4" i="6"/>
  <c r="R5" i="6"/>
  <c r="B5" i="6" s="1"/>
  <c r="R3" i="6"/>
  <c r="B3" i="6" s="1"/>
  <c r="B2" i="6" l="1"/>
  <c r="B8" i="6"/>
  <c r="B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tc={729C8797-253C-4BC5-ADEE-386B6D21A68A}</author>
  </authors>
  <commentList>
    <comment ref="A2" authorId="0" shapeId="0" xr:uid="{729C8797-253C-4BC5-ADEE-386B6D21A68A}">
      <text>
        <t>[Threaded comment]
Your version of Excel allows you to read this threaded comment; however, any edits to it will get removed if the file is opened in a newer version of Excel. Learn more: https://go.microsoft.com/fwlink/?linkid=870924
Comment:
    Please note that all values are shifted so that the last value for a given year is now at the start of that year (e.g., 2020.975/December 2020 is now at 2020.00/the start of the year). This is because vensim reads in data as the start of the year. Otherwise, all 2020 data are ignored.</t>
      </text>
    </comment>
  </commentList>
</comments>
</file>

<file path=xl/sharedStrings.xml><?xml version="1.0" encoding="utf-8"?>
<sst xmlns="http://schemas.openxmlformats.org/spreadsheetml/2006/main" count="201" uniqueCount="149">
  <si>
    <t>ADF fraction of prescribed Rx opioids base</t>
  </si>
  <si>
    <t>Bup providers DATA</t>
  </si>
  <si>
    <t>Fentanyl penetration curve NFLIS</t>
  </si>
  <si>
    <t>Fraction of HUD who use Rx NSDUH</t>
  </si>
  <si>
    <t>Fraction of NDHU who use Rx NSDUH</t>
  </si>
  <si>
    <t>Heroin price index DATA</t>
  </si>
  <si>
    <t>HUD NSDUH RAND</t>
  </si>
  <si>
    <t>HUD NSDUH RAND alternative</t>
  </si>
  <si>
    <t>Initiating heroin no Rx NSDUH RDAS RAND</t>
  </si>
  <si>
    <t>Initiating heroin with Rx misuse NSDUH RDAS RAND</t>
  </si>
  <si>
    <t>Initiating heroin with Rx OUD NSDUH RDAS RAND</t>
  </si>
  <si>
    <t>Initiating Rx misuse diverted RDAS SAMHSA</t>
  </si>
  <si>
    <t>Initiating Rx misuse own Rx RDAS SAMHSA</t>
  </si>
  <si>
    <t>IsYear</t>
  </si>
  <si>
    <t>Nondisordered heroin use NSDUH RAND</t>
  </si>
  <si>
    <t>Nx kits distributed HR IQVIA</t>
  </si>
  <si>
    <t>Total overdose deaths base Rx</t>
  </si>
  <si>
    <t>Total overdose deaths synth base</t>
  </si>
  <si>
    <t>Population</t>
  </si>
  <si>
    <t>Rx misuse no PY heroin NSDUH</t>
  </si>
  <si>
    <t>Rx OUD no PY heroin NSDUH</t>
  </si>
  <si>
    <t>Rx OUD with PY heroin NSDUH RAND</t>
  </si>
  <si>
    <t>Total heroin initiation SAMHSA RAND</t>
  </si>
  <si>
    <t>Total overdose deaths</t>
  </si>
  <si>
    <t>Total overdose deaths base heroin NVSS</t>
  </si>
  <si>
    <t>Total overdose deaths base Rx NVSS</t>
  </si>
  <si>
    <t>Total overdose deaths NVSS</t>
  </si>
  <si>
    <t>Total overdose deaths synth heroin NVSS</t>
  </si>
  <si>
    <t>Total overdose deaths synth no H NVSS</t>
  </si>
  <si>
    <t>Total prescription opioid Rx IQVIA</t>
  </si>
  <si>
    <t>Total Rx misuse initiation SAMHSA</t>
  </si>
  <si>
    <t>Total Rx MME prescribed IQVIA</t>
  </si>
  <si>
    <t>Tx point patients OTP MMT NSSATS</t>
  </si>
  <si>
    <t>Tx point patients Viv IQVIA</t>
  </si>
  <si>
    <t>SPREADSHEET SUMMARY</t>
  </si>
  <si>
    <t>Tab Organization</t>
  </si>
  <si>
    <r>
      <t xml:space="preserve">Calibration Weights - </t>
    </r>
    <r>
      <rPr>
        <sz val="11"/>
        <color theme="1"/>
        <rFont val="Calibri"/>
        <family val="2"/>
        <scheme val="minor"/>
      </rPr>
      <t xml:space="preserve">This tab contains the weights used to calibrate the model. </t>
    </r>
  </si>
  <si>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</si>
  <si>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</si>
  <si>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</si>
  <si>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</si>
  <si>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</si>
  <si>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</si>
  <si>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</si>
  <si>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</si>
  <si>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</si>
  <si>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</si>
  <si>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</si>
  <si>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</si>
  <si>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</si>
  <si>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</si>
  <si>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</si>
  <si>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DME: Diazepam Milligram Equivalent</t>
  </si>
  <si>
    <t>L: Level</t>
  </si>
  <si>
    <t>Fent: Fentanyl</t>
  </si>
  <si>
    <t>C: Constant</t>
  </si>
  <si>
    <t>H OD: Heroin Overdose</t>
  </si>
  <si>
    <t>SM: Smooth</t>
  </si>
  <si>
    <t>HRC: Harm Reduction Coalition</t>
  </si>
  <si>
    <t>F: Flow</t>
  </si>
  <si>
    <t>HUD: Heroin Use Disorder</t>
  </si>
  <si>
    <t>T: Table/Lookup Function</t>
  </si>
  <si>
    <t>LEO/LEA: Law Enforcement Officer/Agency</t>
  </si>
  <si>
    <t>DE: Delay</t>
  </si>
  <si>
    <t>MAT: Medication-Assisted Treatment</t>
  </si>
  <si>
    <t>A: Auxiliary</t>
  </si>
  <si>
    <t>MME: Morphine Milligram Equivalents</t>
  </si>
  <si>
    <t>LI: Level Initial</t>
  </si>
  <si>
    <t>MMT: Methadone Maintenance Treatment</t>
  </si>
  <si>
    <t>Sub: Subscripts</t>
  </si>
  <si>
    <t>MMTCap: Methadone Maintenance Treatment Capacity</t>
  </si>
  <si>
    <t>I: Initial</t>
  </si>
  <si>
    <t>MOUD: Medication for Opioid Use Disorder</t>
  </si>
  <si>
    <t>D: 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</si>
  <si>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</si>
  <si>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</si>
  <si>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</si>
  <si>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</si>
  <si>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</si>
  <si>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</si>
  <si>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</si>
  <si>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</si>
  <si>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</si>
  <si>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</si>
  <si>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</si>
  <si>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</si>
  <si>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</si>
  <si>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</si>
  <si>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</si>
  <si>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</si>
  <si>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</si>
  <si>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</si>
  <si>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</si>
  <si>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</si>
  <si>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</si>
  <si>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</si>
  <si>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</si>
  <si>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</si>
  <si>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</si>
  <si>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</si>
  <si>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</si>
  <si>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</si>
  <si>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</si>
  <si>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</si>
  <si>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</si>
  <si>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Time</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</si>
  <si>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</si>
  <si>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</si>
  <si>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</si>
  <si>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</si>
  <si>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</si>
  <si>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</si>
  <si>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</si>
  <si>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</si>
  <si>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</si>
  <si>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</si>
  <si>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</si>
  <si>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</si>
  <si>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</si>
  <si>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</si>
  <si>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</si>
  <si>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</si>
  <si>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</si>
  <si>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</si>
  <si>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</si>
  <si>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</si>
  <si>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</si>
  <si>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</si>
  <si>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</si>
  <si>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</si>
  <si>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</si>
  <si>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</si>
  <si>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</si>
  <si>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</si>
  <si>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</si>
  <si>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</si>
  <si>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</si>
  <si>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</si>
  <si>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</si>
  <si>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</si>
  <si>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</si>
  <si>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</si>
  <si>
    <t>Tx monthly patients Bup IQVIA TPT</t>
  </si>
  <si>
    <t>Patients with current month opioid Rx IQVIA</t>
  </si>
  <si>
    <t>Patients receiving opioid prescription annual IQVIA</t>
  </si>
  <si>
    <t>Y32</t>
  </si>
  <si>
    <t xml:space="preserve">There are 10 individual data types in this model, of which each variable is at least one, and in some cases two. This data type is automatically assigned by SDM Doc. </t>
  </si>
  <si>
    <t xml:space="preserve">This spreadsheet contains values and source information for all constants and time series data used in the Simulation of Opioid Use, Response, Consequences, and Effects (SOURCE) Model. 
There are two Vensim-facing sheets with time series data, in the 'inputtimeseries' and 'validationtimeseries' tabs. </t>
  </si>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</sst>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
      <sz val="10"/>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theme="1"/>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cellStyleXfs>
  <cellXfs count="22">
    <xf numFmtId="0" fontId="0" fillId="0" borderId="0" xfId="0"/>
    <xf numFmtId="0" fontId="0" fillId="0" borderId="0" xfId="0" applyAlignment="1">
      <alignment wrapText="1"/>
    </xf>
    <xf numFmtId="1" fontId="0" fillId="0" borderId="0" xfId="0" applyNumberFormat="1"/>
    <xf numFmtId="0" fontId="18"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19" fillId="0" borderId="0" xfId="0" applyFont="1" applyAlignment="1">
      <alignment wrapText="1"/>
    </xf>
    <xf numFmtId="0" fontId="0" fillId="0" borderId="0" xfId="0" applyAlignment="1">
      <alignment vertical="top" wrapText="1"/>
    </xf>
    <xf numFmtId="0" fontId="20" fillId="0" borderId="0" xfId="0" applyFont="1" applyAlignment="1">
      <alignment vertical="center" wrapText="1"/>
    </xf>
    <xf numFmtId="0" fontId="16" fillId="0" borderId="0" xfId="0" applyFont="1" applyAlignment="1">
      <alignment vertical="top"/>
    </xf>
    <xf numFmtId="0" fontId="21" fillId="0" borderId="0" xfId="0" applyFont="1" applyAlignment="1">
      <alignment wrapText="1"/>
    </xf>
    <xf numFmtId="0" fontId="22" fillId="0" borderId="0" xfId="0" applyFont="1" applyAlignment="1">
      <alignment horizontal="left" vertical="center" indent="1"/>
    </xf>
    <xf numFmtId="0" fontId="0" fillId="0" borderId="10" xfId="0" applyBorder="1"/>
    <xf numFmtId="0" fontId="0" fillId="0" borderId="11" xfId="0" applyBorder="1"/>
    <xf numFmtId="0" fontId="0" fillId="0" borderId="12" xfId="0" applyBorder="1"/>
    <xf numFmtId="2" fontId="0" fillId="0" borderId="0" xfId="0" applyNumberFormat="1"/>
    <xf numFmtId="165" fontId="0" fillId="0" borderId="0" xfId="1" applyNumberFormat="1" applyFont="1"/>
    <xf numFmtId="0" fontId="0" fillId="0" borderId="12" xfId="0" applyFill="1" applyBorder="1"/>
    <xf numFmtId="1" fontId="0" fillId="0" borderId="0" xfId="0" applyNumberFormat="1" applyAlignment="1">
      <alignment horizontal="right" vertical="center"/>
    </xf>
    <xf numFmtId="164" fontId="0" fillId="0" borderId="0" xfId="0" applyNumberFormat="1"/>
    <xf numFmtId="0" fontId="0" fillId="0" borderId="13" xfId="0" applyFont="1" applyBorder="1" applyAlignment="1">
      <alignment wrapText="1"/>
    </xf>
    <xf numFmtId="0" fontId="0" fillId="0" borderId="0" xfId="0" applyBorder="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3"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tringfellow, Erin" id="{CFB12B64-181D-4BBC-AAD0-258B2FB8AA8B}" userId="Stringfellow, Eri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1-27T19:31:01.25" personId="{CFB12B64-181D-4BBC-AAD0-258B2FB8AA8B}" id="{729C8797-253C-4BC5-ADEE-386B6D21A68A}">
    <text>Please note that all values are shifted so that the last value for a given year is now at the start of that year (e.g., 2020.975/December 2020 is now at 2020.00/the start of the year). This is because vensim reads in data as the start of the year. Otherwise, all 2020 data are ignored.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7"/>
  <sheetViews>
    <sheetView tabSelected="1" workbookViewId="0"/>
  </sheetViews>
  <sheetFormatPr defaultColWidth="8.7109375" defaultRowHeight="15" x14ac:dyDescent="0.25"/>
  <cols>
    <col min="1" max="1" width="117.42578125" customWidth="1"/>
    <col min="2" max="2" width="62.42578125" customWidth="1"/>
  </cols>
  <sheetData>
    <row r="1" spans="1:2" ht="23.25" x14ac:dyDescent="0.35">
      <c r="A1" s="3" t="s">
        <v>34</v>
      </c>
    </row>
    <row r="2" spans="1:2" ht="60" x14ac:dyDescent="0.25">
      <c r="A2" s="1" t="s">
        <v>147</v>
      </c>
      <c r="B2" s="4"/>
    </row>
    <row r="3" spans="1:2" x14ac:dyDescent="0.25">
      <c r="A3" s="1"/>
    </row>
    <row r="4" spans="1:2" x14ac:dyDescent="0.25">
      <c r="A4" s="5" t="s">
        <v>35</v>
      </c>
    </row>
    <row r="5" spans="1:2" x14ac:dyDescent="0.25">
      <c r="A5" s="6" t="s">
        <v>36</v>
      </c>
    </row>
    <row r="6" spans="1:2" x14ac:dyDescent="0.25">
      <c r="A6" s="6" t="s">
        <v>37</v>
      </c>
    </row>
    <row r="7" spans="1:2" x14ac:dyDescent="0.25">
      <c r="A7" s="6" t="s">
        <v>38</v>
      </c>
      <c r="B7" s="1"/>
    </row>
    <row r="8" spans="1:2" x14ac:dyDescent="0.25">
      <c r="A8" s="1" t="s">
        <v>39</v>
      </c>
    </row>
    <row r="9" spans="1:2" ht="15" customHeight="1" x14ac:dyDescent="0.25">
      <c r="A9" s="1" t="s">
        <v>148</v>
      </c>
    </row>
    <row r="10" spans="1:2" x14ac:dyDescent="0.25">
      <c r="A10" s="1"/>
    </row>
    <row r="11" spans="1:2" x14ac:dyDescent="0.25">
      <c r="A11" s="1"/>
    </row>
    <row r="12" spans="1:2" x14ac:dyDescent="0.25">
      <c r="A12" s="5" t="s">
        <v>40</v>
      </c>
    </row>
    <row r="13" spans="1:2" ht="45" x14ac:dyDescent="0.25">
      <c r="A13" s="1" t="s">
        <v>41</v>
      </c>
    </row>
    <row r="14" spans="1:2" x14ac:dyDescent="0.25">
      <c r="A14" s="1"/>
    </row>
    <row r="15" spans="1:2" x14ac:dyDescent="0.25">
      <c r="A15" s="1" t="s">
        <v>42</v>
      </c>
    </row>
    <row r="16" spans="1:2" x14ac:dyDescent="0.25">
      <c r="A16" s="1" t="s">
        <v>43</v>
      </c>
    </row>
    <row r="17" spans="1:2" x14ac:dyDescent="0.25">
      <c r="A17" s="1"/>
    </row>
    <row r="18" spans="1:2" x14ac:dyDescent="0.25">
      <c r="A18" s="5" t="s">
        <v>44</v>
      </c>
    </row>
    <row r="19" spans="1:2" x14ac:dyDescent="0.25">
      <c r="A19" s="7"/>
    </row>
    <row r="20" spans="1:2" x14ac:dyDescent="0.25">
      <c r="A20" s="1" t="s">
        <v>45</v>
      </c>
    </row>
    <row r="21" spans="1:2" x14ac:dyDescent="0.25">
      <c r="A21" s="1" t="s">
        <v>46</v>
      </c>
    </row>
    <row r="22" spans="1:2" x14ac:dyDescent="0.25">
      <c r="A22" s="8" t="s">
        <v>47</v>
      </c>
    </row>
    <row r="23" spans="1:2" x14ac:dyDescent="0.25">
      <c r="A23" s="1" t="s">
        <v>48</v>
      </c>
      <c r="B23" s="9"/>
    </row>
    <row r="24" spans="1:2" x14ac:dyDescent="0.25">
      <c r="A24" s="1" t="s">
        <v>49</v>
      </c>
      <c r="B24" s="5" t="s">
        <v>50</v>
      </c>
    </row>
    <row r="25" spans="1:2" ht="45" x14ac:dyDescent="0.25">
      <c r="A25" s="1" t="s">
        <v>51</v>
      </c>
      <c r="B25" s="1" t="s">
        <v>146</v>
      </c>
    </row>
    <row r="26" spans="1:2" x14ac:dyDescent="0.25">
      <c r="A26" s="1" t="s">
        <v>52</v>
      </c>
      <c r="B26" t="s">
        <v>53</v>
      </c>
    </row>
    <row r="27" spans="1:2" x14ac:dyDescent="0.25">
      <c r="A27" s="1" t="s">
        <v>54</v>
      </c>
      <c r="B27" t="s">
        <v>55</v>
      </c>
    </row>
    <row r="28" spans="1:2" x14ac:dyDescent="0.25">
      <c r="A28" s="1" t="s">
        <v>56</v>
      </c>
      <c r="B28" t="s">
        <v>57</v>
      </c>
    </row>
    <row r="29" spans="1:2" x14ac:dyDescent="0.25">
      <c r="A29" s="1" t="s">
        <v>58</v>
      </c>
      <c r="B29" t="s">
        <v>59</v>
      </c>
    </row>
    <row r="30" spans="1:2" x14ac:dyDescent="0.25">
      <c r="A30" s="1" t="s">
        <v>60</v>
      </c>
      <c r="B30" t="s">
        <v>61</v>
      </c>
    </row>
    <row r="31" spans="1:2" x14ac:dyDescent="0.25">
      <c r="A31" s="1" t="s">
        <v>62</v>
      </c>
      <c r="B31" t="s">
        <v>63</v>
      </c>
    </row>
    <row r="32" spans="1:2" x14ac:dyDescent="0.25">
      <c r="A32" s="1" t="s">
        <v>64</v>
      </c>
      <c r="B32" t="s">
        <v>65</v>
      </c>
    </row>
    <row r="33" spans="1:2" x14ac:dyDescent="0.25">
      <c r="A33" s="7" t="s">
        <v>66</v>
      </c>
      <c r="B33" t="s">
        <v>67</v>
      </c>
    </row>
    <row r="34" spans="1:2" x14ac:dyDescent="0.25">
      <c r="A34" s="8" t="s">
        <v>68</v>
      </c>
      <c r="B34" t="s">
        <v>69</v>
      </c>
    </row>
    <row r="35" spans="1:2" x14ac:dyDescent="0.25">
      <c r="A35" s="1" t="s">
        <v>70</v>
      </c>
      <c r="B35" t="s">
        <v>71</v>
      </c>
    </row>
    <row r="36" spans="1:2" x14ac:dyDescent="0.25">
      <c r="A36" s="1" t="s">
        <v>72</v>
      </c>
      <c r="B36" t="s">
        <v>73</v>
      </c>
    </row>
    <row r="37" spans="1:2" x14ac:dyDescent="0.25">
      <c r="A37" s="1" t="s">
        <v>74</v>
      </c>
    </row>
    <row r="38" spans="1:2" x14ac:dyDescent="0.25">
      <c r="A38" s="1" t="s">
        <v>75</v>
      </c>
    </row>
    <row r="39" spans="1:2" x14ac:dyDescent="0.25">
      <c r="A39" s="8" t="s">
        <v>76</v>
      </c>
    </row>
    <row r="40" spans="1:2" x14ac:dyDescent="0.25">
      <c r="A40" s="1" t="s">
        <v>77</v>
      </c>
    </row>
    <row r="41" spans="1:2" x14ac:dyDescent="0.25">
      <c r="A41" s="1" t="s">
        <v>78</v>
      </c>
    </row>
    <row r="42" spans="1:2" x14ac:dyDescent="0.25">
      <c r="A42" s="1" t="s">
        <v>79</v>
      </c>
    </row>
    <row r="43" spans="1:2" x14ac:dyDescent="0.25">
      <c r="A43" s="1" t="s">
        <v>80</v>
      </c>
    </row>
    <row r="44" spans="1:2" x14ac:dyDescent="0.25">
      <c r="A44" s="10" t="s">
        <v>81</v>
      </c>
    </row>
    <row r="45" spans="1:2" x14ac:dyDescent="0.25">
      <c r="A45" s="10" t="s">
        <v>82</v>
      </c>
    </row>
    <row r="46" spans="1:2" x14ac:dyDescent="0.25">
      <c r="A46" s="1" t="s">
        <v>83</v>
      </c>
    </row>
    <row r="47" spans="1:2" x14ac:dyDescent="0.25">
      <c r="A47" s="1" t="s">
        <v>84</v>
      </c>
    </row>
    <row r="48" spans="1:2" x14ac:dyDescent="0.25">
      <c r="A48" s="1" t="s">
        <v>85</v>
      </c>
    </row>
    <row r="49" spans="1:1" x14ac:dyDescent="0.25">
      <c r="A49" s="1" t="s">
        <v>86</v>
      </c>
    </row>
    <row r="50" spans="1:1" x14ac:dyDescent="0.25">
      <c r="A50" s="1" t="s">
        <v>87</v>
      </c>
    </row>
    <row r="51" spans="1:1" x14ac:dyDescent="0.25">
      <c r="A51" s="1" t="s">
        <v>88</v>
      </c>
    </row>
    <row r="52" spans="1:1" x14ac:dyDescent="0.25">
      <c r="A52" s="1" t="s">
        <v>89</v>
      </c>
    </row>
    <row r="53" spans="1:1" x14ac:dyDescent="0.25">
      <c r="A53" s="10" t="s">
        <v>90</v>
      </c>
    </row>
    <row r="54" spans="1:1" x14ac:dyDescent="0.25">
      <c r="A54" s="1" t="s">
        <v>91</v>
      </c>
    </row>
    <row r="55" spans="1:1" x14ac:dyDescent="0.25">
      <c r="A55" s="1" t="s">
        <v>92</v>
      </c>
    </row>
    <row r="56" spans="1:1" x14ac:dyDescent="0.25">
      <c r="A56" s="1" t="s">
        <v>93</v>
      </c>
    </row>
    <row r="57" spans="1:1" x14ac:dyDescent="0.25">
      <c r="A57" s="1" t="s">
        <v>94</v>
      </c>
    </row>
    <row r="58" spans="1:1" x14ac:dyDescent="0.25">
      <c r="A58" s="1" t="s">
        <v>95</v>
      </c>
    </row>
    <row r="59" spans="1:1" x14ac:dyDescent="0.25">
      <c r="A59" s="1" t="s">
        <v>96</v>
      </c>
    </row>
    <row r="60" spans="1:1" x14ac:dyDescent="0.25">
      <c r="A60" s="1" t="s">
        <v>97</v>
      </c>
    </row>
    <row r="61" spans="1:1" x14ac:dyDescent="0.25">
      <c r="A61" s="1" t="s">
        <v>98</v>
      </c>
    </row>
    <row r="62" spans="1:1" x14ac:dyDescent="0.25">
      <c r="A62" s="1" t="s">
        <v>99</v>
      </c>
    </row>
    <row r="63" spans="1:1" x14ac:dyDescent="0.25">
      <c r="A63" s="1" t="s">
        <v>100</v>
      </c>
    </row>
    <row r="64" spans="1:1" x14ac:dyDescent="0.25">
      <c r="A64" s="1" t="s">
        <v>101</v>
      </c>
    </row>
    <row r="65" spans="1:1" x14ac:dyDescent="0.25">
      <c r="A65" s="1" t="s">
        <v>102</v>
      </c>
    </row>
    <row r="66" spans="1:1" x14ac:dyDescent="0.25">
      <c r="A66" s="1" t="s">
        <v>103</v>
      </c>
    </row>
    <row r="67" spans="1:1" x14ac:dyDescent="0.25">
      <c r="A67" s="1" t="s">
        <v>104</v>
      </c>
    </row>
    <row r="86" spans="1:1" x14ac:dyDescent="0.25">
      <c r="A86" s="5"/>
    </row>
    <row r="87" spans="1:1" x14ac:dyDescent="0.25">
      <c r="A87" s="11"/>
    </row>
    <row r="88" spans="1:1" x14ac:dyDescent="0.25">
      <c r="A88" s="11"/>
    </row>
    <row r="89" spans="1:1" x14ac:dyDescent="0.25">
      <c r="A89" s="11"/>
    </row>
    <row r="90" spans="1:1" x14ac:dyDescent="0.25">
      <c r="A90" s="11"/>
    </row>
    <row r="91" spans="1:1" x14ac:dyDescent="0.25">
      <c r="A91" s="11"/>
    </row>
    <row r="92" spans="1:1" x14ac:dyDescent="0.25">
      <c r="A92" s="11"/>
    </row>
    <row r="93" spans="1:1" x14ac:dyDescent="0.25">
      <c r="A93" s="11"/>
    </row>
    <row r="94" spans="1:1" x14ac:dyDescent="0.25">
      <c r="A94" s="11"/>
    </row>
    <row r="95" spans="1:1" x14ac:dyDescent="0.25">
      <c r="A95" s="11"/>
    </row>
    <row r="96" spans="1:1" x14ac:dyDescent="0.25">
      <c r="A96" s="11"/>
    </row>
    <row r="97" spans="1:1" x14ac:dyDescent="0.25">
      <c r="A97" s="11"/>
    </row>
    <row r="98" spans="1:1" x14ac:dyDescent="0.25">
      <c r="A98" s="11"/>
    </row>
    <row r="99" spans="1:1" x14ac:dyDescent="0.25">
      <c r="A99" s="11"/>
    </row>
    <row r="100" spans="1:1" x14ac:dyDescent="0.25">
      <c r="A100" s="11"/>
    </row>
    <row r="101" spans="1:1" x14ac:dyDescent="0.25">
      <c r="A101" s="11"/>
    </row>
    <row r="102" spans="1:1" x14ac:dyDescent="0.25">
      <c r="A102" s="11"/>
    </row>
    <row r="103" spans="1:1" x14ac:dyDescent="0.25">
      <c r="A103" s="11"/>
    </row>
    <row r="104" spans="1:1" x14ac:dyDescent="0.25">
      <c r="A104" s="11"/>
    </row>
    <row r="105" spans="1:1" x14ac:dyDescent="0.25">
      <c r="A105" s="11"/>
    </row>
    <row r="106" spans="1:1" x14ac:dyDescent="0.25">
      <c r="A106" s="11"/>
    </row>
    <row r="107" spans="1:1" x14ac:dyDescent="0.25">
      <c r="A107" s="11"/>
    </row>
    <row r="108" spans="1:1" x14ac:dyDescent="0.25">
      <c r="A108" s="11"/>
    </row>
    <row r="109" spans="1:1" x14ac:dyDescent="0.25">
      <c r="A109" s="11"/>
    </row>
    <row r="110" spans="1:1" x14ac:dyDescent="0.25">
      <c r="A110" s="11"/>
    </row>
    <row r="111" spans="1:1" x14ac:dyDescent="0.25">
      <c r="A111" s="11"/>
    </row>
    <row r="112" spans="1:1" x14ac:dyDescent="0.25">
      <c r="A112" s="11"/>
    </row>
    <row r="113" spans="1:1" x14ac:dyDescent="0.25">
      <c r="A113" s="11"/>
    </row>
    <row r="114" spans="1:1" x14ac:dyDescent="0.25">
      <c r="A114" s="11"/>
    </row>
    <row r="115" spans="1:1" x14ac:dyDescent="0.25">
      <c r="A115" s="11"/>
    </row>
    <row r="116" spans="1:1" x14ac:dyDescent="0.25">
      <c r="A116" s="11"/>
    </row>
    <row r="117" spans="1:1" x14ac:dyDescent="0.25">
      <c r="A117" s="11"/>
    </row>
    <row r="118" spans="1:1" x14ac:dyDescent="0.25">
      <c r="A118" s="11"/>
    </row>
    <row r="119" spans="1:1" x14ac:dyDescent="0.25">
      <c r="A119" s="11"/>
    </row>
    <row r="120" spans="1:1" x14ac:dyDescent="0.25">
      <c r="A120" s="11"/>
    </row>
    <row r="121" spans="1:1" x14ac:dyDescent="0.25">
      <c r="A121" s="11"/>
    </row>
    <row r="122" spans="1:1" x14ac:dyDescent="0.25">
      <c r="A122" s="11"/>
    </row>
    <row r="123" spans="1:1" x14ac:dyDescent="0.25">
      <c r="A123" s="11"/>
    </row>
    <row r="124" spans="1:1" x14ac:dyDescent="0.25">
      <c r="A124" s="11"/>
    </row>
    <row r="125" spans="1:1" x14ac:dyDescent="0.25">
      <c r="A125" s="11"/>
    </row>
    <row r="126" spans="1:1" x14ac:dyDescent="0.25">
      <c r="A126" s="11"/>
    </row>
    <row r="127" spans="1:1" x14ac:dyDescent="0.25">
      <c r="A127" s="11"/>
    </row>
    <row r="128" spans="1:1" x14ac:dyDescent="0.25">
      <c r="A128" s="11"/>
    </row>
    <row r="129" spans="1:1" x14ac:dyDescent="0.25">
      <c r="A129" s="11"/>
    </row>
    <row r="130" spans="1:1" x14ac:dyDescent="0.25">
      <c r="A130" s="11"/>
    </row>
    <row r="131" spans="1:1" x14ac:dyDescent="0.25">
      <c r="A131" s="11"/>
    </row>
    <row r="132" spans="1:1" x14ac:dyDescent="0.25">
      <c r="A132" s="11"/>
    </row>
    <row r="133" spans="1:1" x14ac:dyDescent="0.25">
      <c r="A133" s="11"/>
    </row>
    <row r="134" spans="1:1" x14ac:dyDescent="0.25">
      <c r="A134" s="11"/>
    </row>
    <row r="135" spans="1:1" x14ac:dyDescent="0.25">
      <c r="A135" s="11"/>
    </row>
    <row r="136" spans="1:1" x14ac:dyDescent="0.25">
      <c r="A136" s="11"/>
    </row>
    <row r="137" spans="1:1" x14ac:dyDescent="0.25">
      <c r="A137" s="11"/>
    </row>
    <row r="138" spans="1:1" x14ac:dyDescent="0.25">
      <c r="A138" s="11"/>
    </row>
    <row r="139" spans="1:1" x14ac:dyDescent="0.25">
      <c r="A139" s="11"/>
    </row>
    <row r="140" spans="1:1" x14ac:dyDescent="0.25">
      <c r="A140" s="11"/>
    </row>
    <row r="141" spans="1:1" x14ac:dyDescent="0.25">
      <c r="A141" s="11"/>
    </row>
    <row r="142" spans="1:1" x14ac:dyDescent="0.25">
      <c r="A142" s="11"/>
    </row>
    <row r="143" spans="1:1" x14ac:dyDescent="0.25">
      <c r="A143" s="11"/>
    </row>
    <row r="144" spans="1:1"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
  <sheetViews>
    <sheetView zoomScale="85" workbookViewId="0">
      <selection activeCell="C6" sqref="C6"/>
    </sheetView>
  </sheetViews>
  <sheetFormatPr defaultColWidth="8.7109375" defaultRowHeight="15" x14ac:dyDescent="0.25"/>
  <cols>
    <col min="1" max="1" width="41.7109375" customWidth="1"/>
    <col min="2" max="3" width="16.7109375" bestFit="1" customWidth="1"/>
    <col min="4" max="23" width="17.7109375" bestFit="1" customWidth="1"/>
    <col min="24" max="24" width="19.28515625" customWidth="1"/>
    <col min="25" max="35" width="12.28515625" bestFit="1" customWidth="1"/>
  </cols>
  <sheetData>
    <row r="1" spans="1:35" x14ac:dyDescent="0.25">
      <c r="A1" s="12" t="s">
        <v>105</v>
      </c>
      <c r="B1" s="13">
        <v>1999</v>
      </c>
      <c r="C1" s="13">
        <v>2000</v>
      </c>
      <c r="D1" s="13">
        <v>2001</v>
      </c>
      <c r="E1" s="13">
        <v>2002</v>
      </c>
      <c r="F1" s="13">
        <v>2003</v>
      </c>
      <c r="G1" s="13">
        <v>2004</v>
      </c>
      <c r="H1" s="13">
        <v>2005</v>
      </c>
      <c r="I1" s="13">
        <v>2006</v>
      </c>
      <c r="J1" s="13">
        <v>2007</v>
      </c>
      <c r="K1" s="13">
        <v>2008</v>
      </c>
      <c r="L1" s="13">
        <v>2009</v>
      </c>
      <c r="M1" s="13">
        <v>2010</v>
      </c>
      <c r="N1" s="13">
        <v>2011</v>
      </c>
      <c r="O1" s="13">
        <v>2012</v>
      </c>
      <c r="P1" s="13">
        <v>2013</v>
      </c>
      <c r="Q1" s="13">
        <v>2014</v>
      </c>
      <c r="R1" s="13">
        <v>2015</v>
      </c>
      <c r="S1" s="13">
        <v>2016</v>
      </c>
      <c r="T1" s="13">
        <v>2017</v>
      </c>
      <c r="U1" s="13">
        <v>2018</v>
      </c>
      <c r="V1" s="13">
        <v>2019</v>
      </c>
      <c r="W1" s="13">
        <v>2020</v>
      </c>
      <c r="X1" s="13">
        <v>2021</v>
      </c>
      <c r="Y1" s="13">
        <v>2022</v>
      </c>
      <c r="Z1" s="13">
        <v>2023</v>
      </c>
      <c r="AA1" s="13">
        <v>2024</v>
      </c>
      <c r="AB1" s="13">
        <v>2025</v>
      </c>
      <c r="AC1" s="13">
        <v>2026</v>
      </c>
      <c r="AD1" s="13">
        <v>2027</v>
      </c>
      <c r="AE1" s="13">
        <v>2028</v>
      </c>
      <c r="AF1" s="13">
        <v>2029</v>
      </c>
      <c r="AG1" s="13">
        <v>2030</v>
      </c>
      <c r="AH1" s="13">
        <v>2031</v>
      </c>
      <c r="AI1" s="13">
        <v>2032</v>
      </c>
    </row>
    <row r="2" spans="1:35" x14ac:dyDescent="0.25">
      <c r="A2" s="14" t="s">
        <v>1</v>
      </c>
      <c r="B2" s="15">
        <v>0</v>
      </c>
      <c r="C2" s="15">
        <v>0</v>
      </c>
      <c r="D2" s="15">
        <v>0</v>
      </c>
      <c r="E2" s="15">
        <v>0</v>
      </c>
      <c r="F2" s="15">
        <v>1893</v>
      </c>
      <c r="G2" s="15">
        <v>3256</v>
      </c>
      <c r="H2" s="15">
        <v>5484</v>
      </c>
      <c r="I2" s="15">
        <v>8555.5</v>
      </c>
      <c r="J2" s="15">
        <v>10637</v>
      </c>
      <c r="K2" s="15">
        <v>14365.333333333332</v>
      </c>
      <c r="L2" s="15">
        <v>15817.5</v>
      </c>
      <c r="M2" s="15">
        <v>18023.5</v>
      </c>
      <c r="N2" s="15">
        <v>20148</v>
      </c>
      <c r="O2" s="15">
        <v>22198</v>
      </c>
      <c r="P2" s="15">
        <v>23629</v>
      </c>
      <c r="Q2" s="15">
        <v>25738</v>
      </c>
      <c r="R2" s="15">
        <v>28930.5</v>
      </c>
      <c r="S2" s="15">
        <v>32122.999999999996</v>
      </c>
      <c r="T2" s="15">
        <v>42037</v>
      </c>
      <c r="U2" s="15">
        <v>57426.5</v>
      </c>
      <c r="V2" s="15">
        <v>66800</v>
      </c>
      <c r="W2" s="15">
        <v>94223</v>
      </c>
      <c r="X2" s="15">
        <v>114376</v>
      </c>
    </row>
    <row r="3" spans="1:35" x14ac:dyDescent="0.25">
      <c r="A3" s="14" t="s">
        <v>2</v>
      </c>
      <c r="B3" s="15">
        <v>0</v>
      </c>
      <c r="C3" s="15">
        <v>0</v>
      </c>
      <c r="D3" s="15">
        <v>0</v>
      </c>
      <c r="E3" s="15">
        <v>0</v>
      </c>
      <c r="F3" s="15">
        <v>0</v>
      </c>
      <c r="G3" s="15">
        <v>0</v>
      </c>
      <c r="H3" s="15">
        <v>0</v>
      </c>
      <c r="I3" s="15">
        <v>0</v>
      </c>
      <c r="J3" s="15">
        <v>1.0755202244563947E-2</v>
      </c>
      <c r="K3" s="15">
        <v>5.6314948870589696E-3</v>
      </c>
      <c r="L3" s="15">
        <v>5.7798856433668722E-3</v>
      </c>
      <c r="M3" s="15">
        <v>6.1042036175059195E-3</v>
      </c>
      <c r="N3" s="15">
        <v>5.3814787439894363E-3</v>
      </c>
      <c r="O3" s="15">
        <v>0</v>
      </c>
      <c r="P3" s="15">
        <v>6.4060575890166902E-3</v>
      </c>
      <c r="Q3" s="15">
        <v>2.7908994218554105E-2</v>
      </c>
      <c r="R3" s="15">
        <v>8.2317311449785074E-2</v>
      </c>
      <c r="S3" s="15">
        <v>0.18473601770824541</v>
      </c>
      <c r="T3" s="15">
        <v>0.32210083779712445</v>
      </c>
      <c r="U3" s="15">
        <v>0.40610436550278561</v>
      </c>
      <c r="V3" s="15">
        <v>0.47271690770965785</v>
      </c>
      <c r="W3" s="15">
        <v>0.56212888305519093</v>
      </c>
      <c r="X3" s="15"/>
    </row>
    <row r="4" spans="1:35" x14ac:dyDescent="0.25">
      <c r="A4" s="14" t="s">
        <v>5</v>
      </c>
      <c r="B4" s="15">
        <v>1</v>
      </c>
      <c r="C4" s="15">
        <v>1.0189873417721518</v>
      </c>
      <c r="D4" s="15">
        <v>1.0126582278481011</v>
      </c>
      <c r="E4" s="15">
        <v>0.84810126582278467</v>
      </c>
      <c r="F4" s="15">
        <v>0.911392405063291</v>
      </c>
      <c r="G4" s="15">
        <v>0.87341772151898711</v>
      </c>
      <c r="H4" s="15">
        <v>0.73417721518987333</v>
      </c>
      <c r="I4" s="15">
        <v>0.79746835443037967</v>
      </c>
      <c r="J4" s="15">
        <v>0.75949367088607578</v>
      </c>
      <c r="K4" s="15">
        <v>0.67508342898975227</v>
      </c>
      <c r="L4" s="15">
        <v>0.63912403433134313</v>
      </c>
      <c r="M4" s="15">
        <v>0.68155104608997696</v>
      </c>
      <c r="N4" s="15">
        <v>0.55807193051922732</v>
      </c>
      <c r="O4" s="15">
        <v>0.58762341031513299</v>
      </c>
      <c r="P4" s="15">
        <v>0.61868481534488862</v>
      </c>
      <c r="Q4" s="15">
        <v>0.63840490057622423</v>
      </c>
      <c r="R4" s="15">
        <v>0.53710456478497337</v>
      </c>
      <c r="S4" s="15">
        <v>0.49148325773305634</v>
      </c>
      <c r="T4" s="15">
        <v>0.48122409738713223</v>
      </c>
      <c r="U4" s="15">
        <v>0.48724244386974552</v>
      </c>
      <c r="V4" s="15">
        <v>0.48724244386974552</v>
      </c>
      <c r="W4" s="15"/>
    </row>
    <row r="5" spans="1:35" x14ac:dyDescent="0.25">
      <c r="A5" s="14" t="s">
        <v>18</v>
      </c>
      <c r="B5" s="16">
        <v>221122575</v>
      </c>
      <c r="C5" s="16">
        <v>223279598</v>
      </c>
      <c r="D5" s="16">
        <v>225635789</v>
      </c>
      <c r="E5" s="16">
        <v>235143245</v>
      </c>
      <c r="F5" s="16">
        <v>237682009</v>
      </c>
      <c r="G5" s="16">
        <v>240514815</v>
      </c>
      <c r="H5" s="16">
        <v>243220283</v>
      </c>
      <c r="I5" s="16">
        <v>246021656</v>
      </c>
      <c r="J5" s="16">
        <v>247845207</v>
      </c>
      <c r="K5" s="16">
        <v>249815089</v>
      </c>
      <c r="L5" s="16">
        <v>251815533</v>
      </c>
      <c r="M5" s="16">
        <v>253619107</v>
      </c>
      <c r="N5" s="16">
        <v>257598944</v>
      </c>
      <c r="O5" s="16">
        <v>260057325</v>
      </c>
      <c r="P5" s="16">
        <v>262391455</v>
      </c>
      <c r="Q5" s="16">
        <v>265122864</v>
      </c>
      <c r="R5" s="16">
        <v>267694489</v>
      </c>
      <c r="S5" s="16">
        <v>269430135</v>
      </c>
      <c r="T5" s="16">
        <v>272103335</v>
      </c>
      <c r="U5" s="16">
        <v>273753043</v>
      </c>
      <c r="V5" s="16">
        <v>275221248</v>
      </c>
      <c r="W5" s="16">
        <v>277196227.0557394</v>
      </c>
      <c r="X5" s="16">
        <v>279162371.20517123</v>
      </c>
      <c r="Y5" s="16">
        <v>281115313.82793599</v>
      </c>
      <c r="Z5" s="16">
        <v>283051164.9652859</v>
      </c>
      <c r="AA5" s="16">
        <v>284966144.65730661</v>
      </c>
      <c r="AB5" s="16">
        <v>286858624.58793288</v>
      </c>
      <c r="AC5" s="16">
        <v>288731104.73065287</v>
      </c>
      <c r="AD5" s="16">
        <v>290576085.16500187</v>
      </c>
      <c r="AE5" s="16">
        <v>292390232.59299541</v>
      </c>
      <c r="AF5" s="16">
        <v>294170213.71664917</v>
      </c>
      <c r="AG5" s="16">
        <v>295914136.88935697</v>
      </c>
      <c r="AH5" s="16">
        <v>297619617.96973556</v>
      </c>
      <c r="AI5" s="16">
        <v>299285750.30073315</v>
      </c>
    </row>
    <row r="6" spans="1:35" x14ac:dyDescent="0.25">
      <c r="A6" s="14" t="s">
        <v>31</v>
      </c>
      <c r="B6" s="16">
        <v>83860335346.247116</v>
      </c>
      <c r="C6" s="16">
        <v>88243037645.415298</v>
      </c>
      <c r="D6" s="16">
        <v>104432410000.00002</v>
      </c>
      <c r="E6" s="16">
        <v>113914397673</v>
      </c>
      <c r="F6" s="16">
        <v>128182380208</v>
      </c>
      <c r="G6" s="16">
        <v>141266597589</v>
      </c>
      <c r="H6" s="16">
        <v>152741116253</v>
      </c>
      <c r="I6" s="16">
        <v>172377484435</v>
      </c>
      <c r="J6" s="16">
        <v>194816933897</v>
      </c>
      <c r="K6" s="16">
        <v>214803554568</v>
      </c>
      <c r="L6" s="16">
        <v>227757668789</v>
      </c>
      <c r="M6" s="16">
        <v>245404960604</v>
      </c>
      <c r="N6" s="16">
        <v>246463188398</v>
      </c>
      <c r="O6" s="16">
        <v>239867616739</v>
      </c>
      <c r="P6" s="16">
        <v>228965844787</v>
      </c>
      <c r="Q6" s="16">
        <v>221271525079</v>
      </c>
      <c r="R6" s="16">
        <v>209409702158</v>
      </c>
      <c r="S6" s="16">
        <v>197124327717</v>
      </c>
      <c r="T6" s="16">
        <v>170285611746</v>
      </c>
      <c r="U6" s="16">
        <v>141100706124</v>
      </c>
      <c r="V6" s="16">
        <v>120407890118</v>
      </c>
      <c r="W6" s="16">
        <v>110314545203</v>
      </c>
    </row>
    <row r="7" spans="1:35" x14ac:dyDescent="0.25">
      <c r="A7" s="14" t="s">
        <v>29</v>
      </c>
      <c r="B7" s="16">
        <v>156716600</v>
      </c>
      <c r="C7" s="16">
        <v>167976040</v>
      </c>
      <c r="D7" s="16">
        <v>183715880</v>
      </c>
      <c r="E7" s="16">
        <v>187651428</v>
      </c>
      <c r="F7" s="16">
        <v>194953119</v>
      </c>
      <c r="G7" s="16">
        <v>204027579</v>
      </c>
      <c r="H7" s="16">
        <v>211944467</v>
      </c>
      <c r="I7" s="16">
        <v>224458726</v>
      </c>
      <c r="J7" s="16">
        <v>237583497</v>
      </c>
      <c r="K7" s="16">
        <v>246965271</v>
      </c>
      <c r="L7" s="16">
        <v>253048448</v>
      </c>
      <c r="M7" s="16">
        <v>259934115</v>
      </c>
      <c r="N7" s="16">
        <v>260625937</v>
      </c>
      <c r="O7" s="16">
        <v>263067911</v>
      </c>
      <c r="P7" s="16">
        <v>253919348</v>
      </c>
      <c r="Q7" s="16">
        <v>246326325</v>
      </c>
      <c r="R7" s="16">
        <v>229140550</v>
      </c>
      <c r="S7" s="16">
        <v>217313967</v>
      </c>
      <c r="T7" s="16">
        <v>193782638</v>
      </c>
      <c r="U7" s="16">
        <v>169863949</v>
      </c>
      <c r="V7" s="16">
        <v>154658303</v>
      </c>
      <c r="W7" s="16">
        <v>144174733</v>
      </c>
    </row>
    <row r="8" spans="1:35" x14ac:dyDescent="0.25">
      <c r="A8" s="14" t="s">
        <v>0</v>
      </c>
      <c r="B8" s="15">
        <v>0</v>
      </c>
      <c r="C8" s="15">
        <v>0</v>
      </c>
      <c r="D8" s="15">
        <v>0</v>
      </c>
      <c r="E8" s="15">
        <v>0</v>
      </c>
      <c r="F8" s="15">
        <v>0</v>
      </c>
      <c r="G8" s="15">
        <v>0</v>
      </c>
      <c r="H8" s="15">
        <v>0</v>
      </c>
      <c r="I8" s="15">
        <v>0</v>
      </c>
      <c r="J8" s="15">
        <v>0</v>
      </c>
      <c r="K8" s="15">
        <v>0</v>
      </c>
      <c r="L8" s="15">
        <v>1.2868150677794213E-4</v>
      </c>
      <c r="M8" s="15">
        <v>3.0440046129983321E-2</v>
      </c>
      <c r="N8" s="15">
        <v>0.10357235362782942</v>
      </c>
      <c r="O8" s="15">
        <v>9.0387600251146713E-2</v>
      </c>
      <c r="P8" s="15">
        <v>8.5121503878147764E-2</v>
      </c>
      <c r="Q8" s="15">
        <v>7.9822156563950336E-2</v>
      </c>
      <c r="R8" s="15">
        <v>7.5699132306866743E-2</v>
      </c>
      <c r="S8" s="15">
        <v>7.0648063363307451E-2</v>
      </c>
      <c r="T8" s="15">
        <v>6.5304469508482815E-2</v>
      </c>
      <c r="U8" s="15">
        <v>6.2178924571006849E-2</v>
      </c>
      <c r="V8" s="15">
        <v>5.5745186078936089E-2</v>
      </c>
      <c r="W8" s="15">
        <v>4.9272336100354815E-2</v>
      </c>
    </row>
    <row r="9" spans="1:35" x14ac:dyDescent="0.25">
      <c r="A9" s="14" t="s">
        <v>4</v>
      </c>
      <c r="B9" s="15">
        <v>0.43750800000000001</v>
      </c>
      <c r="C9" s="15">
        <v>0.37236187999999998</v>
      </c>
      <c r="D9" s="15">
        <v>0.425927</v>
      </c>
      <c r="E9" s="15">
        <v>0.54781630921420243</v>
      </c>
      <c r="F9" s="15">
        <v>0.37322058915059531</v>
      </c>
      <c r="G9" s="15">
        <v>0.39139012189107308</v>
      </c>
      <c r="H9" s="15">
        <v>0.4877997957950449</v>
      </c>
      <c r="I9" s="15">
        <v>0.57803937794552485</v>
      </c>
      <c r="J9" s="15">
        <v>0.72162230278590955</v>
      </c>
      <c r="K9" s="15">
        <v>0.42434660061496415</v>
      </c>
      <c r="L9" s="15">
        <v>0.67685122298409983</v>
      </c>
      <c r="M9" s="15">
        <v>0.47542778169279082</v>
      </c>
      <c r="N9" s="15">
        <v>0.47088840431370804</v>
      </c>
      <c r="O9" s="15">
        <v>0.48412019742862716</v>
      </c>
      <c r="P9" s="15">
        <v>0.70006800322385654</v>
      </c>
      <c r="Q9" s="15">
        <v>0.45505317441636534</v>
      </c>
      <c r="R9" s="15">
        <v>0.59043335257408602</v>
      </c>
      <c r="S9" s="15">
        <v>0.35116056083220265</v>
      </c>
      <c r="T9" s="15">
        <v>0.52275756557215547</v>
      </c>
      <c r="U9" s="15">
        <v>0.39097376936899497</v>
      </c>
      <c r="V9" s="15">
        <v>0.24577347467820138</v>
      </c>
      <c r="W9" s="15"/>
    </row>
    <row r="10" spans="1:35" x14ac:dyDescent="0.25">
      <c r="A10" s="14" t="s">
        <v>3</v>
      </c>
      <c r="B10" s="15">
        <v>0.43670399999999998</v>
      </c>
      <c r="C10" s="15">
        <v>0.49432921499999999</v>
      </c>
      <c r="D10" s="15">
        <v>0.50452300000000005</v>
      </c>
      <c r="E10" s="15">
        <v>0.54729355857175399</v>
      </c>
      <c r="F10" s="15">
        <v>0.49471869236209659</v>
      </c>
      <c r="G10" s="15">
        <v>0.48028834290951389</v>
      </c>
      <c r="H10" s="15">
        <v>0.66885667204562727</v>
      </c>
      <c r="I10" s="15">
        <v>0.70146781191003083</v>
      </c>
      <c r="J10" s="15">
        <v>0.74580695055343416</v>
      </c>
      <c r="K10" s="15">
        <v>0.74834445129301319</v>
      </c>
      <c r="L10" s="15">
        <v>0.66145609367690361</v>
      </c>
      <c r="M10" s="15">
        <v>0.69965780468544359</v>
      </c>
      <c r="N10" s="15">
        <v>0.71452291733487705</v>
      </c>
      <c r="O10" s="15">
        <v>0.7760462196226775</v>
      </c>
      <c r="P10" s="15">
        <v>0.79410502351272672</v>
      </c>
      <c r="Q10" s="15">
        <v>0.66357395438209221</v>
      </c>
      <c r="R10" s="15">
        <v>0.73309701196862065</v>
      </c>
      <c r="S10" s="15">
        <v>0.7640260708441472</v>
      </c>
      <c r="T10" s="15">
        <v>0.63545225442936903</v>
      </c>
      <c r="U10" s="15">
        <v>0.70188431548236752</v>
      </c>
      <c r="V10" s="15">
        <v>0.63945444153182096</v>
      </c>
      <c r="W10" s="15"/>
    </row>
    <row r="11" spans="1:35" x14ac:dyDescent="0.25">
      <c r="A11" s="14" t="s">
        <v>15</v>
      </c>
      <c r="B11" s="16">
        <v>1103.5</v>
      </c>
      <c r="C11" s="16">
        <v>3310.5</v>
      </c>
      <c r="D11" s="16">
        <v>4414</v>
      </c>
      <c r="E11" s="16">
        <v>5517.5</v>
      </c>
      <c r="F11" s="16">
        <v>9350.5</v>
      </c>
      <c r="G11" s="16">
        <v>13113.5</v>
      </c>
      <c r="H11" s="16">
        <v>14940.499999999998</v>
      </c>
      <c r="I11" s="16">
        <v>24726.499999999996</v>
      </c>
      <c r="J11" s="16">
        <v>26676.499999999996</v>
      </c>
      <c r="K11" s="16">
        <v>35490.999999999993</v>
      </c>
      <c r="L11" s="16">
        <v>39442</v>
      </c>
      <c r="M11" s="16">
        <v>47435</v>
      </c>
      <c r="N11" s="16">
        <v>49586</v>
      </c>
      <c r="O11" s="16">
        <v>69053</v>
      </c>
      <c r="P11" s="16">
        <v>141502</v>
      </c>
      <c r="Q11" s="16">
        <v>211278.68817204301</v>
      </c>
      <c r="R11" s="16">
        <v>325817.17840212741</v>
      </c>
      <c r="S11" s="16">
        <v>573797.06734074547</v>
      </c>
      <c r="T11" s="16">
        <v>916335.75439076754</v>
      </c>
      <c r="U11" s="16">
        <v>1500485.9526574665</v>
      </c>
      <c r="V11" s="16">
        <v>1931149</v>
      </c>
      <c r="W11" s="16">
        <v>2303624</v>
      </c>
    </row>
    <row r="12" spans="1:35" x14ac:dyDescent="0.25">
      <c r="A12" s="14" t="s">
        <v>33</v>
      </c>
      <c r="B12" s="16">
        <v>0</v>
      </c>
      <c r="C12" s="16">
        <v>0</v>
      </c>
      <c r="D12" s="16">
        <v>0</v>
      </c>
      <c r="E12" s="16">
        <v>0</v>
      </c>
      <c r="F12" s="16">
        <v>0</v>
      </c>
      <c r="G12" s="16">
        <v>0</v>
      </c>
      <c r="H12" s="16">
        <v>0</v>
      </c>
      <c r="I12" s="16">
        <v>0</v>
      </c>
      <c r="J12" s="16">
        <v>0</v>
      </c>
      <c r="K12" s="16">
        <v>0</v>
      </c>
      <c r="L12" s="16">
        <v>0</v>
      </c>
      <c r="M12" s="16">
        <v>434.77083333333331</v>
      </c>
      <c r="N12" s="16">
        <v>1543.5208333333333</v>
      </c>
      <c r="O12" s="16">
        <v>2990.2708333333335</v>
      </c>
      <c r="P12" s="16">
        <v>4705.6875</v>
      </c>
      <c r="Q12" s="16">
        <v>6685.270833333333</v>
      </c>
      <c r="R12" s="16">
        <v>10849.4375</v>
      </c>
      <c r="S12" s="16">
        <v>19529.104166666668</v>
      </c>
      <c r="T12" s="16">
        <v>26956.604166666668</v>
      </c>
      <c r="U12" s="16">
        <v>30646.604166666668</v>
      </c>
      <c r="V12" s="16">
        <v>32227.1875</v>
      </c>
      <c r="W12" s="16">
        <v>28917.104166666668</v>
      </c>
    </row>
    <row r="13" spans="1:35" x14ac:dyDescent="0.25">
      <c r="A13" s="14" t="s">
        <v>32</v>
      </c>
      <c r="B13" s="16">
        <v>159053.5</v>
      </c>
      <c r="C13" s="16">
        <v>172497</v>
      </c>
      <c r="D13" s="16">
        <v>198998.5</v>
      </c>
      <c r="E13" s="16">
        <v>225500</v>
      </c>
      <c r="F13" s="16">
        <v>227003</v>
      </c>
      <c r="G13" s="16">
        <v>240961</v>
      </c>
      <c r="H13" s="16">
        <v>235836</v>
      </c>
      <c r="I13" s="16">
        <v>258752</v>
      </c>
      <c r="J13" s="16">
        <v>262684</v>
      </c>
      <c r="K13" s="16">
        <v>268071</v>
      </c>
      <c r="L13" s="16">
        <v>283177</v>
      </c>
      <c r="M13" s="16">
        <v>299643</v>
      </c>
      <c r="N13" s="16">
        <v>306440</v>
      </c>
      <c r="O13" s="16">
        <v>311718</v>
      </c>
      <c r="P13" s="16">
        <v>330308</v>
      </c>
      <c r="Q13" s="16">
        <v>343576</v>
      </c>
      <c r="R13" s="16">
        <v>356843</v>
      </c>
      <c r="S13" s="16">
        <v>345443</v>
      </c>
      <c r="T13" s="16">
        <v>382867</v>
      </c>
      <c r="U13" s="16">
        <v>395708.5</v>
      </c>
      <c r="V13" s="16">
        <v>408550</v>
      </c>
      <c r="W13" s="16">
        <v>311531</v>
      </c>
    </row>
    <row r="14" spans="1:35" ht="30" x14ac:dyDescent="0.25">
      <c r="A14" s="20" t="s">
        <v>144</v>
      </c>
      <c r="B14" s="16">
        <v>57913419.107661247</v>
      </c>
      <c r="C14" s="16">
        <v>59397296.813064575</v>
      </c>
      <c r="D14" s="16">
        <v>60881174.51846838</v>
      </c>
      <c r="E14" s="16">
        <v>63323080.703804597</v>
      </c>
      <c r="F14" s="16">
        <v>63804536.966740698</v>
      </c>
      <c r="G14" s="16">
        <v>62682441.868738703</v>
      </c>
      <c r="H14" s="16">
        <v>64233678.942893296</v>
      </c>
      <c r="I14" s="16">
        <v>72484377.091890693</v>
      </c>
      <c r="J14" s="16">
        <v>71731564.967042297</v>
      </c>
      <c r="K14" s="16">
        <v>71966640.718910307</v>
      </c>
      <c r="L14" s="16">
        <v>70242672.282253996</v>
      </c>
      <c r="M14" s="16">
        <v>72196826.934210598</v>
      </c>
      <c r="N14" s="16">
        <v>72354218.425861493</v>
      </c>
      <c r="O14" s="16">
        <v>72620520.514616698</v>
      </c>
      <c r="P14" s="16">
        <v>69782268.831006601</v>
      </c>
      <c r="Q14" s="16">
        <v>68451960.146435499</v>
      </c>
      <c r="R14" s="16">
        <v>67098851.729051702</v>
      </c>
      <c r="S14" s="16">
        <v>64662029.880932502</v>
      </c>
      <c r="T14" s="16">
        <v>57543442.3193608</v>
      </c>
      <c r="U14" s="16">
        <v>50847486.582352601</v>
      </c>
      <c r="V14" s="16">
        <v>45900215</v>
      </c>
      <c r="W14" s="16">
        <v>41264730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9"/>
  <sheetViews>
    <sheetView zoomScale="85" zoomScaleNormal="85" workbookViewId="0">
      <pane xSplit="1" ySplit="1" topLeftCell="B2" activePane="bottomRight" state="frozen"/>
      <selection pane="topRight" activeCell="B1" sqref="B1"/>
      <selection pane="bottomLeft" activeCell="A2" sqref="A2"/>
      <selection pane="bottomRight" activeCell="A4" sqref="A4"/>
    </sheetView>
  </sheetViews>
  <sheetFormatPr defaultColWidth="8.7109375" defaultRowHeight="15" x14ac:dyDescent="0.25"/>
  <cols>
    <col min="1" max="1" width="41.42578125" bestFit="1" customWidth="1"/>
    <col min="2" max="22" width="14.28515625" bestFit="1" customWidth="1"/>
    <col min="23" max="23" width="13.7109375" customWidth="1"/>
  </cols>
  <sheetData>
    <row r="1" spans="1:33" x14ac:dyDescent="0.25">
      <c r="A1" s="12" t="s">
        <v>105</v>
      </c>
      <c r="B1" s="13">
        <v>1999</v>
      </c>
      <c r="C1" s="13">
        <v>2000</v>
      </c>
      <c r="D1" s="13">
        <v>2001</v>
      </c>
      <c r="E1" s="13">
        <v>2002</v>
      </c>
      <c r="F1" s="13">
        <v>2003</v>
      </c>
      <c r="G1" s="13">
        <v>2004</v>
      </c>
      <c r="H1" s="13">
        <v>2005</v>
      </c>
      <c r="I1" s="13">
        <v>2006</v>
      </c>
      <c r="J1" s="13">
        <v>2007</v>
      </c>
      <c r="K1" s="13">
        <v>2008</v>
      </c>
      <c r="L1" s="13">
        <v>2009</v>
      </c>
      <c r="M1" s="13">
        <v>2010</v>
      </c>
      <c r="N1" s="13">
        <v>2011</v>
      </c>
      <c r="O1" s="13">
        <v>2012</v>
      </c>
      <c r="P1" s="13">
        <v>2013</v>
      </c>
      <c r="Q1" s="13">
        <v>2014</v>
      </c>
      <c r="R1" s="13">
        <v>2015</v>
      </c>
      <c r="S1" s="13">
        <v>2016</v>
      </c>
      <c r="T1" s="13">
        <v>2017</v>
      </c>
      <c r="U1" s="13">
        <v>2018</v>
      </c>
      <c r="V1" s="13">
        <v>2019</v>
      </c>
      <c r="W1" s="13">
        <v>2020</v>
      </c>
      <c r="X1" s="13">
        <v>2021</v>
      </c>
      <c r="Y1" s="13">
        <v>2022</v>
      </c>
      <c r="Z1" s="13">
        <v>2023</v>
      </c>
      <c r="AA1" s="13">
        <v>2024</v>
      </c>
      <c r="AB1" s="13">
        <v>2025</v>
      </c>
      <c r="AC1" s="13">
        <v>2026</v>
      </c>
      <c r="AD1" s="13">
        <v>2027</v>
      </c>
      <c r="AE1" s="13">
        <v>2028</v>
      </c>
      <c r="AF1" s="13">
        <v>2029</v>
      </c>
      <c r="AG1" s="13">
        <v>2030</v>
      </c>
    </row>
    <row r="2" spans="1:33" x14ac:dyDescent="0.25">
      <c r="A2" s="14" t="s">
        <v>6</v>
      </c>
      <c r="B2" s="16">
        <v>737348.72370526451</v>
      </c>
      <c r="C2" s="16">
        <v>670983.54912418628</v>
      </c>
      <c r="D2" s="16">
        <v>732226.9959257741</v>
      </c>
      <c r="E2" s="16">
        <v>764684.39245923271</v>
      </c>
      <c r="F2" s="16">
        <v>673043.85125278018</v>
      </c>
      <c r="G2" s="16">
        <v>882617.72652719344</v>
      </c>
      <c r="H2" s="16">
        <v>728787.3099795162</v>
      </c>
      <c r="I2" s="16">
        <v>995374.01559201255</v>
      </c>
      <c r="J2" s="16">
        <v>772412.62550478789</v>
      </c>
      <c r="K2" s="16">
        <v>1024666.0100058218</v>
      </c>
      <c r="L2" s="16">
        <v>1316792.5968868218</v>
      </c>
      <c r="M2" s="16">
        <v>1335599.830687297</v>
      </c>
      <c r="N2" s="16">
        <v>1590808.859871615</v>
      </c>
      <c r="O2" s="16">
        <v>1565981.4445320296</v>
      </c>
      <c r="P2" s="16">
        <v>1667232.4977665495</v>
      </c>
      <c r="Q2" s="16">
        <v>1936510.395643299</v>
      </c>
      <c r="R2" s="16">
        <v>1923866.4588087033</v>
      </c>
      <c r="S2" s="16">
        <v>2011537.1025247658</v>
      </c>
      <c r="T2" s="16">
        <v>2193782.1536960565</v>
      </c>
      <c r="U2" s="16">
        <v>1843790.2663262156</v>
      </c>
      <c r="V2" s="16">
        <v>1420678.8406968592</v>
      </c>
      <c r="W2" s="16">
        <v>1771002.3535780073</v>
      </c>
    </row>
    <row r="3" spans="1:33" x14ac:dyDescent="0.25">
      <c r="A3" s="14" t="s">
        <v>10</v>
      </c>
      <c r="B3" s="16">
        <v>90224.942963405862</v>
      </c>
      <c r="C3" s="16">
        <v>98900.418248348738</v>
      </c>
      <c r="D3" s="16">
        <v>133602.31938812023</v>
      </c>
      <c r="E3" s="16">
        <v>101503.06083383159</v>
      </c>
      <c r="F3" s="16">
        <v>79814.372621474424</v>
      </c>
      <c r="G3" s="16">
        <v>96611.100450833866</v>
      </c>
      <c r="H3" s="16">
        <v>88423.719056695409</v>
      </c>
      <c r="I3" s="16">
        <v>94288.557565557843</v>
      </c>
      <c r="J3" s="16">
        <v>111050.9677994348</v>
      </c>
      <c r="K3" s="16">
        <v>108269.93155608705</v>
      </c>
      <c r="L3" s="16">
        <v>174538.59656024375</v>
      </c>
      <c r="M3" s="16">
        <v>190897.38890086298</v>
      </c>
      <c r="N3" s="16">
        <v>239293.91003065923</v>
      </c>
      <c r="O3" s="16">
        <v>232252.40236486623</v>
      </c>
      <c r="P3" s="16">
        <v>251606.76922860506</v>
      </c>
      <c r="Q3" s="16">
        <v>252320.80786155901</v>
      </c>
      <c r="R3" s="16">
        <v>160675.98613825691</v>
      </c>
      <c r="S3" s="16">
        <v>202332.72328521241</v>
      </c>
      <c r="T3" s="16">
        <v>88100.217645512384</v>
      </c>
      <c r="U3" s="16">
        <v>135611.93252714758</v>
      </c>
      <c r="V3" s="16">
        <v>56912.285300718584</v>
      </c>
      <c r="W3" s="16"/>
    </row>
    <row r="4" spans="1:33" x14ac:dyDescent="0.25">
      <c r="A4" s="14" t="s">
        <v>8</v>
      </c>
      <c r="B4" s="16">
        <v>108892.17254204156</v>
      </c>
      <c r="C4" s="16">
        <v>119362.5737480071</v>
      </c>
      <c r="D4" s="16">
        <v>161244.17857186924</v>
      </c>
      <c r="E4" s="16">
        <v>122503.69410979676</v>
      </c>
      <c r="F4" s="16">
        <v>96327.691094882932</v>
      </c>
      <c r="G4" s="16">
        <v>135255.54063116742</v>
      </c>
      <c r="H4" s="16">
        <v>123793.20667937357</v>
      </c>
      <c r="I4" s="16">
        <v>68573.496411314802</v>
      </c>
      <c r="J4" s="16">
        <v>80764.340217770761</v>
      </c>
      <c r="K4" s="16">
        <v>96239.939160966256</v>
      </c>
      <c r="L4" s="16">
        <v>155145.41916466111</v>
      </c>
      <c r="M4" s="16">
        <v>92721.588894704881</v>
      </c>
      <c r="N4" s="16">
        <v>116228.47058632018</v>
      </c>
      <c r="O4" s="16">
        <v>74439.872552841727</v>
      </c>
      <c r="P4" s="16">
        <v>80643.195265578557</v>
      </c>
      <c r="Q4" s="16">
        <v>163787.19106802953</v>
      </c>
      <c r="R4" s="16">
        <v>104298.44714237729</v>
      </c>
      <c r="S4" s="16">
        <v>131338.78529040102</v>
      </c>
      <c r="T4" s="16">
        <v>49172.214499820861</v>
      </c>
      <c r="U4" s="16">
        <v>103493.31692861259</v>
      </c>
      <c r="V4" s="16">
        <v>66397.666184171685</v>
      </c>
      <c r="W4" s="16"/>
    </row>
    <row r="5" spans="1:33" x14ac:dyDescent="0.25">
      <c r="A5" s="14" t="s">
        <v>9</v>
      </c>
      <c r="B5" s="16">
        <v>124448.19719090464</v>
      </c>
      <c r="C5" s="16">
        <v>136414.36999772242</v>
      </c>
      <c r="D5" s="16">
        <v>184279.06122499343</v>
      </c>
      <c r="E5" s="16">
        <v>140004.22183976774</v>
      </c>
      <c r="F5" s="16">
        <v>110088.78982272335</v>
      </c>
      <c r="G5" s="16">
        <v>135255.54063116742</v>
      </c>
      <c r="H5" s="16">
        <v>123793.20667937357</v>
      </c>
      <c r="I5" s="16">
        <v>117146.3897026628</v>
      </c>
      <c r="J5" s="16">
        <v>137972.41453869175</v>
      </c>
      <c r="K5" s="16">
        <v>156389.90113657017</v>
      </c>
      <c r="L5" s="16">
        <v>252111.30614257435</v>
      </c>
      <c r="M5" s="16">
        <v>158172.12223214359</v>
      </c>
      <c r="N5" s="16">
        <v>198272.0968825462</v>
      </c>
      <c r="O5" s="16">
        <v>178655.69412682016</v>
      </c>
      <c r="P5" s="16">
        <v>193543.6686373885</v>
      </c>
      <c r="Q5" s="16">
        <v>243467.4461822061</v>
      </c>
      <c r="R5" s="16">
        <v>155038.23223866898</v>
      </c>
      <c r="S5" s="16">
        <v>195233.32948573129</v>
      </c>
      <c r="T5" s="16">
        <v>114735.16716624868</v>
      </c>
      <c r="U5" s="16">
        <v>124905.72732763592</v>
      </c>
      <c r="V5" s="16">
        <v>32250.295003740532</v>
      </c>
      <c r="W5" s="16"/>
    </row>
    <row r="6" spans="1:33" x14ac:dyDescent="0.25">
      <c r="A6" s="14" t="s">
        <v>11</v>
      </c>
      <c r="B6" s="16">
        <v>1622960.8532816693</v>
      </c>
      <c r="C6" s="16">
        <v>2092005.0370573141</v>
      </c>
      <c r="D6" s="16">
        <v>2034649.0906717053</v>
      </c>
      <c r="E6" s="16">
        <v>1971345.1202164779</v>
      </c>
      <c r="F6" s="16">
        <v>2086906.7307119267</v>
      </c>
      <c r="G6" s="16">
        <v>2058016.3280880644</v>
      </c>
      <c r="H6" s="16">
        <v>1863430.9692391104</v>
      </c>
      <c r="I6" s="16">
        <v>1831141.6957183233</v>
      </c>
      <c r="J6" s="16">
        <v>1834540.5666152481</v>
      </c>
      <c r="K6" s="16">
        <v>1860032.0983421854</v>
      </c>
      <c r="L6" s="16">
        <v>1863430.9692391104</v>
      </c>
      <c r="M6" s="16">
        <v>1710481.7788774869</v>
      </c>
      <c r="N6" s="16">
        <v>1604267.063348582</v>
      </c>
      <c r="O6" s="16">
        <v>1597469.321554732</v>
      </c>
      <c r="P6" s="16">
        <v>1307715.5775918791</v>
      </c>
      <c r="Q6" s="16">
        <v>1210847.7570295176</v>
      </c>
      <c r="R6" s="16">
        <v>1163513.1208599422</v>
      </c>
      <c r="S6" s="16">
        <v>1170627.7354277594</v>
      </c>
      <c r="T6" s="16">
        <v>1100028.8677932662</v>
      </c>
      <c r="U6" s="16">
        <v>1044206.5073380854</v>
      </c>
      <c r="V6" s="16">
        <v>879475.81619093462</v>
      </c>
      <c r="W6" s="16">
        <v>624081.40249391529</v>
      </c>
      <c r="X6" s="2"/>
      <c r="Y6" s="2"/>
      <c r="Z6" s="2"/>
      <c r="AA6" s="2"/>
      <c r="AB6" s="2"/>
      <c r="AC6" s="2"/>
      <c r="AD6" s="2"/>
    </row>
    <row r="7" spans="1:33" x14ac:dyDescent="0.25">
      <c r="A7" s="14" t="s">
        <v>12</v>
      </c>
      <c r="B7" s="16">
        <v>287039.14671833068</v>
      </c>
      <c r="C7" s="16">
        <v>369994.96294268593</v>
      </c>
      <c r="D7" s="16">
        <v>359850.90932829469</v>
      </c>
      <c r="E7" s="16">
        <v>348654.8797835221</v>
      </c>
      <c r="F7" s="16">
        <v>369093.26928807341</v>
      </c>
      <c r="G7" s="16">
        <v>363983.67191193555</v>
      </c>
      <c r="H7" s="16">
        <v>329569.03076088964</v>
      </c>
      <c r="I7" s="16">
        <v>323858.30428167677</v>
      </c>
      <c r="J7" s="16">
        <v>324459.43338475178</v>
      </c>
      <c r="K7" s="16">
        <v>328967.90165781457</v>
      </c>
      <c r="L7" s="16">
        <v>329569.03076088964</v>
      </c>
      <c r="M7" s="16">
        <v>302518.22112251294</v>
      </c>
      <c r="N7" s="16">
        <v>283732.93665141799</v>
      </c>
      <c r="O7" s="16">
        <v>282530.6784452679</v>
      </c>
      <c r="P7" s="16">
        <v>231284.42240812091</v>
      </c>
      <c r="Q7" s="16">
        <v>214152.24297048233</v>
      </c>
      <c r="R7" s="16">
        <v>962486.87914005783</v>
      </c>
      <c r="S7" s="16">
        <v>968372.26457224065</v>
      </c>
      <c r="T7" s="16">
        <v>909971.13220673392</v>
      </c>
      <c r="U7" s="16">
        <v>863793.49266191456</v>
      </c>
      <c r="V7" s="16">
        <v>727524.18380906538</v>
      </c>
      <c r="W7" s="16">
        <v>516255.59750608471</v>
      </c>
    </row>
    <row r="8" spans="1:33" x14ac:dyDescent="0.25">
      <c r="A8" s="14" t="s">
        <v>14</v>
      </c>
      <c r="B8" s="16">
        <v>356879.47284337127</v>
      </c>
      <c r="C8" s="16">
        <v>370784.72326854634</v>
      </c>
      <c r="D8" s="16">
        <v>637207.65505353943</v>
      </c>
      <c r="E8" s="16">
        <v>451003.37782476825</v>
      </c>
      <c r="F8" s="16">
        <v>349907.88483673678</v>
      </c>
      <c r="G8" s="16">
        <v>397415.9841143646</v>
      </c>
      <c r="H8" s="16">
        <v>447929.5073541528</v>
      </c>
      <c r="I8" s="16">
        <v>616584.81539219653</v>
      </c>
      <c r="J8" s="16">
        <v>320958.12296520267</v>
      </c>
      <c r="K8" s="16">
        <v>437111.8478133335</v>
      </c>
      <c r="L8" s="16">
        <v>668803.27893350006</v>
      </c>
      <c r="M8" s="16">
        <v>454736.82374049543</v>
      </c>
      <c r="N8" s="16">
        <v>419471.31586152274</v>
      </c>
      <c r="O8" s="16">
        <v>414767.17400770652</v>
      </c>
      <c r="P8" s="16">
        <v>494109.12212676782</v>
      </c>
      <c r="Q8" s="16">
        <v>872375.63989838201</v>
      </c>
      <c r="R8" s="16">
        <v>571335.45089358359</v>
      </c>
      <c r="S8" s="16">
        <v>859859.26246590668</v>
      </c>
      <c r="T8" s="16">
        <v>805294.95040755463</v>
      </c>
      <c r="U8" s="16">
        <v>808561.71558381582</v>
      </c>
      <c r="V8" s="16">
        <v>832913.11656914616</v>
      </c>
      <c r="W8" s="16">
        <v>1179440.7789860861</v>
      </c>
    </row>
    <row r="9" spans="1:33" x14ac:dyDescent="0.25">
      <c r="A9" s="14" t="s">
        <v>19</v>
      </c>
      <c r="B9" s="16">
        <v>5590140.5</v>
      </c>
      <c r="C9" s="16">
        <v>5586577.2699999996</v>
      </c>
      <c r="D9" s="16">
        <v>6933347.4800000004</v>
      </c>
      <c r="E9" s="16">
        <v>9225312</v>
      </c>
      <c r="F9" s="16">
        <v>10003110</v>
      </c>
      <c r="G9" s="16">
        <v>9389311</v>
      </c>
      <c r="H9" s="16">
        <v>9709431</v>
      </c>
      <c r="I9" s="16">
        <v>10191551</v>
      </c>
      <c r="J9" s="16">
        <v>10292408</v>
      </c>
      <c r="K9" s="16">
        <v>9795118</v>
      </c>
      <c r="L9" s="16">
        <v>9965813</v>
      </c>
      <c r="M9" s="16">
        <v>9823494</v>
      </c>
      <c r="N9" s="16">
        <v>8794760</v>
      </c>
      <c r="O9" s="16">
        <v>9898266</v>
      </c>
      <c r="P9" s="16">
        <v>8543367</v>
      </c>
      <c r="Q9" s="16">
        <v>7654608</v>
      </c>
      <c r="R9" s="16">
        <v>9631764</v>
      </c>
      <c r="S9" s="16">
        <v>8783829</v>
      </c>
      <c r="T9" s="16">
        <v>8379498</v>
      </c>
      <c r="U9" s="16">
        <v>7663420</v>
      </c>
      <c r="V9" s="16">
        <v>7798728</v>
      </c>
      <c r="W9" s="16">
        <v>6483795.7390000001</v>
      </c>
    </row>
    <row r="10" spans="1:33" x14ac:dyDescent="0.25">
      <c r="A10" s="14" t="s">
        <v>20</v>
      </c>
      <c r="B10" s="16">
        <v>770417.1</v>
      </c>
      <c r="C10" s="16">
        <v>757479.11</v>
      </c>
      <c r="D10" s="16">
        <v>1109094.96</v>
      </c>
      <c r="E10" s="16">
        <v>1665919</v>
      </c>
      <c r="F10" s="16">
        <v>1578238</v>
      </c>
      <c r="G10" s="16">
        <v>1806262</v>
      </c>
      <c r="H10" s="16">
        <v>1754593</v>
      </c>
      <c r="I10" s="16">
        <v>1768853</v>
      </c>
      <c r="J10" s="16">
        <v>1967314</v>
      </c>
      <c r="K10" s="16">
        <v>1912898</v>
      </c>
      <c r="L10" s="16">
        <v>2039042</v>
      </c>
      <c r="M10" s="16">
        <v>2140500</v>
      </c>
      <c r="N10" s="16">
        <v>1898575</v>
      </c>
      <c r="O10" s="16">
        <v>2301337</v>
      </c>
      <c r="P10" s="16">
        <v>1935811</v>
      </c>
      <c r="Q10" s="16">
        <v>2015605</v>
      </c>
      <c r="R10" s="16">
        <v>2181670</v>
      </c>
      <c r="S10" s="16">
        <v>2178982</v>
      </c>
      <c r="T10" s="16">
        <v>1804716</v>
      </c>
      <c r="U10" s="16">
        <v>1782701</v>
      </c>
      <c r="V10" s="16">
        <v>1581223</v>
      </c>
      <c r="W10" s="16">
        <v>2026209.659</v>
      </c>
    </row>
    <row r="11" spans="1:33" x14ac:dyDescent="0.25">
      <c r="A11" s="14" t="s">
        <v>21</v>
      </c>
      <c r="B11" s="16">
        <v>37111.385763806698</v>
      </c>
      <c r="C11" s="16">
        <v>21928.612370368439</v>
      </c>
      <c r="D11" s="16">
        <v>74780.455011275131</v>
      </c>
      <c r="E11" s="16">
        <v>108749.05711527202</v>
      </c>
      <c r="F11" s="16">
        <v>55584.787275317554</v>
      </c>
      <c r="G11" s="16">
        <v>117961.33491232873</v>
      </c>
      <c r="H11" s="16">
        <v>71442.598802368579</v>
      </c>
      <c r="I11" s="16">
        <v>87060.847549827129</v>
      </c>
      <c r="J11" s="16">
        <v>150572.98498620529</v>
      </c>
      <c r="K11" s="16">
        <v>156782.95002603144</v>
      </c>
      <c r="L11" s="16">
        <v>224460.99086337516</v>
      </c>
      <c r="M11" s="16">
        <v>326888.07956134918</v>
      </c>
      <c r="N11" s="16">
        <v>147533.33776981744</v>
      </c>
      <c r="O11" s="16">
        <v>164063.16956169935</v>
      </c>
      <c r="P11" s="16">
        <v>156537.16483657941</v>
      </c>
      <c r="Q11" s="16">
        <v>341831.19683904713</v>
      </c>
      <c r="R11" s="16">
        <v>264583.08963772282</v>
      </c>
      <c r="S11" s="16">
        <v>165522.32467376272</v>
      </c>
      <c r="T11" s="16">
        <v>113888.76765925638</v>
      </c>
      <c r="U11" s="16">
        <v>120244.95933078184</v>
      </c>
      <c r="V11" s="16">
        <v>72522.186912999678</v>
      </c>
      <c r="W11" s="16">
        <v>72490.784837178406</v>
      </c>
    </row>
    <row r="12" spans="1:33" x14ac:dyDescent="0.25">
      <c r="A12" s="14" t="s">
        <v>22</v>
      </c>
      <c r="B12" s="16">
        <v>323565.31269635208</v>
      </c>
      <c r="C12" s="16">
        <v>354677.36199407821</v>
      </c>
      <c r="D12" s="16">
        <v>479125.55918498285</v>
      </c>
      <c r="E12" s="16">
        <v>364010.97678339609</v>
      </c>
      <c r="F12" s="16">
        <v>286230.85353908071</v>
      </c>
      <c r="G12" s="16">
        <v>367122.18171316868</v>
      </c>
      <c r="H12" s="16">
        <v>336010.13241544255</v>
      </c>
      <c r="I12" s="16">
        <v>280008.44367953547</v>
      </c>
      <c r="J12" s="16">
        <v>329787.72255589732</v>
      </c>
      <c r="K12" s="16">
        <v>360899.77185362345</v>
      </c>
      <c r="L12" s="16">
        <v>581795.32186747924</v>
      </c>
      <c r="M12" s="16">
        <v>441791.10002771148</v>
      </c>
      <c r="N12" s="16">
        <v>553794.47749952564</v>
      </c>
      <c r="O12" s="16">
        <v>485347.96904452809</v>
      </c>
      <c r="P12" s="16">
        <v>525793.63313157216</v>
      </c>
      <c r="Q12" s="16">
        <v>659575.44511179463</v>
      </c>
      <c r="R12" s="16">
        <v>420012.66551930318</v>
      </c>
      <c r="S12" s="16">
        <v>528904.83806134469</v>
      </c>
      <c r="T12" s="16">
        <v>252007.5993115819</v>
      </c>
      <c r="U12" s="16">
        <v>364010.97678339609</v>
      </c>
      <c r="V12" s="16">
        <v>155560.2464886308</v>
      </c>
      <c r="W12" s="16">
        <v>320454.10776657943</v>
      </c>
    </row>
    <row r="13" spans="1:33" x14ac:dyDescent="0.25">
      <c r="A13" s="14" t="s">
        <v>24</v>
      </c>
      <c r="B13" s="16">
        <v>2870.7596401028277</v>
      </c>
      <c r="C13" s="16">
        <v>2618.6778214102783</v>
      </c>
      <c r="D13" s="16">
        <v>2394.2800057496047</v>
      </c>
      <c r="E13" s="16">
        <v>2679.8392935019624</v>
      </c>
      <c r="F13" s="16">
        <v>2606.3050053663774</v>
      </c>
      <c r="G13" s="16">
        <v>2237.1267765280322</v>
      </c>
      <c r="H13" s="16">
        <v>2330.7795319317729</v>
      </c>
      <c r="I13" s="16">
        <v>2263.1599739668077</v>
      </c>
      <c r="J13" s="16">
        <v>2697.3812016801608</v>
      </c>
      <c r="K13" s="16">
        <v>3433.6430381204655</v>
      </c>
      <c r="L13" s="16">
        <v>3615.2430710590797</v>
      </c>
      <c r="M13" s="16">
        <v>3294.4584440623207</v>
      </c>
      <c r="N13" s="16">
        <v>4814.9048011239765</v>
      </c>
      <c r="O13" s="16">
        <v>6441.6934894968945</v>
      </c>
      <c r="P13" s="16">
        <v>8691.5731087368604</v>
      </c>
      <c r="Q13" s="16">
        <v>10045.523392673238</v>
      </c>
      <c r="R13" s="16">
        <v>10780.562671806376</v>
      </c>
      <c r="S13" s="16">
        <v>10031.407789036748</v>
      </c>
      <c r="T13" s="16">
        <v>7603.2975937948622</v>
      </c>
      <c r="U13" s="16">
        <v>6055.7969314665343</v>
      </c>
      <c r="V13" s="16">
        <v>5344.9308817282599</v>
      </c>
      <c r="W13" s="16">
        <v>4203.4933265037316</v>
      </c>
    </row>
    <row r="14" spans="1:33" x14ac:dyDescent="0.25">
      <c r="A14" s="14" t="s">
        <v>25</v>
      </c>
      <c r="B14" s="16">
        <v>4098.1241278002208</v>
      </c>
      <c r="C14" s="16">
        <v>4665.3283250811</v>
      </c>
      <c r="D14" s="16">
        <v>5784.2417708782523</v>
      </c>
      <c r="E14" s="16">
        <v>7542.8179241168773</v>
      </c>
      <c r="F14" s="16">
        <v>8574.2373890135623</v>
      </c>
      <c r="G14" s="16">
        <v>9535.136803557416</v>
      </c>
      <c r="H14" s="16">
        <v>10534.791193970646</v>
      </c>
      <c r="I14" s="16">
        <v>12213.27959648552</v>
      </c>
      <c r="J14" s="16">
        <v>13350.172399099045</v>
      </c>
      <c r="K14" s="16">
        <v>13585.234135667397</v>
      </c>
      <c r="L14" s="16">
        <v>13542.390634358835</v>
      </c>
      <c r="M14" s="16">
        <v>14509.050440310562</v>
      </c>
      <c r="N14" s="16">
        <v>15049.067971513008</v>
      </c>
      <c r="O14" s="16">
        <v>13854.762198302433</v>
      </c>
      <c r="P14" s="16">
        <v>13006.523134585559</v>
      </c>
      <c r="Q14" s="16">
        <v>12728.554877151684</v>
      </c>
      <c r="R14" s="16">
        <v>12254.54968561408</v>
      </c>
      <c r="S14" s="16">
        <v>12132.595043340252</v>
      </c>
      <c r="T14" s="16">
        <v>10843.240084849263</v>
      </c>
      <c r="U14" s="16">
        <v>8871.7119300599425</v>
      </c>
      <c r="V14" s="16">
        <v>7633.7305661751316</v>
      </c>
      <c r="W14" s="16">
        <v>7311.3899312161566</v>
      </c>
    </row>
    <row r="15" spans="1:33" x14ac:dyDescent="0.25">
      <c r="A15" s="14" t="s">
        <v>28</v>
      </c>
      <c r="B15" s="16">
        <v>1058.5833639368343</v>
      </c>
      <c r="C15" s="16">
        <v>1098.062489329008</v>
      </c>
      <c r="D15" s="16">
        <v>1286.6011211729194</v>
      </c>
      <c r="E15" s="16">
        <v>1664.3349324029655</v>
      </c>
      <c r="F15" s="16">
        <v>1751.0321006927504</v>
      </c>
      <c r="G15" s="16">
        <v>1987.0878890923359</v>
      </c>
      <c r="H15" s="16">
        <v>2029.3447044823483</v>
      </c>
      <c r="I15" s="16">
        <v>2971.7568499837294</v>
      </c>
      <c r="J15" s="16">
        <v>2487.195653497291</v>
      </c>
      <c r="K15" s="16">
        <v>2582.8688817229067</v>
      </c>
      <c r="L15" s="16">
        <v>3256.2827661312276</v>
      </c>
      <c r="M15" s="16">
        <v>3265.8301287061645</v>
      </c>
      <c r="N15" s="16">
        <v>2905.5460006782619</v>
      </c>
      <c r="O15" s="16">
        <v>2822.7150647256863</v>
      </c>
      <c r="P15" s="16">
        <v>3137.7520248147512</v>
      </c>
      <c r="Q15" s="16">
        <v>4784.0352729145216</v>
      </c>
      <c r="R15" s="16">
        <v>7256.6321526746497</v>
      </c>
      <c r="S15" s="16">
        <v>14188.194408497131</v>
      </c>
      <c r="T15" s="16">
        <v>21041.159135223159</v>
      </c>
      <c r="U15" s="16">
        <v>22833.065374045142</v>
      </c>
      <c r="V15" s="16">
        <v>28216.687905819526</v>
      </c>
      <c r="W15" s="16">
        <v>48354.828376994003</v>
      </c>
    </row>
    <row r="16" spans="1:33" x14ac:dyDescent="0.25">
      <c r="A16" s="14" t="s">
        <v>27</v>
      </c>
      <c r="B16" s="16">
        <v>35.532868160117516</v>
      </c>
      <c r="C16" s="16">
        <v>35.931364179614135</v>
      </c>
      <c r="D16" s="16">
        <v>36.877102199223806</v>
      </c>
      <c r="E16" s="16">
        <v>39.007849978194507</v>
      </c>
      <c r="F16" s="16">
        <v>35.42550492730998</v>
      </c>
      <c r="G16" s="16">
        <v>27.648530822216408</v>
      </c>
      <c r="H16" s="16">
        <v>64.084569615232056</v>
      </c>
      <c r="I16" s="16">
        <v>140.80357956394403</v>
      </c>
      <c r="J16" s="16">
        <v>28.250745723503986</v>
      </c>
      <c r="K16" s="16">
        <v>45.253944489231834</v>
      </c>
      <c r="L16" s="16">
        <v>59.083528450857607</v>
      </c>
      <c r="M16" s="16">
        <v>61.660986920952531</v>
      </c>
      <c r="N16" s="16">
        <v>77.481226684753651</v>
      </c>
      <c r="O16" s="16">
        <v>106.82924747498696</v>
      </c>
      <c r="P16" s="16">
        <v>279.15173186282959</v>
      </c>
      <c r="Q16" s="16">
        <v>1160.8864572605562</v>
      </c>
      <c r="R16" s="16">
        <v>2911.2554899048941</v>
      </c>
      <c r="S16" s="16">
        <v>6080.8027591258697</v>
      </c>
      <c r="T16" s="16">
        <v>8394.3031861327163</v>
      </c>
      <c r="U16" s="16">
        <v>9335.4257644283825</v>
      </c>
      <c r="V16" s="16">
        <v>8982.6506462770794</v>
      </c>
      <c r="W16" s="16">
        <v>9191.288365286111</v>
      </c>
    </row>
    <row r="17" spans="1:23" x14ac:dyDescent="0.25">
      <c r="A17" s="14" t="s">
        <v>30</v>
      </c>
      <c r="B17" s="16">
        <v>1910000</v>
      </c>
      <c r="C17" s="16">
        <v>2462000</v>
      </c>
      <c r="D17" s="16">
        <v>2394500</v>
      </c>
      <c r="E17" s="16">
        <v>2320000</v>
      </c>
      <c r="F17" s="16">
        <v>2456000</v>
      </c>
      <c r="G17" s="16">
        <v>2422000</v>
      </c>
      <c r="H17" s="16">
        <v>2193000</v>
      </c>
      <c r="I17" s="16">
        <v>2155000</v>
      </c>
      <c r="J17" s="16">
        <v>2159000</v>
      </c>
      <c r="K17" s="16">
        <v>2189000</v>
      </c>
      <c r="L17" s="16">
        <v>2193000</v>
      </c>
      <c r="M17" s="16">
        <v>2013000</v>
      </c>
      <c r="N17" s="16">
        <v>1888000</v>
      </c>
      <c r="O17" s="16">
        <v>1880000</v>
      </c>
      <c r="P17" s="16">
        <v>1539000</v>
      </c>
      <c r="Q17" s="16">
        <v>1425000</v>
      </c>
      <c r="R17" s="16">
        <v>2126000</v>
      </c>
      <c r="S17" s="16">
        <v>2139000</v>
      </c>
      <c r="T17" s="16">
        <v>2010000</v>
      </c>
      <c r="U17" s="16">
        <v>1908000</v>
      </c>
      <c r="V17" s="16">
        <v>1607000</v>
      </c>
      <c r="W17" s="16">
        <v>1140337</v>
      </c>
    </row>
    <row r="18" spans="1:23" x14ac:dyDescent="0.25">
      <c r="A18" s="14" t="s">
        <v>7</v>
      </c>
      <c r="B18" s="16">
        <v>737348.72370526451</v>
      </c>
      <c r="C18" s="16">
        <v>670983.54912418628</v>
      </c>
      <c r="D18" s="16">
        <v>732226.9959257741</v>
      </c>
      <c r="E18" s="16">
        <v>764684.39245923271</v>
      </c>
      <c r="F18" s="16">
        <v>673043.85125278018</v>
      </c>
      <c r="G18" s="16">
        <v>882617.72652719344</v>
      </c>
      <c r="H18" s="16">
        <v>728787.3099795162</v>
      </c>
      <c r="I18" s="16">
        <v>995374.01559201255</v>
      </c>
      <c r="J18" s="16">
        <v>772412.62550478789</v>
      </c>
      <c r="K18" s="16">
        <v>1024666.0100058218</v>
      </c>
      <c r="L18" s="16">
        <v>1316792.5968868218</v>
      </c>
      <c r="M18" s="16">
        <v>1335599.830687297</v>
      </c>
      <c r="N18" s="16">
        <v>1590808.859871615</v>
      </c>
      <c r="O18" s="16">
        <v>1565981.4445320296</v>
      </c>
      <c r="P18" s="16">
        <v>1667232.4977665495</v>
      </c>
      <c r="Q18" s="16">
        <v>1936510.395643299</v>
      </c>
      <c r="R18" s="16">
        <v>1923866.4588087033</v>
      </c>
      <c r="S18" s="16">
        <v>2011537.1025247658</v>
      </c>
      <c r="T18" s="16">
        <v>2193782.1536960565</v>
      </c>
      <c r="U18" s="16">
        <v>2193782.1536960565</v>
      </c>
      <c r="V18" s="16">
        <v>2193782.1536960565</v>
      </c>
      <c r="W18" s="16">
        <v>2193782.1536960565</v>
      </c>
    </row>
    <row r="19" spans="1:23" x14ac:dyDescent="0.25">
      <c r="A19" s="17" t="s">
        <v>26</v>
      </c>
      <c r="B19" s="16">
        <v>8063.0000000000009</v>
      </c>
      <c r="C19" s="16">
        <v>8418</v>
      </c>
      <c r="D19" s="16">
        <v>9502</v>
      </c>
      <c r="E19" s="16">
        <v>11926</v>
      </c>
      <c r="F19" s="16">
        <v>12967</v>
      </c>
      <c r="G19" s="16">
        <v>13787</v>
      </c>
      <c r="H19" s="16">
        <v>14959</v>
      </c>
      <c r="I19" s="16">
        <v>17589</v>
      </c>
      <c r="J19" s="16">
        <v>18563</v>
      </c>
      <c r="K19" s="16">
        <v>19647</v>
      </c>
      <c r="L19" s="16">
        <v>20473</v>
      </c>
      <c r="M19" s="16">
        <v>21131.000000000004</v>
      </c>
      <c r="N19" s="16">
        <v>22847.000000000004</v>
      </c>
      <c r="O19" s="16">
        <v>23226</v>
      </c>
      <c r="P19" s="16">
        <v>25115</v>
      </c>
      <c r="Q19" s="16">
        <v>28719.000000000004</v>
      </c>
      <c r="R19" s="16">
        <v>33203</v>
      </c>
      <c r="S19" s="16">
        <v>42433.000000000007</v>
      </c>
      <c r="T19" s="16">
        <v>47882</v>
      </c>
      <c r="U19" s="16">
        <v>47096</v>
      </c>
      <c r="V19" s="16">
        <v>50178</v>
      </c>
      <c r="W19" s="16">
        <v>69061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6AC2-335E-45E8-B78D-95418E48F70E}">
  <dimension ref="A1:MO3"/>
  <sheetViews>
    <sheetView workbookViewId="0"/>
  </sheetViews>
  <sheetFormatPr defaultRowHeight="15" x14ac:dyDescent="0.25"/>
  <cols>
    <col min="1" max="1" width="31.85546875" customWidth="1"/>
    <col min="2" max="2" width="10" customWidth="1"/>
    <col min="3" max="3" width="10.7109375" bestFit="1" customWidth="1"/>
    <col min="4" max="41" width="9.7109375" customWidth="1"/>
    <col min="42" max="332" width="11.5703125" bestFit="1" customWidth="1"/>
    <col min="333" max="333" width="10.5703125" bestFit="1" customWidth="1"/>
    <col min="334" max="334" width="11.5703125" bestFit="1" customWidth="1"/>
    <col min="335" max="336" width="10.5703125" bestFit="1" customWidth="1"/>
    <col min="337" max="338" width="11.5703125" bestFit="1" customWidth="1"/>
    <col min="339" max="345" width="10.5703125" bestFit="1" customWidth="1"/>
    <col min="346" max="346" width="11.5703125" bestFit="1" customWidth="1"/>
    <col min="347" max="352" width="10.5703125" bestFit="1" customWidth="1"/>
    <col min="353" max="353" width="9.5703125" bestFit="1" customWidth="1"/>
  </cols>
  <sheetData>
    <row r="1" spans="1:353" x14ac:dyDescent="0.25">
      <c r="A1" t="s">
        <v>105</v>
      </c>
      <c r="B1">
        <v>1999</v>
      </c>
      <c r="C1">
        <v>1999.0625</v>
      </c>
      <c r="D1">
        <v>1999.125</v>
      </c>
      <c r="E1">
        <v>1999.1875</v>
      </c>
      <c r="F1">
        <v>1999.25</v>
      </c>
      <c r="G1">
        <v>1999.3125</v>
      </c>
      <c r="H1">
        <v>1999.375</v>
      </c>
      <c r="I1">
        <v>1999.4375</v>
      </c>
      <c r="J1">
        <v>1999.5</v>
      </c>
      <c r="K1">
        <v>1999.5625</v>
      </c>
      <c r="L1">
        <v>1999.625</v>
      </c>
      <c r="M1">
        <v>1999.6875</v>
      </c>
      <c r="N1">
        <v>1999.75</v>
      </c>
      <c r="O1">
        <v>1999.8125</v>
      </c>
      <c r="P1">
        <v>1999.875</v>
      </c>
      <c r="Q1">
        <v>1999.9375</v>
      </c>
      <c r="R1">
        <v>2000</v>
      </c>
      <c r="S1">
        <v>2000.0625</v>
      </c>
      <c r="T1">
        <v>2000.125</v>
      </c>
      <c r="U1">
        <v>2000.1875</v>
      </c>
      <c r="V1">
        <v>2000.25</v>
      </c>
      <c r="W1">
        <v>2000.3125</v>
      </c>
      <c r="X1">
        <v>2000.375</v>
      </c>
      <c r="Y1">
        <v>2000.4375</v>
      </c>
      <c r="Z1">
        <v>2000.5</v>
      </c>
      <c r="AA1">
        <v>2000.5625</v>
      </c>
      <c r="AB1">
        <v>2000.625</v>
      </c>
      <c r="AC1">
        <v>2000.6875</v>
      </c>
      <c r="AD1">
        <v>2000.75</v>
      </c>
      <c r="AE1">
        <v>2000.8125</v>
      </c>
      <c r="AF1">
        <v>2000.875</v>
      </c>
      <c r="AG1">
        <v>2000.9375</v>
      </c>
      <c r="AH1">
        <v>2001</v>
      </c>
      <c r="AI1">
        <v>2001.0625</v>
      </c>
      <c r="AJ1">
        <v>2001.125</v>
      </c>
      <c r="AK1">
        <v>2001.1875</v>
      </c>
      <c r="AL1">
        <v>2001.25</v>
      </c>
      <c r="AM1">
        <v>2001.3125</v>
      </c>
      <c r="AN1">
        <v>2001.375</v>
      </c>
      <c r="AO1">
        <v>2001.4375</v>
      </c>
      <c r="AP1">
        <v>2001.5</v>
      </c>
      <c r="AQ1">
        <v>2001.5625</v>
      </c>
      <c r="AR1">
        <v>2001.625</v>
      </c>
      <c r="AS1">
        <v>2001.6875</v>
      </c>
      <c r="AT1">
        <v>2001.75</v>
      </c>
      <c r="AU1">
        <v>2001.8125</v>
      </c>
      <c r="AV1">
        <v>2001.875</v>
      </c>
      <c r="AW1">
        <v>2001.9375</v>
      </c>
      <c r="AX1" s="15">
        <v>2002</v>
      </c>
      <c r="AY1">
        <v>2002.0625</v>
      </c>
      <c r="AZ1">
        <v>2002.125</v>
      </c>
      <c r="BA1">
        <v>2002.1875</v>
      </c>
      <c r="BB1">
        <v>2002.25</v>
      </c>
      <c r="BC1">
        <v>2002.3125</v>
      </c>
      <c r="BD1">
        <v>2002.375</v>
      </c>
      <c r="BE1">
        <v>2002.4375</v>
      </c>
      <c r="BF1">
        <v>2002.5</v>
      </c>
      <c r="BG1">
        <v>2002.5625</v>
      </c>
      <c r="BH1">
        <v>2002.625</v>
      </c>
      <c r="BI1">
        <v>2002.6875</v>
      </c>
      <c r="BJ1">
        <v>2002.75</v>
      </c>
      <c r="BK1">
        <v>2002.8125</v>
      </c>
      <c r="BL1">
        <v>2002.875</v>
      </c>
      <c r="BM1">
        <v>2002.9375</v>
      </c>
      <c r="BN1">
        <v>2003</v>
      </c>
      <c r="BO1">
        <v>2003.0625</v>
      </c>
      <c r="BP1">
        <v>2003.125</v>
      </c>
      <c r="BQ1">
        <v>2003.1875</v>
      </c>
      <c r="BR1">
        <v>2003.25</v>
      </c>
      <c r="BS1">
        <v>2003.3125</v>
      </c>
      <c r="BT1">
        <v>2003.375</v>
      </c>
      <c r="BU1">
        <v>2003.4375</v>
      </c>
      <c r="BV1">
        <v>2003.5</v>
      </c>
      <c r="BW1">
        <v>2003.5625</v>
      </c>
      <c r="BX1">
        <v>2003.625</v>
      </c>
      <c r="BY1">
        <v>2003.6875</v>
      </c>
      <c r="BZ1">
        <v>2003.75</v>
      </c>
      <c r="CA1">
        <v>2003.8125</v>
      </c>
      <c r="CB1">
        <v>2003.875</v>
      </c>
      <c r="CC1">
        <v>2003.9375</v>
      </c>
      <c r="CD1">
        <v>2004</v>
      </c>
      <c r="CE1">
        <v>2004.0625</v>
      </c>
      <c r="CF1">
        <v>2004.125</v>
      </c>
      <c r="CG1">
        <v>2004.1875</v>
      </c>
      <c r="CH1">
        <v>2004.25</v>
      </c>
      <c r="CI1">
        <v>2004.3125</v>
      </c>
      <c r="CJ1">
        <v>2004.375</v>
      </c>
      <c r="CK1">
        <v>2004.4375</v>
      </c>
      <c r="CL1">
        <v>2004.5</v>
      </c>
      <c r="CM1">
        <v>2004.5625</v>
      </c>
      <c r="CN1">
        <v>2004.625</v>
      </c>
      <c r="CO1">
        <v>2004.6875</v>
      </c>
      <c r="CP1">
        <v>2004.75</v>
      </c>
      <c r="CQ1">
        <v>2004.8125</v>
      </c>
      <c r="CR1">
        <v>2004.875</v>
      </c>
      <c r="CS1">
        <v>2004.9375</v>
      </c>
      <c r="CT1">
        <v>2005</v>
      </c>
      <c r="CU1">
        <v>2005.0625</v>
      </c>
      <c r="CV1">
        <v>2005.125</v>
      </c>
      <c r="CW1">
        <v>2005.1875</v>
      </c>
      <c r="CX1">
        <v>2005.25</v>
      </c>
      <c r="CY1">
        <v>2005.3125</v>
      </c>
      <c r="CZ1">
        <v>2005.375</v>
      </c>
      <c r="DA1">
        <v>2005.4375</v>
      </c>
      <c r="DB1">
        <v>2005.5</v>
      </c>
      <c r="DC1">
        <v>2005.5625</v>
      </c>
      <c r="DD1">
        <v>2005.625</v>
      </c>
      <c r="DE1">
        <v>2005.6875</v>
      </c>
      <c r="DF1">
        <v>2005.75</v>
      </c>
      <c r="DG1">
        <v>2005.8125</v>
      </c>
      <c r="DH1">
        <v>2005.875</v>
      </c>
      <c r="DI1">
        <v>2005.9375</v>
      </c>
      <c r="DJ1">
        <v>2006</v>
      </c>
      <c r="DK1">
        <v>2006.0625</v>
      </c>
      <c r="DL1">
        <v>2006.125</v>
      </c>
      <c r="DM1">
        <v>2006.1875</v>
      </c>
      <c r="DN1">
        <v>2006.25</v>
      </c>
      <c r="DO1">
        <v>2006.3125</v>
      </c>
      <c r="DP1">
        <v>2006.375</v>
      </c>
      <c r="DQ1">
        <v>2006.4375</v>
      </c>
      <c r="DR1">
        <v>2006.5</v>
      </c>
      <c r="DS1">
        <v>2006.5625</v>
      </c>
      <c r="DT1">
        <v>2006.625</v>
      </c>
      <c r="DU1">
        <v>2006.6875</v>
      </c>
      <c r="DV1">
        <v>2006.75</v>
      </c>
      <c r="DW1">
        <v>2006.8125</v>
      </c>
      <c r="DX1">
        <v>2006.875</v>
      </c>
      <c r="DY1">
        <v>2006.9375</v>
      </c>
      <c r="DZ1">
        <v>2007</v>
      </c>
      <c r="EA1">
        <v>2007.0625</v>
      </c>
      <c r="EB1">
        <v>2007.125</v>
      </c>
      <c r="EC1">
        <v>2007.1875</v>
      </c>
      <c r="ED1">
        <v>2007.25</v>
      </c>
      <c r="EE1">
        <v>2007.3125</v>
      </c>
      <c r="EF1">
        <v>2007.375</v>
      </c>
      <c r="EG1">
        <v>2007.4375</v>
      </c>
      <c r="EH1">
        <v>2007.5</v>
      </c>
      <c r="EI1">
        <v>2007.5625</v>
      </c>
      <c r="EJ1">
        <v>2007.625</v>
      </c>
      <c r="EK1">
        <v>2007.6875</v>
      </c>
      <c r="EL1">
        <v>2007.75</v>
      </c>
      <c r="EM1">
        <v>2007.8125</v>
      </c>
      <c r="EN1">
        <v>2007.875</v>
      </c>
      <c r="EO1">
        <v>2007.9375</v>
      </c>
      <c r="EP1">
        <v>2008</v>
      </c>
      <c r="EQ1">
        <v>2008.0625</v>
      </c>
      <c r="ER1">
        <v>2008.125</v>
      </c>
      <c r="ES1">
        <v>2008.1875</v>
      </c>
      <c r="ET1">
        <v>2008.25</v>
      </c>
      <c r="EU1">
        <v>2008.3125</v>
      </c>
      <c r="EV1">
        <v>2008.375</v>
      </c>
      <c r="EW1">
        <v>2008.4375</v>
      </c>
      <c r="EX1">
        <v>2008.5</v>
      </c>
      <c r="EY1">
        <v>2008.5625</v>
      </c>
      <c r="EZ1">
        <v>2008.625</v>
      </c>
      <c r="FA1">
        <v>2008.6875</v>
      </c>
      <c r="FB1">
        <v>2008.75</v>
      </c>
      <c r="FC1">
        <v>2008.8125</v>
      </c>
      <c r="FD1">
        <v>2008.875</v>
      </c>
      <c r="FE1">
        <v>2008.9375</v>
      </c>
      <c r="FF1">
        <v>2009</v>
      </c>
      <c r="FG1">
        <v>2009.0625</v>
      </c>
      <c r="FH1">
        <v>2009.125</v>
      </c>
      <c r="FI1">
        <v>2009.1875</v>
      </c>
      <c r="FJ1">
        <v>2009.25</v>
      </c>
      <c r="FK1">
        <v>2009.3125</v>
      </c>
      <c r="FL1">
        <v>2009.375</v>
      </c>
      <c r="FM1">
        <v>2009.4375</v>
      </c>
      <c r="FN1">
        <v>2009.5</v>
      </c>
      <c r="FO1">
        <v>2009.5625</v>
      </c>
      <c r="FP1">
        <v>2009.625</v>
      </c>
      <c r="FQ1">
        <v>2009.6875</v>
      </c>
      <c r="FR1">
        <v>2009.75</v>
      </c>
      <c r="FS1">
        <v>2009.8125</v>
      </c>
      <c r="FT1">
        <v>2009.875</v>
      </c>
      <c r="FU1">
        <v>2009.9375</v>
      </c>
      <c r="FV1">
        <v>2010</v>
      </c>
      <c r="FW1">
        <v>2010.0625</v>
      </c>
      <c r="FX1">
        <v>2010.125</v>
      </c>
      <c r="FY1">
        <v>2010.1875</v>
      </c>
      <c r="FZ1">
        <v>2010.25</v>
      </c>
      <c r="GA1">
        <v>2010.3125</v>
      </c>
      <c r="GB1">
        <v>2010.375</v>
      </c>
      <c r="GC1">
        <v>2010.4375</v>
      </c>
      <c r="GD1">
        <v>2010.5</v>
      </c>
      <c r="GE1">
        <v>2010.5625</v>
      </c>
      <c r="GF1">
        <v>2010.625</v>
      </c>
      <c r="GG1">
        <v>2010.6875</v>
      </c>
      <c r="GH1">
        <v>2010.75</v>
      </c>
      <c r="GI1">
        <v>2010.8125</v>
      </c>
      <c r="GJ1">
        <v>2010.875</v>
      </c>
      <c r="GK1">
        <v>2010.9375</v>
      </c>
      <c r="GL1">
        <v>2011</v>
      </c>
      <c r="GM1">
        <v>2011.0625</v>
      </c>
      <c r="GN1">
        <v>2011.125</v>
      </c>
      <c r="GO1">
        <v>2011.1875</v>
      </c>
      <c r="GP1">
        <v>2011.25</v>
      </c>
      <c r="GQ1">
        <v>2011.3125</v>
      </c>
      <c r="GR1">
        <v>2011.375</v>
      </c>
      <c r="GS1">
        <v>2011.4375</v>
      </c>
      <c r="GT1">
        <v>2011.5</v>
      </c>
      <c r="GU1">
        <v>2011.5625</v>
      </c>
      <c r="GV1">
        <v>2011.625</v>
      </c>
      <c r="GW1">
        <v>2011.6875</v>
      </c>
      <c r="GX1">
        <v>2011.75</v>
      </c>
      <c r="GY1">
        <v>2011.8125</v>
      </c>
      <c r="GZ1">
        <v>2011.875</v>
      </c>
      <c r="HA1">
        <v>2011.9375</v>
      </c>
      <c r="HB1">
        <v>2012</v>
      </c>
      <c r="HC1">
        <v>2012.0625</v>
      </c>
      <c r="HD1">
        <v>2012.125</v>
      </c>
      <c r="HE1">
        <v>2012.1875</v>
      </c>
      <c r="HF1">
        <v>2012.25</v>
      </c>
      <c r="HG1">
        <v>2012.3125</v>
      </c>
      <c r="HH1">
        <v>2012.375</v>
      </c>
      <c r="HI1">
        <v>2012.4375</v>
      </c>
      <c r="HJ1">
        <v>2012.5</v>
      </c>
      <c r="HK1">
        <v>2012.5625</v>
      </c>
      <c r="HL1">
        <v>2012.625</v>
      </c>
      <c r="HM1">
        <v>2012.6875</v>
      </c>
      <c r="HN1">
        <v>2012.75</v>
      </c>
      <c r="HO1">
        <v>2012.8125</v>
      </c>
      <c r="HP1">
        <v>2012.875</v>
      </c>
      <c r="HQ1">
        <v>2012.9375</v>
      </c>
      <c r="HR1">
        <v>2013</v>
      </c>
      <c r="HS1">
        <v>2013.0625</v>
      </c>
      <c r="HT1">
        <v>2013.125</v>
      </c>
      <c r="HU1">
        <v>2013.1875</v>
      </c>
      <c r="HV1">
        <v>2013.25</v>
      </c>
      <c r="HW1">
        <v>2013.3125</v>
      </c>
      <c r="HX1">
        <v>2013.375</v>
      </c>
      <c r="HY1">
        <v>2013.4375</v>
      </c>
      <c r="HZ1">
        <v>2013.5</v>
      </c>
      <c r="IA1">
        <v>2013.5625</v>
      </c>
      <c r="IB1">
        <v>2013.625</v>
      </c>
      <c r="IC1">
        <v>2013.6875</v>
      </c>
      <c r="ID1">
        <v>2013.75</v>
      </c>
      <c r="IE1">
        <v>2013.8125</v>
      </c>
      <c r="IF1">
        <v>2013.875</v>
      </c>
      <c r="IG1">
        <v>2013.9375</v>
      </c>
      <c r="IH1">
        <v>2014</v>
      </c>
      <c r="II1">
        <v>2014.0625</v>
      </c>
      <c r="IJ1">
        <v>2014.125</v>
      </c>
      <c r="IK1">
        <v>2014.1875</v>
      </c>
      <c r="IL1">
        <v>2014.25</v>
      </c>
      <c r="IM1">
        <v>2014.3125</v>
      </c>
      <c r="IN1">
        <v>2014.375</v>
      </c>
      <c r="IO1">
        <v>2014.4375</v>
      </c>
      <c r="IP1">
        <v>2014.5</v>
      </c>
      <c r="IQ1">
        <v>2014.5625</v>
      </c>
      <c r="IR1">
        <v>2014.625</v>
      </c>
      <c r="IS1">
        <v>2014.6875</v>
      </c>
      <c r="IT1">
        <v>2014.75</v>
      </c>
      <c r="IU1">
        <v>2014.8125</v>
      </c>
      <c r="IV1">
        <v>2014.875</v>
      </c>
      <c r="IW1">
        <v>2014.9375</v>
      </c>
      <c r="IX1">
        <v>2015</v>
      </c>
      <c r="IY1">
        <v>2015.0625</v>
      </c>
      <c r="IZ1">
        <v>2015.125</v>
      </c>
      <c r="JA1">
        <v>2015.1875</v>
      </c>
      <c r="JB1">
        <v>2015.25</v>
      </c>
      <c r="JC1">
        <v>2015.3125</v>
      </c>
      <c r="JD1">
        <v>2015.375</v>
      </c>
      <c r="JE1">
        <v>2015.4375</v>
      </c>
      <c r="JF1">
        <v>2015.5</v>
      </c>
      <c r="JG1">
        <v>2015.5625</v>
      </c>
      <c r="JH1">
        <v>2015.625</v>
      </c>
      <c r="JI1">
        <v>2015.6875</v>
      </c>
      <c r="JJ1">
        <v>2015.75</v>
      </c>
      <c r="JK1">
        <v>2015.8125</v>
      </c>
      <c r="JL1">
        <v>2015.875</v>
      </c>
      <c r="JM1">
        <v>2015.9375</v>
      </c>
      <c r="JN1">
        <v>2016</v>
      </c>
      <c r="JO1">
        <v>2016.0625</v>
      </c>
      <c r="JP1">
        <v>2016.125</v>
      </c>
      <c r="JQ1">
        <v>2016.1875</v>
      </c>
      <c r="JR1">
        <v>2016.25</v>
      </c>
      <c r="JS1">
        <v>2016.3125</v>
      </c>
      <c r="JT1">
        <v>2016.375</v>
      </c>
      <c r="JU1">
        <v>2016.4375</v>
      </c>
      <c r="JV1">
        <v>2016.5</v>
      </c>
      <c r="JW1">
        <v>2016.5625</v>
      </c>
      <c r="JX1">
        <v>2016.625</v>
      </c>
      <c r="JY1">
        <v>2016.6875</v>
      </c>
      <c r="JZ1">
        <v>2016.75</v>
      </c>
      <c r="KA1">
        <v>2016.8125</v>
      </c>
      <c r="KB1">
        <v>2016.875</v>
      </c>
      <c r="KC1">
        <v>2016.9375</v>
      </c>
      <c r="KD1">
        <v>2017</v>
      </c>
      <c r="KE1">
        <v>2017.0625</v>
      </c>
      <c r="KF1">
        <v>2017.125</v>
      </c>
      <c r="KG1">
        <v>2017.1875</v>
      </c>
      <c r="KH1">
        <v>2017.25</v>
      </c>
      <c r="KI1">
        <v>2017.3125</v>
      </c>
      <c r="KJ1">
        <v>2017.375</v>
      </c>
      <c r="KK1">
        <v>2017.4375</v>
      </c>
      <c r="KL1">
        <v>2017.5</v>
      </c>
      <c r="KM1">
        <v>2017.5625</v>
      </c>
      <c r="KN1">
        <v>2017.625</v>
      </c>
      <c r="KO1">
        <v>2017.6875</v>
      </c>
      <c r="KP1">
        <v>2017.75</v>
      </c>
      <c r="KQ1">
        <v>2017.8125</v>
      </c>
      <c r="KR1">
        <v>2017.875</v>
      </c>
      <c r="KS1">
        <v>2017.9375</v>
      </c>
      <c r="KT1">
        <v>2018</v>
      </c>
      <c r="KU1">
        <v>2018.0625</v>
      </c>
      <c r="KV1">
        <v>2018.125</v>
      </c>
      <c r="KW1">
        <v>2018.1875</v>
      </c>
      <c r="KX1">
        <v>2018.25</v>
      </c>
      <c r="KY1">
        <v>2018.3125</v>
      </c>
      <c r="KZ1">
        <v>2018.375</v>
      </c>
      <c r="LA1">
        <v>2018.4375</v>
      </c>
      <c r="LB1">
        <v>2018.5</v>
      </c>
      <c r="LC1">
        <v>2018.5625</v>
      </c>
      <c r="LD1">
        <v>2018.625</v>
      </c>
      <c r="LE1">
        <v>2018.6875</v>
      </c>
      <c r="LF1">
        <v>2018.75</v>
      </c>
      <c r="LG1">
        <v>2018.8125</v>
      </c>
      <c r="LH1">
        <v>2018.875</v>
      </c>
      <c r="LI1">
        <v>2018.9375</v>
      </c>
      <c r="LJ1">
        <v>2019</v>
      </c>
      <c r="LK1">
        <v>2019.0625</v>
      </c>
      <c r="LL1">
        <v>2019.125</v>
      </c>
      <c r="LM1">
        <v>2019.1875</v>
      </c>
      <c r="LN1">
        <v>2019.25</v>
      </c>
      <c r="LO1">
        <v>2019.3125</v>
      </c>
      <c r="LP1">
        <v>2019.375</v>
      </c>
      <c r="LQ1">
        <v>2019.4375</v>
      </c>
      <c r="LR1">
        <v>2019.5</v>
      </c>
      <c r="LS1">
        <v>2019.5625</v>
      </c>
      <c r="LT1">
        <v>2019.625</v>
      </c>
      <c r="LU1">
        <v>2019.6875</v>
      </c>
      <c r="LV1">
        <v>2019.75</v>
      </c>
      <c r="LW1">
        <v>2019.8125</v>
      </c>
      <c r="LX1">
        <v>2019.875</v>
      </c>
      <c r="LY1">
        <v>2019.9375</v>
      </c>
      <c r="LZ1">
        <v>2020</v>
      </c>
      <c r="MA1">
        <v>2020.0625</v>
      </c>
      <c r="MB1">
        <v>2020.125</v>
      </c>
      <c r="MC1">
        <v>2020.1875</v>
      </c>
      <c r="MD1">
        <v>2020.25</v>
      </c>
      <c r="ME1">
        <v>2020.3125</v>
      </c>
      <c r="MF1">
        <v>2020.375</v>
      </c>
      <c r="MG1">
        <v>2020.4375</v>
      </c>
      <c r="MH1">
        <v>2020.5</v>
      </c>
      <c r="MI1">
        <v>2020.5625</v>
      </c>
      <c r="MJ1">
        <v>2020.625</v>
      </c>
      <c r="MK1">
        <v>2020.6875</v>
      </c>
      <c r="ML1">
        <v>2020.75</v>
      </c>
      <c r="MM1">
        <v>2020.8125</v>
      </c>
      <c r="MN1">
        <v>2020.875</v>
      </c>
      <c r="MO1" s="19">
        <v>2020.9375</v>
      </c>
    </row>
    <row r="2" spans="1:353" x14ac:dyDescent="0.25">
      <c r="A2" t="s">
        <v>142</v>
      </c>
      <c r="AW2" s="2">
        <v>0</v>
      </c>
      <c r="AX2" s="2">
        <v>14.483923314139247</v>
      </c>
      <c r="AY2" s="2">
        <v>57.942217880859971</v>
      </c>
      <c r="AZ2" s="2">
        <v>322.80492108128965</v>
      </c>
      <c r="BA2" s="2">
        <v>697.28921773098409</v>
      </c>
      <c r="BB2" s="2">
        <v>1144.5230549369007</v>
      </c>
      <c r="BC2" s="2">
        <v>1627.6600549295545</v>
      </c>
      <c r="BD2" s="2">
        <v>2155.0482847951353</v>
      </c>
      <c r="BE2" s="2">
        <v>2683.3436695672572</v>
      </c>
      <c r="BF2" s="2">
        <v>3187.450267277658</v>
      </c>
      <c r="BG2" s="2">
        <v>3642.3037657402456</v>
      </c>
      <c r="BH2" s="2">
        <v>4213.5931402668357</v>
      </c>
      <c r="BI2" s="2">
        <v>4980.2269337959588</v>
      </c>
      <c r="BJ2" s="2">
        <v>5899.3393049091101</v>
      </c>
      <c r="BK2" s="2">
        <v>6928.0249668844044</v>
      </c>
      <c r="BL2" s="2">
        <v>7279.3862294331193</v>
      </c>
      <c r="BM2" s="18">
        <v>7962.873518332839</v>
      </c>
      <c r="BN2" s="18">
        <v>8817.3169696293771</v>
      </c>
      <c r="BO2" s="18">
        <v>9681.6693328544497</v>
      </c>
      <c r="BP2" s="18">
        <v>10177.151598842815</v>
      </c>
      <c r="BQ2" s="18">
        <v>11340.747391939163</v>
      </c>
      <c r="BR2" s="18">
        <v>12700.480574771762</v>
      </c>
      <c r="BS2" s="18">
        <v>13784.852710681036</v>
      </c>
      <c r="BT2" s="18">
        <v>14210.368223195896</v>
      </c>
      <c r="BU2" s="18">
        <v>15321.106532379985</v>
      </c>
      <c r="BV2" s="18">
        <v>16468.711444500834</v>
      </c>
      <c r="BW2" s="18">
        <v>17005.80630864203</v>
      </c>
      <c r="BX2" s="18">
        <v>18130.914205208421</v>
      </c>
      <c r="BY2" s="18">
        <v>19178.820437330753</v>
      </c>
      <c r="BZ2" s="18">
        <v>20170.410910073668</v>
      </c>
      <c r="CA2" s="18">
        <v>21126.529492542148</v>
      </c>
      <c r="CB2" s="18">
        <v>22015.316587559879</v>
      </c>
      <c r="CC2" s="18">
        <v>23099.744318760931</v>
      </c>
      <c r="CD2" s="18">
        <v>23475.036536060274</v>
      </c>
      <c r="CE2" s="18">
        <v>22238.262522315606</v>
      </c>
      <c r="CF2" s="18">
        <v>22725.327124705538</v>
      </c>
      <c r="CG2" s="18">
        <v>24348.145728603005</v>
      </c>
      <c r="CH2" s="18">
        <v>26030.094721406698</v>
      </c>
      <c r="CI2" s="18">
        <v>26696.631816223264</v>
      </c>
      <c r="CJ2" s="18">
        <v>28067.847350075841</v>
      </c>
      <c r="CK2" s="18">
        <v>29394.417611218989</v>
      </c>
      <c r="CL2" s="18">
        <v>30478.834000032395</v>
      </c>
      <c r="CM2" s="18">
        <v>31124.0739056319</v>
      </c>
      <c r="CN2" s="18">
        <v>32199.789306610823</v>
      </c>
      <c r="CO2" s="18">
        <v>33125.607991810888</v>
      </c>
      <c r="CP2" s="18">
        <v>34280.974765732884</v>
      </c>
      <c r="CQ2" s="18">
        <v>36044.346910841763</v>
      </c>
      <c r="CR2" s="18">
        <v>37014.572334073484</v>
      </c>
      <c r="CS2" s="18">
        <v>39058.492988362908</v>
      </c>
      <c r="CT2" s="18">
        <v>41035.204321905971</v>
      </c>
      <c r="CU2" s="18">
        <v>41806.190284542739</v>
      </c>
      <c r="CV2" s="18">
        <v>41964.775400108658</v>
      </c>
      <c r="CW2" s="18">
        <v>44415.263081759214</v>
      </c>
      <c r="CX2" s="18">
        <v>46737.511252304539</v>
      </c>
      <c r="CY2" s="18">
        <v>46517.992929726839</v>
      </c>
      <c r="CZ2" s="18">
        <v>49490.587124019861</v>
      </c>
      <c r="DA2" s="18">
        <v>51448.536065027118</v>
      </c>
      <c r="DB2" s="18">
        <v>52703.24561189115</v>
      </c>
      <c r="DC2" s="18">
        <v>53565.952715441585</v>
      </c>
      <c r="DD2" s="18">
        <v>56501.825629755855</v>
      </c>
      <c r="DE2" s="18">
        <v>57930.462167475373</v>
      </c>
      <c r="DF2" s="18">
        <v>59279.984542891383</v>
      </c>
      <c r="DG2" s="18">
        <v>61974.318096317351</v>
      </c>
      <c r="DH2" s="18">
        <v>63355.157773323357</v>
      </c>
      <c r="DI2" s="18">
        <v>64462.073953714222</v>
      </c>
      <c r="DJ2" s="18">
        <v>66819.243907034397</v>
      </c>
      <c r="DK2" s="18">
        <v>71944.782850846648</v>
      </c>
      <c r="DL2" s="18">
        <v>71582.77468569763</v>
      </c>
      <c r="DM2" s="18">
        <v>75866.318958520889</v>
      </c>
      <c r="DN2" s="18">
        <v>81165.51741668582</v>
      </c>
      <c r="DO2" s="18">
        <v>83861.670892566442</v>
      </c>
      <c r="DP2" s="18">
        <v>88120.627163469791</v>
      </c>
      <c r="DQ2" s="18">
        <v>90421.285677798092</v>
      </c>
      <c r="DR2" s="18">
        <v>93091.149491757154</v>
      </c>
      <c r="DS2" s="18">
        <v>98449.720298647881</v>
      </c>
      <c r="DT2" s="18">
        <v>101544.46494369209</v>
      </c>
      <c r="DU2" s="18">
        <v>102479.11478500441</v>
      </c>
      <c r="DV2" s="18">
        <v>104878.55543926358</v>
      </c>
      <c r="DW2" s="18">
        <v>112353.75946123898</v>
      </c>
      <c r="DX2" s="18">
        <v>113989.19694244862</v>
      </c>
      <c r="DY2" s="18">
        <v>116194.36462289095</v>
      </c>
      <c r="DZ2" s="18">
        <v>120563.09535762668</v>
      </c>
      <c r="EA2" s="18">
        <v>128680.97833155841</v>
      </c>
      <c r="EB2" s="18">
        <v>129501.36375606805</v>
      </c>
      <c r="EC2" s="18">
        <v>133346.06702554226</v>
      </c>
      <c r="ED2" s="18">
        <v>138196.38645516336</v>
      </c>
      <c r="EE2" s="18">
        <v>142040.87577930093</v>
      </c>
      <c r="EF2" s="18">
        <v>146315.66392457485</v>
      </c>
      <c r="EG2" s="18">
        <v>148060.1520281639</v>
      </c>
      <c r="EH2" s="18">
        <v>151159.40205734968</v>
      </c>
      <c r="EI2" s="18">
        <v>159481.75663243234</v>
      </c>
      <c r="EJ2" s="18">
        <v>161931.27166999876</v>
      </c>
      <c r="EK2" s="18">
        <v>165235.65600271523</v>
      </c>
      <c r="EL2" s="18">
        <v>170038.59626433253</v>
      </c>
      <c r="EM2" s="18">
        <v>176977.76141952723</v>
      </c>
      <c r="EN2" s="18">
        <v>175757.2041003257</v>
      </c>
      <c r="EO2" s="18">
        <v>179719.45894485712</v>
      </c>
      <c r="EP2" s="18">
        <v>185368.68089719117</v>
      </c>
      <c r="EQ2" s="18">
        <v>189220.9417934306</v>
      </c>
      <c r="ER2" s="18">
        <v>188935.71787597612</v>
      </c>
      <c r="ES2" s="18">
        <v>195279.21778005362</v>
      </c>
      <c r="ET2" s="18">
        <v>202185.72870199382</v>
      </c>
      <c r="EU2" s="18">
        <v>203615.24875096977</v>
      </c>
      <c r="EV2" s="18">
        <v>206947.74057282507</v>
      </c>
      <c r="EW2" s="18">
        <v>210967.7054553926</v>
      </c>
      <c r="EX2" s="18">
        <v>215422.04531949759</v>
      </c>
      <c r="EY2" s="18">
        <v>220056.5840948429</v>
      </c>
      <c r="EZ2" s="18">
        <v>220236.67620553169</v>
      </c>
      <c r="FA2" s="18">
        <v>222191.04728122056</v>
      </c>
      <c r="FB2" s="18">
        <v>224572.92014122754</v>
      </c>
      <c r="FC2" s="18">
        <v>226040.03624114394</v>
      </c>
      <c r="FD2" s="18">
        <v>224742.77921857685</v>
      </c>
      <c r="FE2" s="18">
        <v>229854.96530309319</v>
      </c>
      <c r="FF2" s="18">
        <v>234994.73881797493</v>
      </c>
      <c r="FG2" s="18">
        <v>233810.01032258198</v>
      </c>
      <c r="FH2" s="18">
        <v>234352.02950109914</v>
      </c>
      <c r="FI2" s="18">
        <v>244548.12157702446</v>
      </c>
      <c r="FJ2" s="18">
        <v>253989.32661885023</v>
      </c>
      <c r="FK2" s="18">
        <v>252317.28228851408</v>
      </c>
      <c r="FL2" s="18">
        <v>254387.22734609246</v>
      </c>
      <c r="FM2" s="18">
        <v>258277.25003612041</v>
      </c>
      <c r="FN2" s="18">
        <v>261607.61230447143</v>
      </c>
      <c r="FO2" s="18">
        <v>262011.99569384754</v>
      </c>
      <c r="FP2" s="18">
        <v>266002.40351364017</v>
      </c>
      <c r="FQ2" s="18">
        <v>268265.00163098425</v>
      </c>
      <c r="FR2" s="18">
        <v>269192.82663239026</v>
      </c>
      <c r="FS2" s="18">
        <v>269179.84324893355</v>
      </c>
      <c r="FT2" s="18">
        <v>274232.71744710207</v>
      </c>
      <c r="FU2" s="18">
        <v>277864.94795739651</v>
      </c>
      <c r="FV2" s="18">
        <v>281038.33062124252</v>
      </c>
      <c r="FW2" s="18">
        <v>284707.77588270046</v>
      </c>
      <c r="FX2" s="18">
        <v>284916.99971720204</v>
      </c>
      <c r="FY2" s="18">
        <v>294877.35451090336</v>
      </c>
      <c r="FZ2" s="18">
        <v>303469.09958185256</v>
      </c>
      <c r="GA2" s="18">
        <v>299636.92987748981</v>
      </c>
      <c r="GB2" s="18">
        <v>306110.7176220119</v>
      </c>
      <c r="GC2" s="18">
        <v>311501.35411566496</v>
      </c>
      <c r="GD2" s="18">
        <v>313807.33903801441</v>
      </c>
      <c r="GE2" s="18">
        <v>311045.13283723593</v>
      </c>
      <c r="GF2" s="18">
        <v>319942.03088355064</v>
      </c>
      <c r="GG2" s="18">
        <v>322109.08743128926</v>
      </c>
      <c r="GH2" s="18">
        <v>321081.49932299554</v>
      </c>
      <c r="GI2" s="18">
        <v>320377.51513893902</v>
      </c>
      <c r="GJ2" s="18">
        <v>323683.52804762125</v>
      </c>
      <c r="GK2" s="18">
        <v>322988.22710947692</v>
      </c>
      <c r="GL2" s="18">
        <v>321016.18379157782</v>
      </c>
      <c r="GM2" s="18">
        <v>320478.5109731108</v>
      </c>
      <c r="GN2" s="18">
        <v>322997.1875641495</v>
      </c>
      <c r="GO2" s="18">
        <v>329764.84837663174</v>
      </c>
      <c r="GP2" s="18">
        <v>334160.80491182208</v>
      </c>
      <c r="GQ2" s="18">
        <v>329610.19210124016</v>
      </c>
      <c r="GR2" s="18">
        <v>336110.10802745819</v>
      </c>
      <c r="GS2" s="18">
        <v>337692.74752066657</v>
      </c>
      <c r="GT2" s="18">
        <v>338100.49549028277</v>
      </c>
      <c r="GU2" s="18">
        <v>341056.49952152371</v>
      </c>
      <c r="GV2" s="18">
        <v>348511.44789391756</v>
      </c>
      <c r="GW2" s="18">
        <v>347949.02454599738</v>
      </c>
      <c r="GX2" s="18">
        <v>348407.68399220705</v>
      </c>
      <c r="GY2" s="18">
        <v>358862.49923792481</v>
      </c>
      <c r="GZ2" s="18">
        <v>357400.42441687733</v>
      </c>
      <c r="HA2" s="18">
        <v>355642.05827593803</v>
      </c>
      <c r="HB2" s="18">
        <v>355563.41631883383</v>
      </c>
      <c r="HC2" s="18">
        <v>359123.81277155876</v>
      </c>
      <c r="HD2" s="18">
        <v>356564.79701417685</v>
      </c>
      <c r="HE2" s="18">
        <v>362791.84922039509</v>
      </c>
      <c r="HF2" s="18">
        <v>371476.25344306231</v>
      </c>
      <c r="HG2" s="18">
        <v>376328.69237935543</v>
      </c>
      <c r="HH2" s="18">
        <v>379862.02338834107</v>
      </c>
      <c r="HI2" s="18">
        <v>377980.73725324869</v>
      </c>
      <c r="HJ2" s="18">
        <v>378029.49180132151</v>
      </c>
      <c r="HK2" s="18">
        <v>387298.50739303604</v>
      </c>
      <c r="HL2" s="18">
        <v>387860.92667386308</v>
      </c>
      <c r="HM2" s="18">
        <v>385902.82882964611</v>
      </c>
      <c r="HN2" s="18">
        <v>386970.39946842194</v>
      </c>
      <c r="HO2" s="18">
        <v>396561.79639181495</v>
      </c>
      <c r="HP2" s="18">
        <v>391643.10211718082</v>
      </c>
      <c r="HQ2" s="18">
        <v>393156.92980876565</v>
      </c>
      <c r="HR2" s="18">
        <v>398267.6364325285</v>
      </c>
      <c r="HS2" s="18">
        <v>404152.27229733765</v>
      </c>
      <c r="HT2" s="18">
        <v>401550.93110866845</v>
      </c>
      <c r="HU2" s="18">
        <v>408225.65628898144</v>
      </c>
      <c r="HV2" s="18">
        <v>417633.55507645011</v>
      </c>
      <c r="HW2" s="18">
        <v>423275.24726507068</v>
      </c>
      <c r="HX2" s="18">
        <v>426449.25771617889</v>
      </c>
      <c r="HY2" s="18">
        <v>425589.97479841113</v>
      </c>
      <c r="HZ2" s="18">
        <v>425983.31724235415</v>
      </c>
      <c r="IA2" s="18">
        <v>432870.74461258948</v>
      </c>
      <c r="IB2" s="18">
        <v>431171.70320731401</v>
      </c>
      <c r="IC2" s="18">
        <v>433238.47168709338</v>
      </c>
      <c r="ID2" s="18">
        <v>440796.83259779215</v>
      </c>
      <c r="IE2" s="18">
        <v>455542.82604295015</v>
      </c>
      <c r="IF2" s="18">
        <v>449400.77656012774</v>
      </c>
      <c r="IG2" s="18">
        <v>455754.26468485594</v>
      </c>
      <c r="IH2" s="18">
        <v>462211.41615396738</v>
      </c>
      <c r="II2" s="18">
        <v>456472.7001427114</v>
      </c>
      <c r="IJ2" s="18">
        <v>451681.37406387925</v>
      </c>
      <c r="IK2" s="18">
        <v>460234.6755540967</v>
      </c>
      <c r="IL2" s="18">
        <v>470752.30128206313</v>
      </c>
      <c r="IM2" s="18">
        <v>471937.12249121815</v>
      </c>
      <c r="IN2" s="18">
        <v>470211.32982227951</v>
      </c>
      <c r="IO2" s="18">
        <v>471943.74614205956</v>
      </c>
      <c r="IP2" s="18">
        <v>475084.34984785318</v>
      </c>
      <c r="IQ2" s="18">
        <v>477593.49642258883</v>
      </c>
      <c r="IR2" s="18">
        <v>473964.41023664176</v>
      </c>
      <c r="IS2" s="18">
        <v>475417.93353530765</v>
      </c>
      <c r="IT2" s="18">
        <v>479998.52701577544</v>
      </c>
      <c r="IU2" s="18">
        <v>485755.76809236407</v>
      </c>
      <c r="IV2" s="18">
        <v>480087.24867528677</v>
      </c>
      <c r="IW2" s="18">
        <v>484578.63549435139</v>
      </c>
      <c r="IX2" s="18">
        <v>491315.71757391095</v>
      </c>
      <c r="IY2" s="18">
        <v>492448.36626821756</v>
      </c>
      <c r="IZ2" s="18">
        <v>494876.36681906879</v>
      </c>
      <c r="JA2" s="18">
        <v>503411.89033454657</v>
      </c>
      <c r="JB2" s="18">
        <v>510526.13611521572</v>
      </c>
      <c r="JC2" s="18">
        <v>508756.73110580444</v>
      </c>
      <c r="JD2" s="18">
        <v>512872.72580456734</v>
      </c>
      <c r="JE2" s="18">
        <v>516467.86858384311</v>
      </c>
      <c r="JF2" s="18">
        <v>518084.70970179141</v>
      </c>
      <c r="JG2" s="18">
        <v>516287.89258313179</v>
      </c>
      <c r="JH2" s="18">
        <v>525262.90168261528</v>
      </c>
      <c r="JI2" s="18">
        <v>528367.68291853275</v>
      </c>
      <c r="JJ2" s="18">
        <v>529811.78670595586</v>
      </c>
      <c r="JK2" s="18">
        <v>533770.08305978775</v>
      </c>
      <c r="JL2" s="18">
        <v>538334.35723927617</v>
      </c>
      <c r="JM2" s="18">
        <v>542945.4322682023</v>
      </c>
      <c r="JN2" s="18">
        <v>545177.14490710199</v>
      </c>
      <c r="JO2" s="18">
        <v>542621.22390210629</v>
      </c>
      <c r="JP2" s="18">
        <v>537055.29298451543</v>
      </c>
      <c r="JQ2" s="18">
        <v>550462.59028637409</v>
      </c>
      <c r="JR2" s="18">
        <v>563274.84399792552</v>
      </c>
      <c r="JS2" s="2">
        <v>556112.90518242121</v>
      </c>
      <c r="JT2" s="2">
        <v>568770.92712175846</v>
      </c>
      <c r="JU2" s="2">
        <v>574501.16951501369</v>
      </c>
      <c r="JV2" s="2">
        <v>574418.39548701048</v>
      </c>
      <c r="JW2" s="2">
        <v>569643.49438178539</v>
      </c>
      <c r="JX2" s="2">
        <v>580720.20580303669</v>
      </c>
      <c r="JY2" s="2">
        <v>581004.02378210425</v>
      </c>
      <c r="JZ2" s="2">
        <v>580306.96203920245</v>
      </c>
      <c r="KA2" s="2">
        <v>588344.96619602386</v>
      </c>
      <c r="KB2" s="2">
        <v>588263.2284164154</v>
      </c>
      <c r="KC2" s="2">
        <v>590701.44884485006</v>
      </c>
      <c r="KD2" s="2">
        <v>596624.13673120737</v>
      </c>
      <c r="KE2" s="2">
        <v>606967.20656502247</v>
      </c>
      <c r="KF2" s="2">
        <v>598107.37727457285</v>
      </c>
      <c r="KG2" s="2">
        <v>610290.16445088387</v>
      </c>
      <c r="KH2" s="2">
        <v>626295.65446949005</v>
      </c>
      <c r="KI2" s="2">
        <v>629071.87292176485</v>
      </c>
      <c r="KJ2" s="2">
        <v>640384.80607414246</v>
      </c>
      <c r="KK2" s="2">
        <v>644417.45881061815</v>
      </c>
      <c r="KL2" s="2">
        <v>645385.15956861526</v>
      </c>
      <c r="KM2" s="2">
        <v>647470.75618600845</v>
      </c>
      <c r="KN2" s="2">
        <v>656152.55659544468</v>
      </c>
      <c r="KO2" s="2">
        <v>651852.66842061281</v>
      </c>
      <c r="KP2" s="2">
        <v>649804.76708590984</v>
      </c>
      <c r="KQ2" s="2">
        <v>665080.82706881175</v>
      </c>
      <c r="KR2" s="2">
        <v>665045.23971127765</v>
      </c>
      <c r="KS2" s="2">
        <v>664772.50585723855</v>
      </c>
      <c r="KT2" s="2">
        <v>670955.11520516872</v>
      </c>
      <c r="KU2" s="2">
        <v>690187.16260957718</v>
      </c>
      <c r="KV2" s="2">
        <v>678750.64620375633</v>
      </c>
      <c r="KW2" s="2">
        <v>687815.3745816946</v>
      </c>
      <c r="KX2" s="2">
        <v>702173.94703325629</v>
      </c>
      <c r="KY2" s="2">
        <v>706769.42097270489</v>
      </c>
      <c r="KZ2" s="2">
        <v>712633.23265531659</v>
      </c>
      <c r="LA2" s="2">
        <v>709921.01146247983</v>
      </c>
      <c r="LB2" s="2">
        <v>709544.54427713156</v>
      </c>
      <c r="LC2" s="2">
        <v>722301.49564620852</v>
      </c>
      <c r="LD2" s="2">
        <v>730271.50192156434</v>
      </c>
      <c r="LE2" s="2">
        <v>728770.56501713395</v>
      </c>
      <c r="LF2" s="2">
        <v>729808.0287771821</v>
      </c>
      <c r="LG2" s="2">
        <v>745248.43555670977</v>
      </c>
      <c r="LH2" s="2">
        <v>740117.5508878231</v>
      </c>
      <c r="LI2" s="2">
        <v>742972.40840914845</v>
      </c>
      <c r="LJ2" s="2">
        <v>750449.70971244574</v>
      </c>
      <c r="LK2" s="2">
        <v>759202.68963333964</v>
      </c>
      <c r="LL2" s="2">
        <v>752586.27598792315</v>
      </c>
      <c r="LM2" s="2">
        <v>763543.72837853432</v>
      </c>
      <c r="LN2" s="2">
        <v>775468.1676761657</v>
      </c>
      <c r="LO2" s="2">
        <v>771939.78884267807</v>
      </c>
      <c r="LP2" s="2">
        <v>780931.79204851389</v>
      </c>
      <c r="LQ2" s="2">
        <v>787135.32011765242</v>
      </c>
      <c r="LR2" s="2">
        <v>794478.11137217283</v>
      </c>
      <c r="LS2" s="2">
        <v>806826.63086530566</v>
      </c>
      <c r="LT2" s="2">
        <v>802410.39850756526</v>
      </c>
      <c r="LU2" s="2">
        <v>802604.29836773872</v>
      </c>
      <c r="LV2" s="2">
        <v>807408.08579134941</v>
      </c>
      <c r="LW2" s="2">
        <v>816795.6883636713</v>
      </c>
      <c r="LX2" s="2">
        <v>804848.60964339972</v>
      </c>
      <c r="LY2" s="2">
        <v>809959.28182524443</v>
      </c>
      <c r="LZ2" s="2">
        <v>815069.95400708914</v>
      </c>
      <c r="MA2" s="2"/>
      <c r="MB2" s="2"/>
      <c r="MC2" s="2"/>
      <c r="MD2" s="2"/>
      <c r="ME2" s="2"/>
      <c r="MF2" s="2"/>
      <c r="MG2" s="2"/>
      <c r="MH2" s="2"/>
      <c r="MI2" s="2"/>
      <c r="MJ2" s="2"/>
      <c r="MK2" s="2"/>
      <c r="ML2" s="2"/>
      <c r="MM2" s="2"/>
      <c r="MN2" s="2"/>
    </row>
    <row r="3" spans="1:353" ht="30" x14ac:dyDescent="0.25">
      <c r="A3" s="1" t="s">
        <v>143</v>
      </c>
      <c r="B3" s="2">
        <v>10146066.995308042</v>
      </c>
      <c r="C3" s="2">
        <v>10171067.41037631</v>
      </c>
      <c r="D3" s="2">
        <v>10196067.82544446</v>
      </c>
      <c r="E3" s="2">
        <v>10221068.240512609</v>
      </c>
      <c r="F3" s="2">
        <v>10246068.655580878</v>
      </c>
      <c r="G3" s="2">
        <v>10271069.070649147</v>
      </c>
      <c r="H3" s="2">
        <v>10296069.485717416</v>
      </c>
      <c r="I3" s="2">
        <v>10321069.900785565</v>
      </c>
      <c r="J3" s="2">
        <v>10346070.315853834</v>
      </c>
      <c r="K3" s="2">
        <v>10371070.730922103</v>
      </c>
      <c r="L3" s="2">
        <v>10396071.145990372</v>
      </c>
      <c r="M3" s="2">
        <v>10421071.56105864</v>
      </c>
      <c r="N3" s="2">
        <v>10446071.97612679</v>
      </c>
      <c r="O3" s="2">
        <v>10471072.39119494</v>
      </c>
      <c r="P3" s="2">
        <v>10496072.806263208</v>
      </c>
      <c r="Q3" s="2">
        <v>10521073.221331477</v>
      </c>
      <c r="R3" s="2">
        <v>10546073.636399627</v>
      </c>
      <c r="S3" s="2">
        <v>10571074.051467896</v>
      </c>
      <c r="T3" s="2">
        <v>10596074.466536045</v>
      </c>
      <c r="U3" s="2">
        <v>10621074.881604433</v>
      </c>
      <c r="V3" s="2">
        <v>10646075.296672702</v>
      </c>
      <c r="W3" s="2">
        <v>10671075.711740971</v>
      </c>
      <c r="X3" s="2">
        <v>10696076.12680912</v>
      </c>
      <c r="Y3" s="2">
        <v>10721076.54187727</v>
      </c>
      <c r="Z3" s="2">
        <v>10746076.956945539</v>
      </c>
      <c r="AA3" s="2">
        <v>10771077.372013688</v>
      </c>
      <c r="AB3" s="2">
        <v>10796077.787081957</v>
      </c>
      <c r="AC3" s="2">
        <v>10821078.202150226</v>
      </c>
      <c r="AD3" s="2">
        <v>10846078.617218494</v>
      </c>
      <c r="AE3" s="2">
        <v>10871079.032286644</v>
      </c>
      <c r="AF3" s="2">
        <v>10896079.447354794</v>
      </c>
      <c r="AG3" s="2">
        <v>10921079.862423062</v>
      </c>
      <c r="AH3" s="2">
        <v>11000297.580238342</v>
      </c>
      <c r="AI3" s="2">
        <v>11187952.5060215</v>
      </c>
      <c r="AJ3" s="2">
        <v>10680223.298851013</v>
      </c>
      <c r="AK3" s="2">
        <v>10854169.120262146</v>
      </c>
      <c r="AL3" s="2">
        <v>11230334.789735317</v>
      </c>
      <c r="AM3" s="2">
        <v>11329294.496128559</v>
      </c>
      <c r="AN3" s="2">
        <v>11409706.613172054</v>
      </c>
      <c r="AO3" s="2">
        <v>11201976.06986618</v>
      </c>
      <c r="AP3" s="2">
        <v>11093837.135419846</v>
      </c>
      <c r="AQ3" s="2">
        <v>11472926.011261791</v>
      </c>
      <c r="AR3" s="2">
        <v>11479031.232319027</v>
      </c>
      <c r="AS3" s="2">
        <v>11241062.669364929</v>
      </c>
      <c r="AT3" s="2">
        <v>11136738.433113098</v>
      </c>
      <c r="AU3" s="2">
        <v>11543598.064714432</v>
      </c>
      <c r="AV3" s="2">
        <v>11129532.354896545</v>
      </c>
      <c r="AW3" s="2">
        <v>11135871.339173317</v>
      </c>
      <c r="AX3" s="2">
        <v>11265251.675051451</v>
      </c>
      <c r="AY3" s="2">
        <v>11220424.576824188</v>
      </c>
      <c r="AZ3" s="2">
        <v>10670652.447948456</v>
      </c>
      <c r="BA3" s="2">
        <v>10901965.143627167</v>
      </c>
      <c r="BB3" s="2">
        <v>11301893.772274733</v>
      </c>
      <c r="BC3" s="2">
        <v>11258380.761268616</v>
      </c>
      <c r="BD3" s="2">
        <v>11447680.644575119</v>
      </c>
      <c r="BE3" s="2">
        <v>11428565.030522823</v>
      </c>
      <c r="BF3" s="2">
        <v>11427201.909999847</v>
      </c>
      <c r="BG3" s="2">
        <v>11669556.502795167</v>
      </c>
      <c r="BH3" s="2">
        <v>11669330.95140706</v>
      </c>
      <c r="BI3" s="2">
        <v>11637675.220943928</v>
      </c>
      <c r="BJ3" s="2">
        <v>11723282.757047653</v>
      </c>
      <c r="BK3" s="2">
        <v>12074602.70867157</v>
      </c>
      <c r="BL3" s="2">
        <v>11512139.288925171</v>
      </c>
      <c r="BM3" s="2">
        <v>11628236.71172905</v>
      </c>
      <c r="BN3" s="2">
        <v>11873650.144742966</v>
      </c>
      <c r="BO3" s="2">
        <v>11699709.129537582</v>
      </c>
      <c r="BP3" s="2">
        <v>11405776.049610138</v>
      </c>
      <c r="BQ3" s="2">
        <v>11765739.264019012</v>
      </c>
      <c r="BR3" s="2">
        <v>12149331.967333794</v>
      </c>
      <c r="BS3" s="2">
        <v>11927075.768148899</v>
      </c>
      <c r="BT3" s="2">
        <v>11829906.273248196</v>
      </c>
      <c r="BU3" s="2">
        <v>11983465.04891777</v>
      </c>
      <c r="BV3" s="2">
        <v>12182301.103017807</v>
      </c>
      <c r="BW3" s="2">
        <v>12221259.59760952</v>
      </c>
      <c r="BX3" s="2">
        <v>12362642.468562126</v>
      </c>
      <c r="BY3" s="2">
        <v>12267833.132889748</v>
      </c>
      <c r="BZ3" s="2">
        <v>12162760.332964897</v>
      </c>
      <c r="CA3" s="2">
        <v>12272980.624206543</v>
      </c>
      <c r="CB3" s="2">
        <v>12206571.742402554</v>
      </c>
      <c r="CC3" s="2">
        <v>12322856.389988899</v>
      </c>
      <c r="CD3" s="2">
        <v>12407688.977384567</v>
      </c>
      <c r="CE3" s="2">
        <v>12247243.669271469</v>
      </c>
      <c r="CF3" s="2">
        <v>11902747.465707779</v>
      </c>
      <c r="CG3" s="2">
        <v>12269792.646945953</v>
      </c>
      <c r="CH3" s="2">
        <v>12617536.417575836</v>
      </c>
      <c r="CI3" s="2">
        <v>12216558.474662304</v>
      </c>
      <c r="CJ3" s="2">
        <v>12333216.2049613</v>
      </c>
      <c r="CK3" s="2">
        <v>12454460.955770969</v>
      </c>
      <c r="CL3" s="2">
        <v>12470978.771491051</v>
      </c>
      <c r="CM3" s="2">
        <v>12273754.815273285</v>
      </c>
      <c r="CN3" s="2">
        <v>12452530.488321304</v>
      </c>
      <c r="CO3" s="2">
        <v>12323062.403495789</v>
      </c>
      <c r="CP3" s="2">
        <v>12152111.142438889</v>
      </c>
      <c r="CQ3" s="2">
        <v>12205854.534074545</v>
      </c>
      <c r="CR3" s="2">
        <v>12145606.341740847</v>
      </c>
      <c r="CS3" s="2">
        <v>12279154.849475861</v>
      </c>
      <c r="CT3" s="2">
        <v>12646770.539958954</v>
      </c>
      <c r="CU3" s="2">
        <v>13288326.15802002</v>
      </c>
      <c r="CV3" s="2">
        <v>12749913.276603699</v>
      </c>
      <c r="CW3" s="2">
        <v>13205223.660018921</v>
      </c>
      <c r="CX3" s="2">
        <v>13621480.36423111</v>
      </c>
      <c r="CY3" s="2">
        <v>12968703.721214294</v>
      </c>
      <c r="CZ3" s="2">
        <v>13585241.263118744</v>
      </c>
      <c r="DA3" s="2">
        <v>13717460.002303123</v>
      </c>
      <c r="DB3" s="2">
        <v>13578375.547030449</v>
      </c>
      <c r="DC3" s="2">
        <v>13380681.650741577</v>
      </c>
      <c r="DD3" s="2">
        <v>13903185.985109329</v>
      </c>
      <c r="DE3" s="2">
        <v>13757005.638399124</v>
      </c>
      <c r="DF3" s="2">
        <v>13514825.629073143</v>
      </c>
      <c r="DG3" s="2">
        <v>13747690.206846237</v>
      </c>
      <c r="DH3" s="2">
        <v>13587298.375048637</v>
      </c>
      <c r="DI3" s="2">
        <v>13520329.378696561</v>
      </c>
      <c r="DJ3" s="2">
        <v>13622823.095653534</v>
      </c>
      <c r="DK3" s="2">
        <v>13970243.510803223</v>
      </c>
      <c r="DL3" s="2">
        <v>13198054.951740265</v>
      </c>
      <c r="DM3" s="2">
        <v>13576441.259037018</v>
      </c>
      <c r="DN3" s="2">
        <v>14093423.099687576</v>
      </c>
      <c r="DO3" s="2">
        <v>13740254.148742676</v>
      </c>
      <c r="DP3" s="2">
        <v>14141544.735017776</v>
      </c>
      <c r="DQ3" s="2">
        <v>14121761.301263809</v>
      </c>
      <c r="DR3" s="2">
        <v>14016176.077354431</v>
      </c>
      <c r="DS3" s="2">
        <v>14159087.639181137</v>
      </c>
      <c r="DT3" s="2">
        <v>14473946.900747299</v>
      </c>
      <c r="DU3" s="2">
        <v>14062165.649253845</v>
      </c>
      <c r="DV3" s="2">
        <v>13776205.008205414</v>
      </c>
      <c r="DW3" s="2">
        <v>14465374.620847702</v>
      </c>
      <c r="DX3" s="2">
        <v>14093110.401441574</v>
      </c>
      <c r="DY3" s="2">
        <v>13895799.775163174</v>
      </c>
      <c r="DZ3" s="2">
        <v>13994960.566373825</v>
      </c>
      <c r="EA3" s="2">
        <v>14511347.985086441</v>
      </c>
      <c r="EB3" s="2">
        <v>14131136.027696609</v>
      </c>
      <c r="EC3" s="2">
        <v>14173562.404479027</v>
      </c>
      <c r="ED3" s="2">
        <v>14360596.263787985</v>
      </c>
      <c r="EE3" s="2">
        <v>14415201.524218082</v>
      </c>
      <c r="EF3" s="2">
        <v>14518220.232400417</v>
      </c>
      <c r="EG3" s="2">
        <v>14369323.671884537</v>
      </c>
      <c r="EH3" s="2">
        <v>14353768.878782272</v>
      </c>
      <c r="EI3" s="2">
        <v>14855089.402482033</v>
      </c>
      <c r="EJ3" s="2">
        <v>14616504.580330849</v>
      </c>
      <c r="EK3" s="2">
        <v>14454436.185163498</v>
      </c>
      <c r="EL3" s="2">
        <v>14488709.640031815</v>
      </c>
      <c r="EM3" s="2">
        <v>14838221.649078369</v>
      </c>
      <c r="EN3" s="2">
        <v>14106813.628189087</v>
      </c>
      <c r="EO3" s="2">
        <v>14303347.956378937</v>
      </c>
      <c r="EP3" s="2">
        <v>14746477.043244898</v>
      </c>
      <c r="EQ3" s="2">
        <v>14757327.944461823</v>
      </c>
      <c r="ER3" s="2">
        <v>14296078.447977066</v>
      </c>
      <c r="ES3" s="2">
        <v>14668488.609012604</v>
      </c>
      <c r="ET3" s="2">
        <v>15161637.836187363</v>
      </c>
      <c r="EU3" s="2">
        <v>15065516.556641102</v>
      </c>
      <c r="EV3" s="2">
        <v>14957392.885714054</v>
      </c>
      <c r="EW3" s="2">
        <v>14993508.43785429</v>
      </c>
      <c r="EX3" s="2">
        <v>15076305.851257563</v>
      </c>
      <c r="EY3" s="2">
        <v>15108484.552446365</v>
      </c>
      <c r="EZ3" s="2">
        <v>14816867.021907806</v>
      </c>
      <c r="FA3" s="2">
        <v>14734309.14706707</v>
      </c>
      <c r="FB3" s="2">
        <v>14790950.088594913</v>
      </c>
      <c r="FC3" s="2">
        <v>14916950.184530258</v>
      </c>
      <c r="FD3" s="2">
        <v>14476300.792888641</v>
      </c>
      <c r="FE3" s="2">
        <v>14777109.393383026</v>
      </c>
      <c r="FF3" s="2">
        <v>15101057.269500732</v>
      </c>
      <c r="FG3" s="2">
        <v>14733076.769599915</v>
      </c>
      <c r="FH3" s="2">
        <v>14366646.635845184</v>
      </c>
      <c r="FI3" s="2">
        <v>15056503.344230652</v>
      </c>
      <c r="FJ3" s="2">
        <v>15736213.859846115</v>
      </c>
      <c r="FK3" s="2">
        <v>15344465.381184101</v>
      </c>
      <c r="FL3" s="2">
        <v>15219099.444462776</v>
      </c>
      <c r="FM3" s="2">
        <v>15454302.007129669</v>
      </c>
      <c r="FN3" s="2">
        <v>15696857.066422939</v>
      </c>
      <c r="FO3" s="2">
        <v>15595388.273034096</v>
      </c>
      <c r="FP3" s="2">
        <v>15751229.548745155</v>
      </c>
      <c r="FQ3" s="2">
        <v>15632485.460140228</v>
      </c>
      <c r="FR3" s="2">
        <v>15456254.226191163</v>
      </c>
      <c r="FS3" s="2">
        <v>15438551.539360762</v>
      </c>
      <c r="FT3" s="2">
        <v>15406084.036487103</v>
      </c>
      <c r="FU3" s="2">
        <v>15523370.976916313</v>
      </c>
      <c r="FV3" s="2">
        <v>15553023.643838882</v>
      </c>
      <c r="FW3" s="2">
        <v>15258795.372087479</v>
      </c>
      <c r="FX3" s="2">
        <v>14841621.350841522</v>
      </c>
      <c r="FY3" s="2">
        <v>15431247.221107483</v>
      </c>
      <c r="FZ3" s="2">
        <v>15944266.553634644</v>
      </c>
      <c r="GA3" s="2">
        <v>15303486.408323288</v>
      </c>
      <c r="GB3" s="2">
        <v>15560614.239936829</v>
      </c>
      <c r="GC3" s="2">
        <v>15730525.102586746</v>
      </c>
      <c r="GD3" s="2">
        <v>15703791.044094086</v>
      </c>
      <c r="GE3" s="2">
        <v>15372143.267074585</v>
      </c>
      <c r="GF3" s="2">
        <v>15967856.450325012</v>
      </c>
      <c r="GG3" s="2">
        <v>15864492.534345627</v>
      </c>
      <c r="GH3" s="2">
        <v>15535467.109980106</v>
      </c>
      <c r="GI3" s="2">
        <v>15451686.144405365</v>
      </c>
      <c r="GJ3" s="2">
        <v>15529933.037178516</v>
      </c>
      <c r="GK3" s="2">
        <v>15598596.960172653</v>
      </c>
      <c r="GL3" s="2">
        <v>15721854.113188744</v>
      </c>
      <c r="GM3" s="2">
        <v>15963190.103135109</v>
      </c>
      <c r="GN3" s="2">
        <v>15697044.943459511</v>
      </c>
      <c r="GO3" s="2">
        <v>15992501.601383209</v>
      </c>
      <c r="GP3" s="2">
        <v>16231386.552097321</v>
      </c>
      <c r="GQ3" s="2">
        <v>15799649.105834961</v>
      </c>
      <c r="GR3" s="2">
        <v>16169941.275064468</v>
      </c>
      <c r="GS3" s="2">
        <v>16111790.05109024</v>
      </c>
      <c r="GT3" s="2">
        <v>15949954.184381485</v>
      </c>
      <c r="GU3" s="2">
        <v>16007456.828752518</v>
      </c>
      <c r="GV3" s="2">
        <v>16356834.775476456</v>
      </c>
      <c r="GW3" s="2">
        <v>15923397.5679245</v>
      </c>
      <c r="GX3" s="2">
        <v>15612059.823677063</v>
      </c>
      <c r="GY3" s="2">
        <v>16321469.753730774</v>
      </c>
      <c r="GZ3" s="2">
        <v>15953749.020195007</v>
      </c>
      <c r="HA3" s="2">
        <v>15752727.360477924</v>
      </c>
      <c r="HB3" s="2">
        <v>15723312.442901611</v>
      </c>
      <c r="HC3" s="2">
        <v>15869673.428451538</v>
      </c>
      <c r="HD3" s="2">
        <v>15018672.438827515</v>
      </c>
      <c r="HE3" s="2">
        <v>15130906.293891907</v>
      </c>
      <c r="HF3" s="2">
        <v>15545555.567099094</v>
      </c>
      <c r="HG3" s="2">
        <v>15606040.885292053</v>
      </c>
      <c r="HH3" s="2">
        <v>15705901.676882267</v>
      </c>
      <c r="HI3" s="2">
        <v>15434617.699810028</v>
      </c>
      <c r="HJ3" s="2">
        <v>15291976.67092514</v>
      </c>
      <c r="HK3" s="2">
        <v>15774106.218771458</v>
      </c>
      <c r="HL3" s="2">
        <v>15723750.457516432</v>
      </c>
      <c r="HM3" s="2">
        <v>15390011.543558121</v>
      </c>
      <c r="HN3" s="2">
        <v>15273402.222343445</v>
      </c>
      <c r="HO3" s="2">
        <v>15870169.080238342</v>
      </c>
      <c r="HP3" s="2">
        <v>15245621.418743134</v>
      </c>
      <c r="HQ3" s="2">
        <v>15308264.976493835</v>
      </c>
      <c r="HR3" s="2">
        <v>15523817.679113388</v>
      </c>
      <c r="HS3" s="2">
        <v>15361265.465831757</v>
      </c>
      <c r="HT3" s="2">
        <v>14718417.6483078</v>
      </c>
      <c r="HU3" s="2">
        <v>14943607.036346436</v>
      </c>
      <c r="HV3" s="2">
        <v>15393339.383658171</v>
      </c>
      <c r="HW3" s="2">
        <v>15428639.902863979</v>
      </c>
      <c r="HX3" s="2">
        <v>15525312.253608227</v>
      </c>
      <c r="HY3" s="2">
        <v>15454154.095014572</v>
      </c>
      <c r="HZ3" s="2">
        <v>15480515.80447197</v>
      </c>
      <c r="IA3" s="2">
        <v>15867275.394086838</v>
      </c>
      <c r="IB3" s="2">
        <v>15523966.163854599</v>
      </c>
      <c r="IC3" s="2">
        <v>15308536.062597275</v>
      </c>
      <c r="ID3" s="2">
        <v>15183566.378680229</v>
      </c>
      <c r="IE3" s="2">
        <v>15111265.106182098</v>
      </c>
      <c r="IF3" s="2">
        <v>14253504.743045807</v>
      </c>
      <c r="IG3" s="2">
        <v>14550494.939632416</v>
      </c>
      <c r="IH3" s="2">
        <v>14983377.420913696</v>
      </c>
      <c r="II3" s="2">
        <v>14540627.885169983</v>
      </c>
      <c r="IJ3" s="2">
        <v>13870397.815185547</v>
      </c>
      <c r="IK3" s="2">
        <v>14218836.751628876</v>
      </c>
      <c r="IL3" s="2">
        <v>14754457.569955826</v>
      </c>
      <c r="IM3" s="2">
        <v>14651979.042088509</v>
      </c>
      <c r="IN3" s="2">
        <v>14490379.945074081</v>
      </c>
      <c r="IO3" s="2">
        <v>14588885.414725304</v>
      </c>
      <c r="IP3" s="2">
        <v>14786822.5893116</v>
      </c>
      <c r="IQ3" s="2">
        <v>14924372.61697197</v>
      </c>
      <c r="IR3" s="2">
        <v>14627462.728219986</v>
      </c>
      <c r="IS3" s="2">
        <v>14475363.733960152</v>
      </c>
      <c r="IT3" s="2">
        <v>14490938.394388199</v>
      </c>
      <c r="IU3" s="2">
        <v>14696214.765022278</v>
      </c>
      <c r="IV3" s="2">
        <v>14163212.210708618</v>
      </c>
      <c r="IW3" s="2">
        <v>14418647.355796814</v>
      </c>
      <c r="IX3" s="2">
        <v>14663387.954914093</v>
      </c>
      <c r="IY3" s="2">
        <v>14105077.857857704</v>
      </c>
      <c r="IZ3" s="2">
        <v>14008998.103624821</v>
      </c>
      <c r="JA3" s="2">
        <v>14310155.794971466</v>
      </c>
      <c r="JB3" s="2">
        <v>14469155.808441162</v>
      </c>
      <c r="JC3" s="2">
        <v>13951423.401748419</v>
      </c>
      <c r="JD3" s="2">
        <v>13920874.534394383</v>
      </c>
      <c r="JE3" s="2">
        <v>13959593.649185658</v>
      </c>
      <c r="JF3" s="2">
        <v>13913913.217563629</v>
      </c>
      <c r="JG3" s="2">
        <v>13632084.01414299</v>
      </c>
      <c r="JH3" s="2">
        <v>14048113.591226578</v>
      </c>
      <c r="JI3" s="2">
        <v>13895509.50535965</v>
      </c>
      <c r="JJ3" s="2">
        <v>13588333.25505209</v>
      </c>
      <c r="JK3" s="2">
        <v>13537189.971618176</v>
      </c>
      <c r="JL3" s="2">
        <v>13498232.350948095</v>
      </c>
      <c r="JM3" s="2">
        <v>13626573.234921455</v>
      </c>
      <c r="JN3" s="2">
        <v>13624811.75185585</v>
      </c>
      <c r="JO3" s="2">
        <v>13197960.604972839</v>
      </c>
      <c r="JP3" s="2">
        <v>12637530.063259125</v>
      </c>
      <c r="JQ3" s="2">
        <v>12995744.429515839</v>
      </c>
      <c r="JR3" s="2">
        <v>13294559.490352631</v>
      </c>
      <c r="JS3" s="2">
        <v>12565490.451404572</v>
      </c>
      <c r="JT3" s="2">
        <v>12935303.38850975</v>
      </c>
      <c r="JU3" s="2">
        <v>12999071.973788261</v>
      </c>
      <c r="JV3" s="2">
        <v>12800034.406890869</v>
      </c>
      <c r="JW3" s="2">
        <v>12381762.148029327</v>
      </c>
      <c r="JX3" s="2">
        <v>12673256.17323494</v>
      </c>
      <c r="JY3" s="2">
        <v>12424042.279428482</v>
      </c>
      <c r="JZ3" s="2">
        <v>12146840.296061516</v>
      </c>
      <c r="KA3" s="2">
        <v>12349281.595676422</v>
      </c>
      <c r="KB3" s="2">
        <v>12060417.939346313</v>
      </c>
      <c r="KC3" s="2">
        <v>11983208.897767067</v>
      </c>
      <c r="KD3" s="2">
        <v>11966388.814657688</v>
      </c>
      <c r="KE3" s="2">
        <v>11859511.643657684</v>
      </c>
      <c r="KF3" s="2">
        <v>11211220.949748993</v>
      </c>
      <c r="KG3" s="2">
        <v>11364819.502731323</v>
      </c>
      <c r="KH3" s="2">
        <v>11636570.425458908</v>
      </c>
      <c r="KI3" s="2">
        <v>11349583.873645782</v>
      </c>
      <c r="KJ3" s="2">
        <v>11572076.678375244</v>
      </c>
      <c r="KK3" s="2">
        <v>11464703.23541832</v>
      </c>
      <c r="KL3" s="2">
        <v>11242705.773321629</v>
      </c>
      <c r="KM3" s="2">
        <v>11119674.950886726</v>
      </c>
      <c r="KN3" s="2">
        <v>11341561.529616356</v>
      </c>
      <c r="KO3" s="2">
        <v>10972377.275257111</v>
      </c>
      <c r="KP3" s="2">
        <v>10674445.070234299</v>
      </c>
      <c r="KQ3" s="2">
        <v>11103003.221654892</v>
      </c>
      <c r="KR3" s="2">
        <v>10814358.39935112</v>
      </c>
      <c r="KS3" s="2">
        <v>10654565.704787254</v>
      </c>
      <c r="KT3" s="2">
        <v>10620210.871399403</v>
      </c>
      <c r="KU3" s="2">
        <v>10707236.872117996</v>
      </c>
      <c r="KV3" s="2">
        <v>10178366.673858643</v>
      </c>
      <c r="KW3" s="2">
        <v>10316578.931083679</v>
      </c>
      <c r="KX3" s="2">
        <v>10592317.198449612</v>
      </c>
      <c r="KY3" s="2">
        <v>10481444.366479397</v>
      </c>
      <c r="KZ3" s="2">
        <v>10575942.574120045</v>
      </c>
      <c r="LA3" s="2">
        <v>10357773.418498993</v>
      </c>
      <c r="LB3" s="2">
        <v>10190043.823321342</v>
      </c>
      <c r="LC3" s="2">
        <v>10431978.858054072</v>
      </c>
      <c r="LD3" s="2">
        <v>10438493.335218132</v>
      </c>
      <c r="LE3" s="2">
        <v>10135051.975933075</v>
      </c>
      <c r="LF3" s="2">
        <v>9962029.5892219543</v>
      </c>
      <c r="LG3" s="2">
        <v>10354411.267753601</v>
      </c>
      <c r="LH3" s="2">
        <v>9923512.1982059479</v>
      </c>
      <c r="LI3" s="2">
        <v>9941783.6961297989</v>
      </c>
      <c r="LJ3" s="2">
        <v>10077737.695160866</v>
      </c>
      <c r="LK3" s="2">
        <v>10002893.995779037</v>
      </c>
      <c r="LL3" s="2">
        <v>9596191.7955265045</v>
      </c>
      <c r="LM3" s="2">
        <v>9455204.7991182208</v>
      </c>
      <c r="LN3" s="2">
        <v>9162613.5662078857</v>
      </c>
      <c r="LO3" s="2">
        <v>8307210.1419868469</v>
      </c>
      <c r="LP3" s="2">
        <v>8966285.7726097107</v>
      </c>
      <c r="LQ3" s="2">
        <v>9518219.5377521515</v>
      </c>
      <c r="LR3" s="2">
        <v>9891707.0824537277</v>
      </c>
      <c r="LS3" s="2">
        <v>10015798.815635681</v>
      </c>
      <c r="LT3" s="2">
        <v>9799487.3740186691</v>
      </c>
      <c r="LU3" s="2">
        <v>9706946.0180021524</v>
      </c>
      <c r="LV3" s="2">
        <v>9745795.4192972183</v>
      </c>
      <c r="LW3" s="2">
        <v>9922798.3585987091</v>
      </c>
      <c r="LX3" s="2">
        <v>9458130.3401298523</v>
      </c>
      <c r="LY3" s="2">
        <v>9557470.5404987335</v>
      </c>
      <c r="LZ3" s="2">
        <v>9656810.7408676147</v>
      </c>
      <c r="MA3" s="2"/>
      <c r="MB3" s="2"/>
      <c r="MC3" s="2"/>
      <c r="MD3" s="2"/>
      <c r="ME3" s="2"/>
      <c r="MF3" s="2"/>
      <c r="MG3" s="2"/>
      <c r="MH3" s="2"/>
      <c r="MI3" s="2"/>
      <c r="MJ3" s="2"/>
      <c r="MK3" s="2"/>
      <c r="ML3" s="2"/>
      <c r="MM3" s="2"/>
      <c r="MN3"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35"/>
  <sheetViews>
    <sheetView workbookViewId="0">
      <selection activeCell="D6" sqref="D6"/>
    </sheetView>
  </sheetViews>
  <sheetFormatPr defaultColWidth="8.7109375" defaultRowHeight="15" x14ac:dyDescent="0.25"/>
  <sheetData>
    <row r="1" spans="1:36" x14ac:dyDescent="0.25">
      <c r="A1" t="s">
        <v>105</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c r="AJ1">
        <v>2032</v>
      </c>
    </row>
    <row r="2" spans="1:36" x14ac:dyDescent="0.25">
      <c r="A2" t="s">
        <v>13</v>
      </c>
      <c r="B2" t="s">
        <v>106</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13</v>
      </c>
      <c r="B3" t="s">
        <v>107</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13</v>
      </c>
      <c r="B4" t="s">
        <v>108</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13</v>
      </c>
      <c r="B5" t="s">
        <v>109</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13</v>
      </c>
      <c r="B6" t="s">
        <v>110</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13</v>
      </c>
      <c r="B7" t="s">
        <v>111</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13</v>
      </c>
      <c r="B8" t="s">
        <v>112</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x14ac:dyDescent="0.25">
      <c r="A9" t="s">
        <v>13</v>
      </c>
      <c r="B9" t="s">
        <v>113</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row r="10" spans="1:36" x14ac:dyDescent="0.25">
      <c r="A10" t="s">
        <v>13</v>
      </c>
      <c r="B10" t="s">
        <v>114</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row>
    <row r="11" spans="1:36" x14ac:dyDescent="0.25">
      <c r="A11" t="s">
        <v>13</v>
      </c>
      <c r="B11" t="s">
        <v>115</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row>
    <row r="12" spans="1:36" x14ac:dyDescent="0.25">
      <c r="A12" t="s">
        <v>13</v>
      </c>
      <c r="B12" t="s">
        <v>116</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row>
    <row r="13" spans="1:36" x14ac:dyDescent="0.25">
      <c r="A13" t="s">
        <v>13</v>
      </c>
      <c r="B13" t="s">
        <v>117</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row>
    <row r="14" spans="1:36" x14ac:dyDescent="0.25">
      <c r="A14" t="s">
        <v>13</v>
      </c>
      <c r="B14" t="s">
        <v>118</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row>
    <row r="15" spans="1:36" x14ac:dyDescent="0.25">
      <c r="A15" t="s">
        <v>13</v>
      </c>
      <c r="B15" t="s">
        <v>119</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c r="AJ15">
        <v>0</v>
      </c>
    </row>
    <row r="16" spans="1:36" x14ac:dyDescent="0.25">
      <c r="A16" t="s">
        <v>13</v>
      </c>
      <c r="B16" t="s">
        <v>120</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c r="AJ16">
        <v>0</v>
      </c>
    </row>
    <row r="17" spans="1:36" x14ac:dyDescent="0.25">
      <c r="A17" t="s">
        <v>13</v>
      </c>
      <c r="B17" t="s">
        <v>121</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c r="AJ17">
        <v>0</v>
      </c>
    </row>
    <row r="18" spans="1:36" x14ac:dyDescent="0.25">
      <c r="A18" t="s">
        <v>13</v>
      </c>
      <c r="B18" t="s">
        <v>122</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c r="AJ18">
        <v>0</v>
      </c>
    </row>
    <row r="19" spans="1:36" x14ac:dyDescent="0.25">
      <c r="A19" t="s">
        <v>13</v>
      </c>
      <c r="B19" t="s">
        <v>123</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c r="AJ19">
        <v>0</v>
      </c>
    </row>
    <row r="20" spans="1:36" x14ac:dyDescent="0.25">
      <c r="A20" t="s">
        <v>13</v>
      </c>
      <c r="B20" t="s">
        <v>124</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c r="AJ20">
        <v>0</v>
      </c>
    </row>
    <row r="21" spans="1:36" x14ac:dyDescent="0.25">
      <c r="A21" t="s">
        <v>13</v>
      </c>
      <c r="B21" t="s">
        <v>125</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c r="AJ21">
        <v>0</v>
      </c>
    </row>
    <row r="22" spans="1:36" x14ac:dyDescent="0.25">
      <c r="A22" t="s">
        <v>13</v>
      </c>
      <c r="B22" t="s">
        <v>126</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c r="AJ22">
        <v>0</v>
      </c>
    </row>
    <row r="23" spans="1:36" x14ac:dyDescent="0.25">
      <c r="A23" t="s">
        <v>13</v>
      </c>
      <c r="B23" t="s">
        <v>127</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c r="AJ23">
        <v>0</v>
      </c>
    </row>
    <row r="24" spans="1:36" x14ac:dyDescent="0.25">
      <c r="A24" t="s">
        <v>13</v>
      </c>
      <c r="B24" t="s">
        <v>128</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c r="AJ24">
        <v>0</v>
      </c>
    </row>
    <row r="25" spans="1:36" x14ac:dyDescent="0.25">
      <c r="A25" t="s">
        <v>13</v>
      </c>
      <c r="B25" t="s">
        <v>129</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c r="AJ25">
        <v>0</v>
      </c>
    </row>
    <row r="26" spans="1:36" x14ac:dyDescent="0.25">
      <c r="A26" t="s">
        <v>13</v>
      </c>
      <c r="B26" t="s">
        <v>130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c r="AJ26">
        <v>0</v>
      </c>
    </row>
    <row r="27" spans="1:36" x14ac:dyDescent="0.25">
      <c r="A27" t="s">
        <v>13</v>
      </c>
      <c r="B27" t="s">
        <v>131</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c r="AJ27">
        <v>0</v>
      </c>
    </row>
    <row r="28" spans="1:36" x14ac:dyDescent="0.25">
      <c r="A28" t="s">
        <v>13</v>
      </c>
      <c r="B28" t="s">
        <v>132</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c r="AJ28">
        <v>0</v>
      </c>
    </row>
    <row r="29" spans="1:36" x14ac:dyDescent="0.25">
      <c r="A29" t="s">
        <v>13</v>
      </c>
      <c r="B29" t="s">
        <v>133</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c r="AJ29">
        <v>0</v>
      </c>
    </row>
    <row r="30" spans="1:36" x14ac:dyDescent="0.25">
      <c r="A30" t="s">
        <v>13</v>
      </c>
      <c r="B30" t="s">
        <v>134</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c r="AJ30">
        <v>0</v>
      </c>
    </row>
    <row r="31" spans="1:36" x14ac:dyDescent="0.25">
      <c r="A31" t="s">
        <v>13</v>
      </c>
      <c r="B31" t="s">
        <v>135</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c r="AJ31">
        <v>0</v>
      </c>
    </row>
    <row r="32" spans="1:36" x14ac:dyDescent="0.25">
      <c r="A32" t="s">
        <v>13</v>
      </c>
      <c r="B32" t="s">
        <v>136</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c r="AJ32">
        <v>0</v>
      </c>
    </row>
    <row r="33" spans="1:36" x14ac:dyDescent="0.25">
      <c r="A33" t="s">
        <v>13</v>
      </c>
      <c r="B33" t="s">
        <v>137</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c r="AJ33">
        <v>0</v>
      </c>
    </row>
    <row r="34" spans="1:36" x14ac:dyDescent="0.25">
      <c r="A34" t="s">
        <v>13</v>
      </c>
      <c r="B34" t="s">
        <v>138</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c r="AJ34">
        <v>0</v>
      </c>
    </row>
    <row r="35" spans="1:36" x14ac:dyDescent="0.25">
      <c r="A35" t="s">
        <v>13</v>
      </c>
      <c r="B35" t="s">
        <v>145</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7"/>
  <sheetViews>
    <sheetView workbookViewId="0">
      <selection activeCell="G10" sqref="G10"/>
    </sheetView>
  </sheetViews>
  <sheetFormatPr defaultColWidth="8.7109375" defaultRowHeight="15" x14ac:dyDescent="0.25"/>
  <cols>
    <col min="1" max="1" width="41.42578125" bestFit="1" customWidth="1"/>
    <col min="2" max="2" width="11.7109375" bestFit="1" customWidth="1"/>
  </cols>
  <sheetData>
    <row r="1" spans="1:24" x14ac:dyDescent="0.25">
      <c r="A1" t="s">
        <v>105</v>
      </c>
      <c r="B1" t="s">
        <v>139</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row>
    <row r="2" spans="1:24" x14ac:dyDescent="0.25">
      <c r="A2" t="s">
        <v>6</v>
      </c>
      <c r="B2">
        <f>_xlfn.STDEV.P(C2:X2)</f>
        <v>503846.09009001945</v>
      </c>
      <c r="C2" s="2">
        <f>validationtimeseries!B2</f>
        <v>737348.72370526451</v>
      </c>
      <c r="D2" s="2">
        <f>validationtimeseries!C2</f>
        <v>670983.54912418628</v>
      </c>
      <c r="E2" s="2">
        <f>validationtimeseries!D2</f>
        <v>732226.9959257741</v>
      </c>
      <c r="F2" s="2">
        <f>validationtimeseries!E2</f>
        <v>764684.39245923271</v>
      </c>
      <c r="G2" s="2">
        <f>validationtimeseries!F2</f>
        <v>673043.85125278018</v>
      </c>
      <c r="H2" s="2">
        <f>validationtimeseries!G2</f>
        <v>882617.72652719344</v>
      </c>
      <c r="I2" s="2">
        <f>validationtimeseries!H2</f>
        <v>728787.3099795162</v>
      </c>
      <c r="J2" s="2">
        <f>validationtimeseries!I2</f>
        <v>995374.01559201255</v>
      </c>
      <c r="K2" s="2">
        <f>validationtimeseries!J2</f>
        <v>772412.62550478789</v>
      </c>
      <c r="L2" s="2">
        <f>validationtimeseries!K2</f>
        <v>1024666.0100058218</v>
      </c>
      <c r="M2" s="2">
        <f>validationtimeseries!L2</f>
        <v>1316792.5968868218</v>
      </c>
      <c r="N2" s="2">
        <f>validationtimeseries!M2</f>
        <v>1335599.830687297</v>
      </c>
      <c r="O2" s="2">
        <f>validationtimeseries!N2</f>
        <v>1590808.859871615</v>
      </c>
      <c r="P2" s="2">
        <f>validationtimeseries!O2</f>
        <v>1565981.4445320296</v>
      </c>
      <c r="Q2" s="2">
        <f>validationtimeseries!P2</f>
        <v>1667232.4977665495</v>
      </c>
      <c r="R2" s="2">
        <f>validationtimeseries!Q2</f>
        <v>1936510.395643299</v>
      </c>
      <c r="S2" s="2">
        <f>validationtimeseries!R2</f>
        <v>1923866.4588087033</v>
      </c>
      <c r="T2" s="2">
        <f>validationtimeseries!S2</f>
        <v>2011537.1025247658</v>
      </c>
      <c r="U2" s="2">
        <f>validationtimeseries!T2</f>
        <v>2193782.1536960565</v>
      </c>
      <c r="V2" s="2">
        <f>validationtimeseries!U2</f>
        <v>1843790.2663262156</v>
      </c>
      <c r="W2" s="2">
        <f>validationtimeseries!V2</f>
        <v>1420678.8406968592</v>
      </c>
      <c r="X2" s="2">
        <f>validationtimeseries!W2</f>
        <v>1771002.3535780073</v>
      </c>
    </row>
    <row r="3" spans="1:24" x14ac:dyDescent="0.25">
      <c r="A3" t="s">
        <v>10</v>
      </c>
      <c r="B3">
        <f t="shared" ref="B3:B17" si="0">_xlfn.STDEV.P(C3:X3)</f>
        <v>61271.215037610258</v>
      </c>
      <c r="C3" s="2">
        <f>validationtimeseries!B3</f>
        <v>90224.942963405862</v>
      </c>
      <c r="D3" s="2">
        <f>validationtimeseries!C3</f>
        <v>98900.418248348738</v>
      </c>
      <c r="E3" s="2">
        <f>validationtimeseries!D3</f>
        <v>133602.31938812023</v>
      </c>
      <c r="F3" s="2">
        <f>validationtimeseries!E3</f>
        <v>101503.06083383159</v>
      </c>
      <c r="G3" s="2">
        <f>validationtimeseries!F3</f>
        <v>79814.372621474424</v>
      </c>
      <c r="H3" s="2">
        <f>validationtimeseries!G3</f>
        <v>96611.100450833866</v>
      </c>
      <c r="I3" s="2">
        <f>validationtimeseries!H3</f>
        <v>88423.719056695409</v>
      </c>
      <c r="J3" s="2">
        <f>validationtimeseries!I3</f>
        <v>94288.557565557843</v>
      </c>
      <c r="K3" s="2">
        <f>validationtimeseries!J3</f>
        <v>111050.9677994348</v>
      </c>
      <c r="L3" s="2">
        <f>validationtimeseries!K3</f>
        <v>108269.93155608705</v>
      </c>
      <c r="M3" s="2">
        <f>validationtimeseries!L3</f>
        <v>174538.59656024375</v>
      </c>
      <c r="N3" s="2">
        <f>validationtimeseries!M3</f>
        <v>190897.38890086298</v>
      </c>
      <c r="O3" s="2">
        <f>validationtimeseries!N3</f>
        <v>239293.91003065923</v>
      </c>
      <c r="P3" s="2">
        <f>validationtimeseries!O3</f>
        <v>232252.40236486623</v>
      </c>
      <c r="Q3" s="2">
        <f>validationtimeseries!P3</f>
        <v>251606.76922860506</v>
      </c>
      <c r="R3" s="2">
        <f>validationtimeseries!Q3</f>
        <v>252320.80786155901</v>
      </c>
      <c r="S3" s="2">
        <f>validationtimeseries!R3</f>
        <v>160675.98613825691</v>
      </c>
      <c r="T3" s="2">
        <f>validationtimeseries!S3</f>
        <v>202332.72328521241</v>
      </c>
      <c r="U3" s="2">
        <f>validationtimeseries!T3</f>
        <v>88100.217645512384</v>
      </c>
      <c r="V3" s="2">
        <f>validationtimeseries!U3</f>
        <v>135611.93252714758</v>
      </c>
      <c r="W3" s="2">
        <f>validationtimeseries!V3</f>
        <v>56912.285300718584</v>
      </c>
      <c r="X3" s="2"/>
    </row>
    <row r="4" spans="1:24" x14ac:dyDescent="0.25">
      <c r="A4" t="s">
        <v>8</v>
      </c>
      <c r="B4">
        <f t="shared" si="0"/>
        <v>30864.354214880779</v>
      </c>
      <c r="C4" s="2">
        <f>validationtimeseries!B4</f>
        <v>108892.17254204156</v>
      </c>
      <c r="D4" s="2">
        <f>validationtimeseries!C4</f>
        <v>119362.5737480071</v>
      </c>
      <c r="E4" s="2">
        <f>validationtimeseries!D4</f>
        <v>161244.17857186924</v>
      </c>
      <c r="F4" s="2">
        <f>validationtimeseries!E4</f>
        <v>122503.69410979676</v>
      </c>
      <c r="G4" s="2">
        <f>validationtimeseries!F4</f>
        <v>96327.691094882932</v>
      </c>
      <c r="H4" s="2">
        <f>validationtimeseries!G4</f>
        <v>135255.54063116742</v>
      </c>
      <c r="I4" s="2">
        <f>validationtimeseries!H4</f>
        <v>123793.20667937357</v>
      </c>
      <c r="J4" s="2">
        <f>validationtimeseries!I4</f>
        <v>68573.496411314802</v>
      </c>
      <c r="K4" s="2">
        <f>validationtimeseries!J4</f>
        <v>80764.340217770761</v>
      </c>
      <c r="L4" s="2">
        <f>validationtimeseries!K4</f>
        <v>96239.939160966256</v>
      </c>
      <c r="M4" s="2">
        <f>validationtimeseries!L4</f>
        <v>155145.41916466111</v>
      </c>
      <c r="N4" s="2">
        <f>validationtimeseries!M4</f>
        <v>92721.588894704881</v>
      </c>
      <c r="O4" s="2">
        <f>validationtimeseries!N4</f>
        <v>116228.47058632018</v>
      </c>
      <c r="P4" s="2">
        <f>validationtimeseries!O4</f>
        <v>74439.872552841727</v>
      </c>
      <c r="Q4" s="2">
        <f>validationtimeseries!P4</f>
        <v>80643.195265578557</v>
      </c>
      <c r="R4" s="2">
        <f>validationtimeseries!Q4</f>
        <v>163787.19106802953</v>
      </c>
      <c r="S4" s="2">
        <f>validationtimeseries!R4</f>
        <v>104298.44714237729</v>
      </c>
      <c r="T4" s="2">
        <f>validationtimeseries!S4</f>
        <v>131338.78529040102</v>
      </c>
      <c r="U4" s="2">
        <f>validationtimeseries!T4</f>
        <v>49172.214499820861</v>
      </c>
      <c r="V4" s="2">
        <f>validationtimeseries!U4</f>
        <v>103493.31692861259</v>
      </c>
      <c r="W4" s="2">
        <f>validationtimeseries!V4</f>
        <v>66397.666184171685</v>
      </c>
      <c r="X4" s="2"/>
    </row>
    <row r="5" spans="1:24" x14ac:dyDescent="0.25">
      <c r="A5" t="s">
        <v>9</v>
      </c>
      <c r="B5">
        <f t="shared" si="0"/>
        <v>47698.015551448603</v>
      </c>
      <c r="C5" s="2">
        <f>validationtimeseries!B5</f>
        <v>124448.19719090464</v>
      </c>
      <c r="D5" s="2">
        <f>validationtimeseries!C5</f>
        <v>136414.36999772242</v>
      </c>
      <c r="E5" s="2">
        <f>validationtimeseries!D5</f>
        <v>184279.06122499343</v>
      </c>
      <c r="F5" s="2">
        <f>validationtimeseries!E5</f>
        <v>140004.22183976774</v>
      </c>
      <c r="G5" s="2">
        <f>validationtimeseries!F5</f>
        <v>110088.78982272335</v>
      </c>
      <c r="H5" s="2">
        <f>validationtimeseries!G5</f>
        <v>135255.54063116742</v>
      </c>
      <c r="I5" s="2">
        <f>validationtimeseries!H5</f>
        <v>123793.20667937357</v>
      </c>
      <c r="J5" s="2">
        <f>validationtimeseries!I5</f>
        <v>117146.3897026628</v>
      </c>
      <c r="K5" s="2">
        <f>validationtimeseries!J5</f>
        <v>137972.41453869175</v>
      </c>
      <c r="L5" s="2">
        <f>validationtimeseries!K5</f>
        <v>156389.90113657017</v>
      </c>
      <c r="M5" s="2">
        <f>validationtimeseries!L5</f>
        <v>252111.30614257435</v>
      </c>
      <c r="N5" s="2">
        <f>validationtimeseries!M5</f>
        <v>158172.12223214359</v>
      </c>
      <c r="O5" s="2">
        <f>validationtimeseries!N5</f>
        <v>198272.0968825462</v>
      </c>
      <c r="P5" s="2">
        <f>validationtimeseries!O5</f>
        <v>178655.69412682016</v>
      </c>
      <c r="Q5" s="2">
        <f>validationtimeseries!P5</f>
        <v>193543.6686373885</v>
      </c>
      <c r="R5" s="2">
        <f>validationtimeseries!Q5</f>
        <v>243467.4461822061</v>
      </c>
      <c r="S5" s="2">
        <f>validationtimeseries!R5</f>
        <v>155038.23223866898</v>
      </c>
      <c r="T5" s="2">
        <f>validationtimeseries!S5</f>
        <v>195233.32948573129</v>
      </c>
      <c r="U5" s="2">
        <f>validationtimeseries!T5</f>
        <v>114735.16716624868</v>
      </c>
      <c r="V5" s="2">
        <f>validationtimeseries!U5</f>
        <v>124905.72732763592</v>
      </c>
      <c r="W5" s="2">
        <f>validationtimeseries!V5</f>
        <v>32250.295003740532</v>
      </c>
      <c r="X5" s="2"/>
    </row>
    <row r="6" spans="1:24" x14ac:dyDescent="0.25">
      <c r="A6" t="s">
        <v>11</v>
      </c>
      <c r="B6">
        <f t="shared" si="0"/>
        <v>424543.23098931042</v>
      </c>
      <c r="C6" s="2">
        <f>validationtimeseries!B6</f>
        <v>1622960.8532816693</v>
      </c>
      <c r="D6" s="2">
        <f>validationtimeseries!C6</f>
        <v>2092005.0370573141</v>
      </c>
      <c r="E6" s="2">
        <f>validationtimeseries!D6</f>
        <v>2034649.0906717053</v>
      </c>
      <c r="F6" s="2">
        <f>validationtimeseries!E6</f>
        <v>1971345.1202164779</v>
      </c>
      <c r="G6" s="2">
        <f>validationtimeseries!F6</f>
        <v>2086906.7307119267</v>
      </c>
      <c r="H6" s="2">
        <f>validationtimeseries!G6</f>
        <v>2058016.3280880644</v>
      </c>
      <c r="I6" s="2">
        <f>validationtimeseries!H6</f>
        <v>1863430.9692391104</v>
      </c>
      <c r="J6" s="2">
        <f>validationtimeseries!I6</f>
        <v>1831141.6957183233</v>
      </c>
      <c r="K6" s="2">
        <f>validationtimeseries!J6</f>
        <v>1834540.5666152481</v>
      </c>
      <c r="L6" s="2">
        <f>validationtimeseries!K6</f>
        <v>1860032.0983421854</v>
      </c>
      <c r="M6" s="2">
        <f>validationtimeseries!L6</f>
        <v>1863430.9692391104</v>
      </c>
      <c r="N6" s="2">
        <f>validationtimeseries!M6</f>
        <v>1710481.7788774869</v>
      </c>
      <c r="O6" s="2">
        <f>validationtimeseries!N6</f>
        <v>1604267.063348582</v>
      </c>
      <c r="P6" s="2">
        <f>validationtimeseries!O6</f>
        <v>1597469.321554732</v>
      </c>
      <c r="Q6" s="2">
        <f>validationtimeseries!P6</f>
        <v>1307715.5775918791</v>
      </c>
      <c r="R6" s="2">
        <f>validationtimeseries!Q6</f>
        <v>1210847.7570295176</v>
      </c>
      <c r="S6" s="2">
        <f>validationtimeseries!R6</f>
        <v>1163513.1208599422</v>
      </c>
      <c r="T6" s="2">
        <f>validationtimeseries!S6</f>
        <v>1170627.7354277594</v>
      </c>
      <c r="U6" s="2">
        <f>validationtimeseries!T6</f>
        <v>1100028.8677932662</v>
      </c>
      <c r="V6" s="2">
        <f>validationtimeseries!U6</f>
        <v>1044206.5073380854</v>
      </c>
      <c r="W6" s="2">
        <f>validationtimeseries!V6</f>
        <v>879475.81619093462</v>
      </c>
      <c r="X6" s="2">
        <f>validationtimeseries!W6</f>
        <v>624081.40249391529</v>
      </c>
    </row>
    <row r="7" spans="1:24" x14ac:dyDescent="0.25">
      <c r="A7" t="s">
        <v>12</v>
      </c>
      <c r="B7">
        <f t="shared" si="0"/>
        <v>244638.59251311838</v>
      </c>
      <c r="C7" s="2">
        <f>validationtimeseries!B7</f>
        <v>287039.14671833068</v>
      </c>
      <c r="D7" s="2">
        <f>validationtimeseries!C7</f>
        <v>369994.96294268593</v>
      </c>
      <c r="E7" s="2">
        <f>validationtimeseries!D7</f>
        <v>359850.90932829469</v>
      </c>
      <c r="F7" s="2">
        <f>validationtimeseries!E7</f>
        <v>348654.8797835221</v>
      </c>
      <c r="G7" s="2">
        <f>validationtimeseries!F7</f>
        <v>369093.26928807341</v>
      </c>
      <c r="H7" s="2">
        <f>validationtimeseries!G7</f>
        <v>363983.67191193555</v>
      </c>
      <c r="I7" s="2">
        <f>validationtimeseries!H7</f>
        <v>329569.03076088964</v>
      </c>
      <c r="J7" s="2">
        <f>validationtimeseries!I7</f>
        <v>323858.30428167677</v>
      </c>
      <c r="K7" s="2">
        <f>validationtimeseries!J7</f>
        <v>324459.43338475178</v>
      </c>
      <c r="L7" s="2">
        <f>validationtimeseries!K7</f>
        <v>328967.90165781457</v>
      </c>
      <c r="M7" s="2">
        <f>validationtimeseries!L7</f>
        <v>329569.03076088964</v>
      </c>
      <c r="N7" s="2">
        <f>validationtimeseries!M7</f>
        <v>302518.22112251294</v>
      </c>
      <c r="O7" s="2">
        <f>validationtimeseries!N7</f>
        <v>283732.93665141799</v>
      </c>
      <c r="P7" s="2">
        <f>validationtimeseries!O7</f>
        <v>282530.6784452679</v>
      </c>
      <c r="Q7" s="2">
        <f>validationtimeseries!P7</f>
        <v>231284.42240812091</v>
      </c>
      <c r="R7" s="2">
        <f>validationtimeseries!Q7</f>
        <v>214152.24297048233</v>
      </c>
      <c r="S7" s="2">
        <f>validationtimeseries!R7</f>
        <v>962486.87914005783</v>
      </c>
      <c r="T7" s="2">
        <f>validationtimeseries!S7</f>
        <v>968372.26457224065</v>
      </c>
      <c r="U7" s="2">
        <f>validationtimeseries!T7</f>
        <v>909971.13220673392</v>
      </c>
      <c r="V7" s="2">
        <f>validationtimeseries!U7</f>
        <v>863793.49266191456</v>
      </c>
      <c r="W7" s="2">
        <f>validationtimeseries!V7</f>
        <v>727524.18380906538</v>
      </c>
      <c r="X7" s="2">
        <f>validationtimeseries!W7</f>
        <v>516255.59750608471</v>
      </c>
    </row>
    <row r="8" spans="1:24" x14ac:dyDescent="0.25">
      <c r="A8" t="s">
        <v>14</v>
      </c>
      <c r="B8">
        <f t="shared" si="0"/>
        <v>221589.51015998921</v>
      </c>
      <c r="C8" s="2">
        <f>validationtimeseries!B8</f>
        <v>356879.47284337127</v>
      </c>
      <c r="D8" s="2">
        <f>validationtimeseries!C8</f>
        <v>370784.72326854634</v>
      </c>
      <c r="E8" s="2">
        <f>validationtimeseries!D8</f>
        <v>637207.65505353943</v>
      </c>
      <c r="F8" s="2">
        <f>validationtimeseries!E8</f>
        <v>451003.37782476825</v>
      </c>
      <c r="G8" s="2">
        <f>validationtimeseries!F8</f>
        <v>349907.88483673678</v>
      </c>
      <c r="H8" s="2">
        <f>validationtimeseries!G8</f>
        <v>397415.9841143646</v>
      </c>
      <c r="I8" s="2">
        <f>validationtimeseries!H8</f>
        <v>447929.5073541528</v>
      </c>
      <c r="J8" s="2">
        <f>validationtimeseries!I8</f>
        <v>616584.81539219653</v>
      </c>
      <c r="K8" s="2">
        <f>validationtimeseries!J8</f>
        <v>320958.12296520267</v>
      </c>
      <c r="L8" s="2">
        <f>validationtimeseries!K8</f>
        <v>437111.8478133335</v>
      </c>
      <c r="M8" s="2">
        <f>validationtimeseries!L8</f>
        <v>668803.27893350006</v>
      </c>
      <c r="N8" s="2">
        <f>validationtimeseries!M8</f>
        <v>454736.82374049543</v>
      </c>
      <c r="O8" s="2">
        <f>validationtimeseries!N8</f>
        <v>419471.31586152274</v>
      </c>
      <c r="P8" s="2">
        <f>validationtimeseries!O8</f>
        <v>414767.17400770652</v>
      </c>
      <c r="Q8" s="2">
        <f>validationtimeseries!P8</f>
        <v>494109.12212676782</v>
      </c>
      <c r="R8" s="2">
        <f>validationtimeseries!Q8</f>
        <v>872375.63989838201</v>
      </c>
      <c r="S8" s="2">
        <f>validationtimeseries!R8</f>
        <v>571335.45089358359</v>
      </c>
      <c r="T8" s="2">
        <f>validationtimeseries!S8</f>
        <v>859859.26246590668</v>
      </c>
      <c r="U8" s="2">
        <f>validationtimeseries!T8</f>
        <v>805294.95040755463</v>
      </c>
      <c r="V8" s="2">
        <f>validationtimeseries!U8</f>
        <v>808561.71558381582</v>
      </c>
      <c r="W8" s="2">
        <f>validationtimeseries!V8</f>
        <v>832913.11656914616</v>
      </c>
      <c r="X8" s="2">
        <f>validationtimeseries!W8</f>
        <v>1179440.7789860861</v>
      </c>
    </row>
    <row r="9" spans="1:24" x14ac:dyDescent="0.25">
      <c r="A9" t="s">
        <v>19</v>
      </c>
      <c r="B9">
        <f t="shared" si="0"/>
        <v>1430895.766994257</v>
      </c>
      <c r="C9" s="2">
        <f>validationtimeseries!B9</f>
        <v>5590140.5</v>
      </c>
      <c r="D9" s="2">
        <f>validationtimeseries!C9</f>
        <v>5586577.2699999996</v>
      </c>
      <c r="E9" s="2">
        <f>validationtimeseries!D9</f>
        <v>6933347.4800000004</v>
      </c>
      <c r="F9" s="2">
        <f>validationtimeseries!E9</f>
        <v>9225312</v>
      </c>
      <c r="G9" s="2">
        <f>validationtimeseries!F9</f>
        <v>10003110</v>
      </c>
      <c r="H9" s="2">
        <f>validationtimeseries!G9</f>
        <v>9389311</v>
      </c>
      <c r="I9" s="2">
        <f>validationtimeseries!H9</f>
        <v>9709431</v>
      </c>
      <c r="J9" s="2">
        <f>validationtimeseries!I9</f>
        <v>10191551</v>
      </c>
      <c r="K9" s="2">
        <f>validationtimeseries!J9</f>
        <v>10292408</v>
      </c>
      <c r="L9" s="2">
        <f>validationtimeseries!K9</f>
        <v>9795118</v>
      </c>
      <c r="M9" s="2">
        <f>validationtimeseries!L9</f>
        <v>9965813</v>
      </c>
      <c r="N9" s="2">
        <f>validationtimeseries!M9</f>
        <v>9823494</v>
      </c>
      <c r="O9" s="2">
        <f>validationtimeseries!N9</f>
        <v>8794760</v>
      </c>
      <c r="P9" s="2">
        <f>validationtimeseries!O9</f>
        <v>9898266</v>
      </c>
      <c r="Q9" s="2">
        <f>validationtimeseries!P9</f>
        <v>8543367</v>
      </c>
      <c r="R9" s="2">
        <f>validationtimeseries!Q9</f>
        <v>7654608</v>
      </c>
      <c r="S9" s="2">
        <f>validationtimeseries!R9</f>
        <v>9631764</v>
      </c>
      <c r="T9" s="2">
        <f>validationtimeseries!S9</f>
        <v>8783829</v>
      </c>
      <c r="U9" s="2">
        <f>validationtimeseries!T9</f>
        <v>8379498</v>
      </c>
      <c r="V9" s="2">
        <f>validationtimeseries!U9</f>
        <v>7663420</v>
      </c>
      <c r="W9" s="2">
        <f>validationtimeseries!V9</f>
        <v>7798728</v>
      </c>
      <c r="X9" s="2">
        <f>validationtimeseries!W9</f>
        <v>6483795.7390000001</v>
      </c>
    </row>
    <row r="10" spans="1:24" x14ac:dyDescent="0.25">
      <c r="A10" t="s">
        <v>20</v>
      </c>
      <c r="B10">
        <f t="shared" si="0"/>
        <v>404818.29230427992</v>
      </c>
      <c r="C10" s="2">
        <f>validationtimeseries!B10</f>
        <v>770417.1</v>
      </c>
      <c r="D10" s="2">
        <f>validationtimeseries!C10</f>
        <v>757479.11</v>
      </c>
      <c r="E10" s="2">
        <f>validationtimeseries!D10</f>
        <v>1109094.96</v>
      </c>
      <c r="F10" s="2">
        <f>validationtimeseries!E10</f>
        <v>1665919</v>
      </c>
      <c r="G10" s="2">
        <f>validationtimeseries!F10</f>
        <v>1578238</v>
      </c>
      <c r="H10" s="2">
        <f>validationtimeseries!G10</f>
        <v>1806262</v>
      </c>
      <c r="I10" s="2">
        <f>validationtimeseries!H10</f>
        <v>1754593</v>
      </c>
      <c r="J10" s="2">
        <f>validationtimeseries!I10</f>
        <v>1768853</v>
      </c>
      <c r="K10" s="2">
        <f>validationtimeseries!J10</f>
        <v>1967314</v>
      </c>
      <c r="L10" s="2">
        <f>validationtimeseries!K10</f>
        <v>1912898</v>
      </c>
      <c r="M10" s="2">
        <f>validationtimeseries!L10</f>
        <v>2039042</v>
      </c>
      <c r="N10" s="2">
        <f>validationtimeseries!M10</f>
        <v>2140500</v>
      </c>
      <c r="O10" s="2">
        <f>validationtimeseries!N10</f>
        <v>1898575</v>
      </c>
      <c r="P10" s="2">
        <f>validationtimeseries!O10</f>
        <v>2301337</v>
      </c>
      <c r="Q10" s="2">
        <f>validationtimeseries!P10</f>
        <v>1935811</v>
      </c>
      <c r="R10" s="2">
        <f>validationtimeseries!Q10</f>
        <v>2015605</v>
      </c>
      <c r="S10" s="2">
        <f>validationtimeseries!R10</f>
        <v>2181670</v>
      </c>
      <c r="T10" s="2">
        <f>validationtimeseries!S10</f>
        <v>2178982</v>
      </c>
      <c r="U10" s="2">
        <f>validationtimeseries!T10</f>
        <v>1804716</v>
      </c>
      <c r="V10" s="2">
        <f>validationtimeseries!U10</f>
        <v>1782701</v>
      </c>
      <c r="W10" s="2">
        <f>validationtimeseries!V10</f>
        <v>1581223</v>
      </c>
      <c r="X10" s="2">
        <f>validationtimeseries!W10</f>
        <v>2026209.659</v>
      </c>
    </row>
    <row r="11" spans="1:24" x14ac:dyDescent="0.25">
      <c r="A11" t="s">
        <v>21</v>
      </c>
      <c r="B11">
        <f t="shared" si="0"/>
        <v>84016.142439835443</v>
      </c>
      <c r="C11" s="2">
        <f>validationtimeseries!B11</f>
        <v>37111.385763806698</v>
      </c>
      <c r="D11" s="2">
        <f>validationtimeseries!C11</f>
        <v>21928.612370368439</v>
      </c>
      <c r="E11" s="2">
        <f>validationtimeseries!D11</f>
        <v>74780.455011275131</v>
      </c>
      <c r="F11" s="2">
        <f>validationtimeseries!E11</f>
        <v>108749.05711527202</v>
      </c>
      <c r="G11" s="2">
        <f>validationtimeseries!F11</f>
        <v>55584.787275317554</v>
      </c>
      <c r="H11" s="2">
        <f>validationtimeseries!G11</f>
        <v>117961.33491232873</v>
      </c>
      <c r="I11" s="2">
        <f>validationtimeseries!H11</f>
        <v>71442.598802368579</v>
      </c>
      <c r="J11" s="2">
        <f>validationtimeseries!I11</f>
        <v>87060.847549827129</v>
      </c>
      <c r="K11" s="2">
        <f>validationtimeseries!J11</f>
        <v>150572.98498620529</v>
      </c>
      <c r="L11" s="2">
        <f>validationtimeseries!K11</f>
        <v>156782.95002603144</v>
      </c>
      <c r="M11" s="2">
        <f>validationtimeseries!L11</f>
        <v>224460.99086337516</v>
      </c>
      <c r="N11" s="2">
        <f>validationtimeseries!M11</f>
        <v>326888.07956134918</v>
      </c>
      <c r="O11" s="2">
        <f>validationtimeseries!N11</f>
        <v>147533.33776981744</v>
      </c>
      <c r="P11" s="2">
        <f>validationtimeseries!O11</f>
        <v>164063.16956169935</v>
      </c>
      <c r="Q11" s="2">
        <f>validationtimeseries!P11</f>
        <v>156537.16483657941</v>
      </c>
      <c r="R11" s="2">
        <f>validationtimeseries!Q11</f>
        <v>341831.19683904713</v>
      </c>
      <c r="S11" s="2">
        <f>validationtimeseries!R11</f>
        <v>264583.08963772282</v>
      </c>
      <c r="T11" s="2">
        <f>validationtimeseries!S11</f>
        <v>165522.32467376272</v>
      </c>
      <c r="U11" s="2">
        <f>validationtimeseries!T11</f>
        <v>113888.76765925638</v>
      </c>
      <c r="V11" s="2">
        <f>validationtimeseries!U11</f>
        <v>120244.95933078184</v>
      </c>
      <c r="W11" s="2">
        <f>validationtimeseries!V11</f>
        <v>72522.186912999678</v>
      </c>
      <c r="X11" s="2">
        <f>validationtimeseries!W11</f>
        <v>72490.784837178406</v>
      </c>
    </row>
    <row r="12" spans="1:24" x14ac:dyDescent="0.25">
      <c r="A12" t="s">
        <v>22</v>
      </c>
      <c r="B12">
        <f t="shared" si="0"/>
        <v>118631.83711440554</v>
      </c>
      <c r="C12" s="2">
        <f>validationtimeseries!B12</f>
        <v>323565.31269635208</v>
      </c>
      <c r="D12" s="2">
        <f>validationtimeseries!C12</f>
        <v>354677.36199407821</v>
      </c>
      <c r="E12" s="2">
        <f>validationtimeseries!D12</f>
        <v>479125.55918498285</v>
      </c>
      <c r="F12" s="2">
        <f>validationtimeseries!E12</f>
        <v>364010.97678339609</v>
      </c>
      <c r="G12" s="2">
        <f>validationtimeseries!F12</f>
        <v>286230.85353908071</v>
      </c>
      <c r="H12" s="2">
        <f>validationtimeseries!G12</f>
        <v>367122.18171316868</v>
      </c>
      <c r="I12" s="2">
        <f>validationtimeseries!H12</f>
        <v>336010.13241544255</v>
      </c>
      <c r="J12" s="2">
        <f>validationtimeseries!I12</f>
        <v>280008.44367953547</v>
      </c>
      <c r="K12" s="2">
        <f>validationtimeseries!J12</f>
        <v>329787.72255589732</v>
      </c>
      <c r="L12" s="2">
        <f>validationtimeseries!K12</f>
        <v>360899.77185362345</v>
      </c>
      <c r="M12" s="2">
        <f>validationtimeseries!L12</f>
        <v>581795.32186747924</v>
      </c>
      <c r="N12" s="2">
        <f>validationtimeseries!M12</f>
        <v>441791.10002771148</v>
      </c>
      <c r="O12" s="2">
        <f>validationtimeseries!N12</f>
        <v>553794.47749952564</v>
      </c>
      <c r="P12" s="2">
        <f>validationtimeseries!O12</f>
        <v>485347.96904452809</v>
      </c>
      <c r="Q12" s="2">
        <f>validationtimeseries!P12</f>
        <v>525793.63313157216</v>
      </c>
      <c r="R12" s="2">
        <f>validationtimeseries!Q12</f>
        <v>659575.44511179463</v>
      </c>
      <c r="S12" s="2">
        <f>validationtimeseries!R12</f>
        <v>420012.66551930318</v>
      </c>
      <c r="T12" s="2">
        <f>validationtimeseries!S12</f>
        <v>528904.83806134469</v>
      </c>
      <c r="U12" s="2">
        <f>validationtimeseries!T12</f>
        <v>252007.5993115819</v>
      </c>
      <c r="V12" s="2">
        <f>validationtimeseries!U12</f>
        <v>364010.97678339609</v>
      </c>
      <c r="W12" s="2">
        <f>validationtimeseries!V12</f>
        <v>155560.2464886308</v>
      </c>
      <c r="X12" s="2">
        <f>validationtimeseries!W12</f>
        <v>320454.10776657943</v>
      </c>
    </row>
    <row r="13" spans="1:24" x14ac:dyDescent="0.25">
      <c r="A13" t="s">
        <v>24</v>
      </c>
      <c r="B13">
        <f t="shared" si="0"/>
        <v>2788.9084744909678</v>
      </c>
      <c r="C13" s="2">
        <f>validationtimeseries!B13</f>
        <v>2870.7596401028277</v>
      </c>
      <c r="D13" s="2">
        <f>validationtimeseries!C13</f>
        <v>2618.6778214102783</v>
      </c>
      <c r="E13" s="2">
        <f>validationtimeseries!D13</f>
        <v>2394.2800057496047</v>
      </c>
      <c r="F13" s="2">
        <f>validationtimeseries!E13</f>
        <v>2679.8392935019624</v>
      </c>
      <c r="G13" s="2">
        <f>validationtimeseries!F13</f>
        <v>2606.3050053663774</v>
      </c>
      <c r="H13" s="2">
        <f>validationtimeseries!G13</f>
        <v>2237.1267765280322</v>
      </c>
      <c r="I13" s="2">
        <f>validationtimeseries!H13</f>
        <v>2330.7795319317729</v>
      </c>
      <c r="J13" s="2">
        <f>validationtimeseries!I13</f>
        <v>2263.1599739668077</v>
      </c>
      <c r="K13" s="2">
        <f>validationtimeseries!J13</f>
        <v>2697.3812016801608</v>
      </c>
      <c r="L13" s="2">
        <f>validationtimeseries!K13</f>
        <v>3433.6430381204655</v>
      </c>
      <c r="M13" s="2">
        <f>validationtimeseries!L13</f>
        <v>3615.2430710590797</v>
      </c>
      <c r="N13" s="2">
        <f>validationtimeseries!M13</f>
        <v>3294.4584440623207</v>
      </c>
      <c r="O13" s="2">
        <f>validationtimeseries!N13</f>
        <v>4814.9048011239765</v>
      </c>
      <c r="P13" s="2">
        <f>validationtimeseries!O13</f>
        <v>6441.6934894968945</v>
      </c>
      <c r="Q13" s="2">
        <f>validationtimeseries!P13</f>
        <v>8691.5731087368604</v>
      </c>
      <c r="R13" s="2">
        <f>validationtimeseries!Q13</f>
        <v>10045.523392673238</v>
      </c>
      <c r="S13" s="2">
        <f>validationtimeseries!R13</f>
        <v>10780.562671806376</v>
      </c>
      <c r="T13" s="2">
        <f>validationtimeseries!S13</f>
        <v>10031.407789036748</v>
      </c>
      <c r="U13" s="2">
        <f>validationtimeseries!T13</f>
        <v>7603.2975937948622</v>
      </c>
      <c r="V13" s="2">
        <f>validationtimeseries!U13</f>
        <v>6055.7969314665343</v>
      </c>
      <c r="W13" s="2">
        <f>validationtimeseries!V13</f>
        <v>5344.9308817282599</v>
      </c>
      <c r="X13" s="2">
        <f>validationtimeseries!W13</f>
        <v>4203.4933265037316</v>
      </c>
    </row>
    <row r="14" spans="1:24" x14ac:dyDescent="0.25">
      <c r="A14" t="s">
        <v>25</v>
      </c>
      <c r="B14">
        <f t="shared" si="0"/>
        <v>3209.5968923005194</v>
      </c>
      <c r="C14" s="2">
        <f>validationtimeseries!B14</f>
        <v>4098.1241278002208</v>
      </c>
      <c r="D14" s="2">
        <f>validationtimeseries!C14</f>
        <v>4665.3283250811</v>
      </c>
      <c r="E14" s="2">
        <f>validationtimeseries!D14</f>
        <v>5784.2417708782523</v>
      </c>
      <c r="F14" s="2">
        <f>validationtimeseries!E14</f>
        <v>7542.8179241168773</v>
      </c>
      <c r="G14" s="2">
        <f>validationtimeseries!F14</f>
        <v>8574.2373890135623</v>
      </c>
      <c r="H14" s="2">
        <f>validationtimeseries!G14</f>
        <v>9535.136803557416</v>
      </c>
      <c r="I14" s="2">
        <f>validationtimeseries!H14</f>
        <v>10534.791193970646</v>
      </c>
      <c r="J14" s="2">
        <f>validationtimeseries!I14</f>
        <v>12213.27959648552</v>
      </c>
      <c r="K14" s="2">
        <f>validationtimeseries!J14</f>
        <v>13350.172399099045</v>
      </c>
      <c r="L14" s="2">
        <f>validationtimeseries!K14</f>
        <v>13585.234135667397</v>
      </c>
      <c r="M14" s="2">
        <f>validationtimeseries!L14</f>
        <v>13542.390634358835</v>
      </c>
      <c r="N14" s="2">
        <f>validationtimeseries!M14</f>
        <v>14509.050440310562</v>
      </c>
      <c r="O14" s="2">
        <f>validationtimeseries!N14</f>
        <v>15049.067971513008</v>
      </c>
      <c r="P14" s="2">
        <f>validationtimeseries!O14</f>
        <v>13854.762198302433</v>
      </c>
      <c r="Q14" s="2">
        <f>validationtimeseries!P14</f>
        <v>13006.523134585559</v>
      </c>
      <c r="R14" s="2">
        <f>validationtimeseries!Q14</f>
        <v>12728.554877151684</v>
      </c>
      <c r="S14" s="2">
        <f>validationtimeseries!R14</f>
        <v>12254.54968561408</v>
      </c>
      <c r="T14" s="2">
        <f>validationtimeseries!S14</f>
        <v>12132.595043340252</v>
      </c>
      <c r="U14" s="2">
        <f>validationtimeseries!T14</f>
        <v>10843.240084849263</v>
      </c>
      <c r="V14" s="2">
        <f>validationtimeseries!U14</f>
        <v>8871.7119300599425</v>
      </c>
      <c r="W14" s="2">
        <f>validationtimeseries!V14</f>
        <v>7633.7305661751316</v>
      </c>
      <c r="X14" s="2">
        <f>validationtimeseries!W14</f>
        <v>7311.3899312161566</v>
      </c>
    </row>
    <row r="15" spans="1:24" x14ac:dyDescent="0.25">
      <c r="A15" t="s">
        <v>140</v>
      </c>
      <c r="B15">
        <f t="shared" si="0"/>
        <v>11625.985301946379</v>
      </c>
      <c r="C15" s="2">
        <f>validationtimeseries!B15</f>
        <v>1058.5833639368343</v>
      </c>
      <c r="D15" s="2">
        <f>validationtimeseries!C15</f>
        <v>1098.062489329008</v>
      </c>
      <c r="E15" s="2">
        <f>validationtimeseries!D15</f>
        <v>1286.6011211729194</v>
      </c>
      <c r="F15" s="2">
        <f>validationtimeseries!E15</f>
        <v>1664.3349324029655</v>
      </c>
      <c r="G15" s="2">
        <f>validationtimeseries!F15</f>
        <v>1751.0321006927504</v>
      </c>
      <c r="H15" s="2">
        <f>validationtimeseries!G15</f>
        <v>1987.0878890923359</v>
      </c>
      <c r="I15" s="2">
        <f>validationtimeseries!H15</f>
        <v>2029.3447044823483</v>
      </c>
      <c r="J15" s="2">
        <f>validationtimeseries!I15</f>
        <v>2971.7568499837294</v>
      </c>
      <c r="K15" s="2">
        <f>validationtimeseries!J15</f>
        <v>2487.195653497291</v>
      </c>
      <c r="L15" s="2">
        <f>validationtimeseries!K15</f>
        <v>2582.8688817229067</v>
      </c>
      <c r="M15" s="2">
        <f>validationtimeseries!L15</f>
        <v>3256.2827661312276</v>
      </c>
      <c r="N15" s="2">
        <f>validationtimeseries!M15</f>
        <v>3265.8301287061645</v>
      </c>
      <c r="O15" s="2">
        <f>validationtimeseries!N15</f>
        <v>2905.5460006782619</v>
      </c>
      <c r="P15" s="2">
        <f>validationtimeseries!O15</f>
        <v>2822.7150647256863</v>
      </c>
      <c r="Q15" s="2">
        <f>validationtimeseries!P15</f>
        <v>3137.7520248147512</v>
      </c>
      <c r="R15" s="2">
        <f>validationtimeseries!Q15</f>
        <v>4784.0352729145216</v>
      </c>
      <c r="S15" s="2">
        <f>validationtimeseries!R15</f>
        <v>7256.6321526746497</v>
      </c>
      <c r="T15" s="2">
        <f>validationtimeseries!S15</f>
        <v>14188.194408497131</v>
      </c>
      <c r="U15" s="2">
        <f>validationtimeseries!T15</f>
        <v>21041.159135223159</v>
      </c>
      <c r="V15" s="2">
        <f>validationtimeseries!U15</f>
        <v>22833.065374045142</v>
      </c>
      <c r="W15" s="2">
        <f>validationtimeseries!V15</f>
        <v>28216.687905819526</v>
      </c>
      <c r="X15" s="2">
        <f>validationtimeseries!W15</f>
        <v>48354.828376994003</v>
      </c>
    </row>
    <row r="16" spans="1:24" x14ac:dyDescent="0.25">
      <c r="A16" t="s">
        <v>27</v>
      </c>
      <c r="B16">
        <f t="shared" si="0"/>
        <v>3495.15663950214</v>
      </c>
      <c r="C16" s="2">
        <f>validationtimeseries!B16</f>
        <v>35.532868160117516</v>
      </c>
      <c r="D16" s="2">
        <f>validationtimeseries!C16</f>
        <v>35.931364179614135</v>
      </c>
      <c r="E16" s="2">
        <f>validationtimeseries!D16</f>
        <v>36.877102199223806</v>
      </c>
      <c r="F16" s="2">
        <f>validationtimeseries!E16</f>
        <v>39.007849978194507</v>
      </c>
      <c r="G16" s="2">
        <f>validationtimeseries!F16</f>
        <v>35.42550492730998</v>
      </c>
      <c r="H16" s="2">
        <f>validationtimeseries!G16</f>
        <v>27.648530822216408</v>
      </c>
      <c r="I16" s="2">
        <f>validationtimeseries!H16</f>
        <v>64.084569615232056</v>
      </c>
      <c r="J16" s="2">
        <f>validationtimeseries!I16</f>
        <v>140.80357956394403</v>
      </c>
      <c r="K16" s="2">
        <f>validationtimeseries!J16</f>
        <v>28.250745723503986</v>
      </c>
      <c r="L16" s="2">
        <f>validationtimeseries!K16</f>
        <v>45.253944489231834</v>
      </c>
      <c r="M16" s="2">
        <f>validationtimeseries!L16</f>
        <v>59.083528450857607</v>
      </c>
      <c r="N16" s="2">
        <f>validationtimeseries!M16</f>
        <v>61.660986920952531</v>
      </c>
      <c r="O16" s="2">
        <f>validationtimeseries!N16</f>
        <v>77.481226684753651</v>
      </c>
      <c r="P16" s="2">
        <f>validationtimeseries!O16</f>
        <v>106.82924747498696</v>
      </c>
      <c r="Q16" s="2">
        <f>validationtimeseries!P16</f>
        <v>279.15173186282959</v>
      </c>
      <c r="R16" s="2">
        <f>validationtimeseries!Q16</f>
        <v>1160.8864572605562</v>
      </c>
      <c r="S16" s="2">
        <f>validationtimeseries!R16</f>
        <v>2911.2554899048941</v>
      </c>
      <c r="T16" s="2">
        <f>validationtimeseries!S16</f>
        <v>6080.8027591258697</v>
      </c>
      <c r="U16" s="2">
        <f>validationtimeseries!T16</f>
        <v>8394.3031861327163</v>
      </c>
      <c r="V16" s="2">
        <f>validationtimeseries!U16</f>
        <v>9335.4257644283825</v>
      </c>
      <c r="W16" s="2">
        <f>validationtimeseries!V16</f>
        <v>8982.6506462770794</v>
      </c>
      <c r="X16" s="2">
        <f>validationtimeseries!W16</f>
        <v>9191.288365286111</v>
      </c>
    </row>
    <row r="17" spans="1:24" x14ac:dyDescent="0.25">
      <c r="A17" t="s">
        <v>30</v>
      </c>
      <c r="B17">
        <f t="shared" si="0"/>
        <v>338438.69565221213</v>
      </c>
      <c r="C17" s="2">
        <f>validationtimeseries!B17</f>
        <v>1910000</v>
      </c>
      <c r="D17" s="2">
        <f>validationtimeseries!C17</f>
        <v>2462000</v>
      </c>
      <c r="E17" s="2">
        <f>validationtimeseries!D17</f>
        <v>2394500</v>
      </c>
      <c r="F17" s="2">
        <f>validationtimeseries!E17</f>
        <v>2320000</v>
      </c>
      <c r="G17" s="2">
        <f>validationtimeseries!F17</f>
        <v>2456000</v>
      </c>
      <c r="H17" s="2">
        <f>validationtimeseries!G17</f>
        <v>2422000</v>
      </c>
      <c r="I17" s="2">
        <f>validationtimeseries!H17</f>
        <v>2193000</v>
      </c>
      <c r="J17" s="2">
        <f>validationtimeseries!I17</f>
        <v>2155000</v>
      </c>
      <c r="K17" s="2">
        <f>validationtimeseries!J17</f>
        <v>2159000</v>
      </c>
      <c r="L17" s="2">
        <f>validationtimeseries!K17</f>
        <v>2189000</v>
      </c>
      <c r="M17" s="2">
        <f>validationtimeseries!L17</f>
        <v>2193000</v>
      </c>
      <c r="N17" s="2">
        <f>validationtimeseries!M17</f>
        <v>2013000</v>
      </c>
      <c r="O17" s="2">
        <f>validationtimeseries!N17</f>
        <v>1888000</v>
      </c>
      <c r="P17" s="2">
        <f>validationtimeseries!O17</f>
        <v>1880000</v>
      </c>
      <c r="Q17" s="2">
        <f>validationtimeseries!P17</f>
        <v>1539000</v>
      </c>
      <c r="R17" s="2">
        <f>validationtimeseries!Q17</f>
        <v>1425000</v>
      </c>
      <c r="S17" s="2">
        <f>validationtimeseries!R17</f>
        <v>2126000</v>
      </c>
      <c r="T17" s="2">
        <f>validationtimeseries!S17</f>
        <v>2139000</v>
      </c>
      <c r="U17" s="2">
        <f>validationtimeseries!T17</f>
        <v>2010000</v>
      </c>
      <c r="V17" s="2">
        <f>validationtimeseries!U17</f>
        <v>1908000</v>
      </c>
      <c r="W17" s="2">
        <f>validationtimeseries!V17</f>
        <v>1607000</v>
      </c>
      <c r="X17" s="2">
        <f>validationtimeseries!W17</f>
        <v>1140337</v>
      </c>
    </row>
    <row r="21" spans="1:24" x14ac:dyDescent="0.25">
      <c r="A21" t="s">
        <v>16</v>
      </c>
      <c r="B21">
        <f>B14</f>
        <v>3209.5968923005194</v>
      </c>
    </row>
    <row r="22" spans="1:24" x14ac:dyDescent="0.25">
      <c r="A22" t="s">
        <v>17</v>
      </c>
      <c r="B22">
        <f>_xlfn.STDEV.P(C22:L22)</f>
        <v>615.50532252400239</v>
      </c>
      <c r="C22">
        <f t="shared" ref="C22:L22" si="1">C15</f>
        <v>1058.5833639368343</v>
      </c>
      <c r="D22">
        <f t="shared" si="1"/>
        <v>1098.062489329008</v>
      </c>
      <c r="E22">
        <f t="shared" si="1"/>
        <v>1286.6011211729194</v>
      </c>
      <c r="F22">
        <f t="shared" si="1"/>
        <v>1664.3349324029655</v>
      </c>
      <c r="G22">
        <f t="shared" si="1"/>
        <v>1751.0321006927504</v>
      </c>
      <c r="H22">
        <f t="shared" si="1"/>
        <v>1987.0878890923359</v>
      </c>
      <c r="I22">
        <f t="shared" si="1"/>
        <v>2029.3447044823483</v>
      </c>
      <c r="J22">
        <f t="shared" si="1"/>
        <v>2971.7568499837294</v>
      </c>
      <c r="K22">
        <f t="shared" si="1"/>
        <v>2487.195653497291</v>
      </c>
      <c r="L22">
        <f t="shared" si="1"/>
        <v>2582.8688817229067</v>
      </c>
    </row>
    <row r="23" spans="1:24" x14ac:dyDescent="0.25">
      <c r="A23" t="s">
        <v>141</v>
      </c>
      <c r="B23">
        <f>_xlfn.STDEV.P(M23:X23)</f>
        <v>16993.819841197026</v>
      </c>
      <c r="M23">
        <f t="shared" ref="M23:X23" si="2">SUM(M13,M15,M16)</f>
        <v>6930.6093656411649</v>
      </c>
      <c r="N23">
        <f t="shared" si="2"/>
        <v>6621.9495596894376</v>
      </c>
      <c r="O23">
        <f t="shared" si="2"/>
        <v>7797.9320284869927</v>
      </c>
      <c r="P23">
        <f t="shared" si="2"/>
        <v>9371.2378016975672</v>
      </c>
      <c r="Q23">
        <f t="shared" si="2"/>
        <v>12108.476865414441</v>
      </c>
      <c r="R23">
        <f t="shared" si="2"/>
        <v>15990.445122848316</v>
      </c>
      <c r="S23">
        <f t="shared" si="2"/>
        <v>20948.450314385922</v>
      </c>
      <c r="T23">
        <f t="shared" si="2"/>
        <v>30300.40495665975</v>
      </c>
      <c r="U23">
        <f t="shared" si="2"/>
        <v>37038.759915150738</v>
      </c>
      <c r="V23">
        <f t="shared" si="2"/>
        <v>38224.288069940056</v>
      </c>
      <c r="W23">
        <f t="shared" si="2"/>
        <v>42544.269433824862</v>
      </c>
      <c r="X23">
        <f t="shared" si="2"/>
        <v>61749.610068783848</v>
      </c>
    </row>
    <row r="24" spans="1:24" x14ac:dyDescent="0.25">
      <c r="A24" t="s">
        <v>23</v>
      </c>
      <c r="B24">
        <f>_xlfn.STDEV.P(C24:X24)</f>
        <v>15770.953483244479</v>
      </c>
      <c r="C24">
        <f t="shared" ref="C24:X24" si="3">SUM(C13:C16)</f>
        <v>8063.0000000000009</v>
      </c>
      <c r="D24">
        <f t="shared" si="3"/>
        <v>8418</v>
      </c>
      <c r="E24">
        <f t="shared" si="3"/>
        <v>9502</v>
      </c>
      <c r="F24">
        <f t="shared" si="3"/>
        <v>11926</v>
      </c>
      <c r="G24">
        <f t="shared" si="3"/>
        <v>12967</v>
      </c>
      <c r="H24">
        <f t="shared" si="3"/>
        <v>13787</v>
      </c>
      <c r="I24">
        <f t="shared" si="3"/>
        <v>14959</v>
      </c>
      <c r="J24">
        <f t="shared" si="3"/>
        <v>17589</v>
      </c>
      <c r="K24">
        <f t="shared" si="3"/>
        <v>18563</v>
      </c>
      <c r="L24">
        <f t="shared" si="3"/>
        <v>19647</v>
      </c>
      <c r="M24">
        <f t="shared" si="3"/>
        <v>20473</v>
      </c>
      <c r="N24">
        <f t="shared" si="3"/>
        <v>21131.000000000004</v>
      </c>
      <c r="O24">
        <f t="shared" si="3"/>
        <v>22847.000000000004</v>
      </c>
      <c r="P24">
        <f t="shared" si="3"/>
        <v>23226</v>
      </c>
      <c r="Q24">
        <f t="shared" si="3"/>
        <v>25115</v>
      </c>
      <c r="R24">
        <f t="shared" si="3"/>
        <v>28719.000000000004</v>
      </c>
      <c r="S24">
        <f t="shared" si="3"/>
        <v>33203</v>
      </c>
      <c r="T24">
        <f t="shared" si="3"/>
        <v>42433.000000000007</v>
      </c>
      <c r="U24">
        <f t="shared" si="3"/>
        <v>47882</v>
      </c>
      <c r="V24">
        <f t="shared" si="3"/>
        <v>47096</v>
      </c>
      <c r="W24">
        <f t="shared" si="3"/>
        <v>50178</v>
      </c>
      <c r="X24">
        <f t="shared" si="3"/>
        <v>69061</v>
      </c>
    </row>
    <row r="29" spans="1:24" x14ac:dyDescent="0.25">
      <c r="A29" s="21"/>
      <c r="B29" s="21"/>
      <c r="C29" s="21"/>
      <c r="D29" s="21"/>
    </row>
    <row r="30" spans="1:24" x14ac:dyDescent="0.25">
      <c r="A30" s="21"/>
      <c r="B30" s="21"/>
      <c r="C30" s="21"/>
      <c r="D30" s="21"/>
    </row>
    <row r="31" spans="1:24" x14ac:dyDescent="0.25">
      <c r="A31" s="21"/>
      <c r="B31" s="21"/>
      <c r="C31" s="21"/>
      <c r="D31" s="21"/>
    </row>
    <row r="32" spans="1:24" x14ac:dyDescent="0.25">
      <c r="A32" s="21"/>
      <c r="B32" s="21"/>
      <c r="C32" s="21"/>
      <c r="D32" s="21"/>
    </row>
    <row r="33" spans="1:4" x14ac:dyDescent="0.25">
      <c r="A33" s="21"/>
      <c r="B33" s="21"/>
      <c r="C33" s="21"/>
      <c r="D33" s="21"/>
    </row>
    <row r="34" spans="1:4" x14ac:dyDescent="0.25">
      <c r="A34" s="21"/>
      <c r="B34" s="21"/>
      <c r="C34" s="21"/>
      <c r="D34" s="21"/>
    </row>
    <row r="35" spans="1:4" x14ac:dyDescent="0.25">
      <c r="A35" s="21"/>
      <c r="B35" s="21"/>
      <c r="C35" s="21"/>
      <c r="D35" s="21"/>
    </row>
    <row r="36" spans="1:4" x14ac:dyDescent="0.25">
      <c r="A36" s="21"/>
      <c r="B36" s="21"/>
      <c r="C36" s="21"/>
      <c r="D36" s="21"/>
    </row>
    <row r="37" spans="1:4" x14ac:dyDescent="0.25">
      <c r="A37" s="21"/>
      <c r="B37" s="21"/>
      <c r="C37" s="21"/>
      <c r="D37" s="21"/>
    </row>
    <row r="38" spans="1:4" x14ac:dyDescent="0.25">
      <c r="A38" s="21"/>
      <c r="B38" s="21"/>
      <c r="C38" s="21"/>
      <c r="D38" s="21"/>
    </row>
    <row r="39" spans="1:4" x14ac:dyDescent="0.25">
      <c r="A39" s="21"/>
      <c r="B39" s="21"/>
      <c r="C39" s="21"/>
      <c r="D39" s="21"/>
    </row>
    <row r="40" spans="1:4" x14ac:dyDescent="0.25">
      <c r="A40" s="21"/>
      <c r="B40" s="21"/>
      <c r="C40" s="21"/>
      <c r="D40" s="21"/>
    </row>
    <row r="41" spans="1:4" x14ac:dyDescent="0.25">
      <c r="A41" s="21"/>
      <c r="B41" s="21"/>
      <c r="C41" s="21"/>
      <c r="D41" s="21"/>
    </row>
    <row r="42" spans="1:4" x14ac:dyDescent="0.25">
      <c r="A42" s="21"/>
      <c r="B42" s="21"/>
      <c r="C42" s="21"/>
      <c r="D42" s="21"/>
    </row>
    <row r="43" spans="1:4" x14ac:dyDescent="0.25">
      <c r="A43" s="21"/>
      <c r="B43" s="21"/>
      <c r="C43" s="21"/>
      <c r="D43" s="21"/>
    </row>
    <row r="44" spans="1:4" x14ac:dyDescent="0.25">
      <c r="A44" s="21"/>
      <c r="B44" s="21"/>
      <c r="C44" s="21"/>
      <c r="D44" s="21"/>
    </row>
    <row r="45" spans="1:4" x14ac:dyDescent="0.25">
      <c r="A45" s="21"/>
      <c r="B45" s="21"/>
      <c r="C45" s="21"/>
      <c r="D45" s="21"/>
    </row>
    <row r="46" spans="1:4" x14ac:dyDescent="0.25">
      <c r="A46" s="21"/>
      <c r="B46" s="21"/>
      <c r="C46" s="21"/>
      <c r="D46" s="21"/>
    </row>
    <row r="47" spans="1:4" x14ac:dyDescent="0.25">
      <c r="A47" s="21"/>
      <c r="B47" s="21"/>
      <c r="C47" s="21"/>
      <c r="D47" s="2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EF2185-4296-4909-B119-96ADB2CF9632}">
  <ds:schemaRefs>
    <ds:schemaRef ds:uri="http://schemas.microsoft.com/office/2006/documentManagement/types"/>
    <ds:schemaRef ds:uri="http://schemas.microsoft.com/office/infopath/2007/PartnerControls"/>
    <ds:schemaRef ds:uri="17fd2918-96a0-4d98-a0d4-247aed36e213"/>
    <ds:schemaRef ds:uri="http://purl.org/dc/elements/1.1/"/>
    <ds:schemaRef ds:uri="http://schemas.microsoft.com/office/2006/metadata/properties"/>
    <ds:schemaRef ds:uri="http://purl.org/dc/terms/"/>
    <ds:schemaRef ds:uri="http://schemas.openxmlformats.org/package/2006/metadata/core-properties"/>
    <ds:schemaRef ds:uri="a280aedc-7c1a-4615-8d10-4ae4c28fa7aa"/>
    <ds:schemaRef ds:uri="http://www.w3.org/XML/1998/namespace"/>
    <ds:schemaRef ds:uri="http://purl.org/dc/dcmitype/"/>
  </ds:schemaRefs>
</ds:datastoreItem>
</file>

<file path=customXml/itemProps2.xml><?xml version="1.0" encoding="utf-8"?>
<ds:datastoreItem xmlns:ds="http://schemas.openxmlformats.org/officeDocument/2006/customXml" ds:itemID="{F9C64007-5076-4DDD-B6B0-33978E9411D2}">
  <ds:schemaRefs>
    <ds:schemaRef ds:uri="http://schemas.microsoft.com/sharepoint/v3/contenttype/forms"/>
  </ds:schemaRefs>
</ds:datastoreItem>
</file>

<file path=customXml/itemProps3.xml><?xml version="1.0" encoding="utf-8"?>
<ds:datastoreItem xmlns:ds="http://schemas.openxmlformats.org/officeDocument/2006/customXml" ds:itemID="{7706C65B-96CC-4F0F-8CD7-9F53BB8ACDC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inputtimeseries</vt:lpstr>
      <vt:lpstr>validationtimeseries</vt:lpstr>
      <vt:lpstr>monthlytimeseries</vt:lpstr>
      <vt:lpstr>YearSubs</vt:lpstr>
      <vt:lpstr>Calibration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dc:creator>
  <cp:lastModifiedBy>Steinmetz, Erika</cp:lastModifiedBy>
  <dcterms:created xsi:type="dcterms:W3CDTF">2021-07-09T19:49:47Z</dcterms:created>
  <dcterms:modified xsi:type="dcterms:W3CDTF">2022-02-04T05:25:47Z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