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  <sheet state="visible" name="Summary" sheetId="2" r:id="rId5"/>
    <sheet state="visible" name="Graph" sheetId="3" r:id="rId6"/>
    <sheet state="visible" name="Data_n10" sheetId="4" r:id="rId7"/>
    <sheet state="visible" name="Data_n50" sheetId="5" r:id="rId8"/>
    <sheet state="visible" name="Data_n100" sheetId="6" r:id="rId9"/>
    <sheet state="visible" name="Data_n500" sheetId="7" r:id="rId10"/>
    <sheet state="visible" name="Data_n1000" sheetId="8" r:id="rId11"/>
    <sheet state="visible" name="Data_n5000" sheetId="9" r:id="rId12"/>
  </sheets>
  <definedNames/>
  <calcPr/>
  <extLst>
    <ext uri="GoogleSheetsCustomDataVersion2">
      <go:sheetsCustomData xmlns:go="http://customooxmlschemas.google.com/" r:id="rId13" roundtripDataChecksum="T22U1w2XeCbR3VdxHopWpeYiwbMznwOPcDXZgWUpEww="/>
    </ext>
  </extLst>
</workbook>
</file>

<file path=xl/sharedStrings.xml><?xml version="1.0" encoding="utf-8"?>
<sst xmlns="http://schemas.openxmlformats.org/spreadsheetml/2006/main" count="196" uniqueCount="35">
  <si>
    <t>Number of users (n)</t>
  </si>
  <si>
    <t>Avg Response Time (s)</t>
  </si>
  <si>
    <t>95th% Response time (s)</t>
  </si>
  <si>
    <t>RPS (requests per second)</t>
  </si>
  <si>
    <t>Failures/s</t>
  </si>
  <si>
    <t>t-score (95% confidence interval)</t>
  </si>
  <si>
    <t>Avg Response Time standard dev.</t>
  </si>
  <si>
    <t>Avge Response Time lower bound</t>
  </si>
  <si>
    <t>Avg Response Time upper bound</t>
  </si>
  <si>
    <t>95% Response Time standard dev.</t>
  </si>
  <si>
    <t>95% Response Time lower bound</t>
  </si>
  <si>
    <t>95% Response Time upper bound</t>
  </si>
  <si>
    <t>95% confidence interval Avg Response Time (s)</t>
  </si>
  <si>
    <t>lower bound</t>
  </si>
  <si>
    <t>upper bound</t>
  </si>
  <si>
    <t>95% confidence interval 95% percentile Response Time (s)</t>
  </si>
  <si>
    <t>Run 1</t>
  </si>
  <si>
    <t>Total Time (s)</t>
  </si>
  <si>
    <t>Number of Users</t>
  </si>
  <si>
    <t>Avg Response Times (ms)</t>
  </si>
  <si>
    <t>95th% Response time (ms)</t>
  </si>
  <si>
    <t>RPS</t>
  </si>
  <si>
    <t>avgs at n10</t>
  </si>
  <si>
    <t>Run 2</t>
  </si>
  <si>
    <t>Run 3</t>
  </si>
  <si>
    <t>Run 4</t>
  </si>
  <si>
    <t>Run 5</t>
  </si>
  <si>
    <t>avgs at n50</t>
  </si>
  <si>
    <t>avgs at n10 (5-16)</t>
  </si>
  <si>
    <t>avgs at n100</t>
  </si>
  <si>
    <t>Total Time (min)</t>
  </si>
  <si>
    <t>avgs at n500</t>
  </si>
  <si>
    <t>avgs at n1000</t>
  </si>
  <si>
    <t>Total Time (sec)</t>
  </si>
  <si>
    <t>avgs at n5000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</si>
</sst>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</font>
    <font>
      <sz val="11.0"/>
      <color theme="1"/>
      <name val="&quot;aptos narrow&quot;"/>
    </font>
    <font>
      <sz val="9.0"/>
      <color rgb="FF1F1F1F"/>
      <name val="&quot;Google Sans&quot;"/>
    </font>
    <font>
      <sz val="9.0"/>
      <color theme="1"/>
      <name val="Arial"/>
    </font>
    <font>
      <sz val="9.0"/>
      <color theme="1"/>
      <name val="&quot;Google Sans Mono&quot;"/>
    </font>
    <font>
      <sz val="9.0"/>
      <color rgb="FF000000"/>
      <name val="Arial"/>
      <scheme val="minor"/>
    </font>
    <font>
      <sz val="9.0"/>
      <color rgb="FF000000"/>
      <name val="&quot;Google Sans Mono&quot;"/>
    </font>
    <font>
      <sz val="9.0"/>
      <color theme="1"/>
      <name val="Arial"/>
      <scheme val="minor"/>
    </font>
    <font>
      <sz val="10.0"/>
      <color rgb="FF1F1F1F"/>
      <name val="&quot;Google Sans&quot;"/>
    </font>
    <font/>
    <font>
      <sz val="11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1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readingOrder="0"/>
    </xf>
    <xf borderId="0" fillId="0" fontId="1" numFmtId="0" xfId="0" applyFont="1"/>
    <xf borderId="0" fillId="0" fontId="5" numFmtId="0" xfId="0" applyAlignment="1" applyFont="1">
      <alignment horizontal="right" readingOrder="0" vertical="bottom"/>
    </xf>
    <xf borderId="0" fillId="2" fontId="6" numFmtId="0" xfId="0" applyFont="1"/>
    <xf borderId="0" fillId="2" fontId="7" numFmtId="0" xfId="0" applyFont="1"/>
    <xf borderId="0" fillId="2" fontId="8" numFmtId="0" xfId="0" applyFont="1"/>
    <xf borderId="0" fillId="2" fontId="9" numFmtId="0" xfId="0" applyFont="1"/>
    <xf borderId="0" fillId="2" fontId="8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10" numFmtId="0" xfId="0" applyAlignment="1" applyFont="1">
      <alignment readingOrder="0" shrinkToFit="0" wrapText="1"/>
    </xf>
    <xf borderId="3" fillId="0" fontId="3" numFmtId="0" xfId="0" applyAlignment="1" applyBorder="1" applyFont="1">
      <alignment vertical="bottom"/>
    </xf>
    <xf borderId="4" fillId="0" fontId="11" numFmtId="0" xfId="0" applyBorder="1" applyFont="1"/>
    <xf borderId="5" fillId="0" fontId="11" numFmtId="0" xfId="0" applyBorder="1" applyFont="1"/>
    <xf borderId="0" fillId="0" fontId="12" numFmtId="0" xfId="0" applyAlignment="1" applyFont="1">
      <alignment horizontal="center" shrinkToFit="0" vertical="bottom" wrapText="0"/>
    </xf>
    <xf borderId="6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vertical="bottom"/>
    </xf>
    <xf borderId="7" fillId="0" fontId="3" numFmtId="0" xfId="0" applyAlignment="1" applyBorder="1" applyFont="1">
      <alignment vertical="bottom"/>
    </xf>
    <xf borderId="0" fillId="0" fontId="12" numFmtId="0" xfId="0" applyAlignment="1" applyFont="1">
      <alignment shrinkToFit="0" vertical="bottom" wrapText="0"/>
    </xf>
    <xf borderId="6" fillId="0" fontId="3" numFmtId="0" xfId="0" applyAlignment="1" applyBorder="1" applyFont="1">
      <alignment horizontal="right" vertical="bottom"/>
    </xf>
    <xf borderId="0" fillId="0" fontId="3" numFmtId="0" xfId="0" applyAlignment="1" applyFont="1">
      <alignment horizontal="right" vertical="bottom"/>
    </xf>
    <xf borderId="7" fillId="0" fontId="3" numFmtId="0" xfId="0" applyAlignment="1" applyBorder="1" applyFont="1">
      <alignment horizontal="right" vertical="bottom"/>
    </xf>
    <xf borderId="0" fillId="0" fontId="12" numFmtId="0" xfId="0" applyAlignment="1" applyFont="1">
      <alignment horizontal="right" shrinkToFit="0" vertical="bottom" wrapText="0"/>
    </xf>
    <xf borderId="0" fillId="0" fontId="12" numFmtId="10" xfId="0" applyAlignment="1" applyFont="1" applyNumberFormat="1">
      <alignment horizontal="right" shrinkToFit="0" vertical="bottom" wrapText="0"/>
    </xf>
    <xf borderId="0" fillId="0" fontId="2" numFmtId="0" xfId="0" applyAlignment="1" applyFont="1">
      <alignment horizontal="right" vertical="bottom"/>
    </xf>
    <xf borderId="0" fillId="0" fontId="13" numFmtId="0" xfId="0" applyAlignment="1" applyFont="1">
      <alignment horizontal="right" vertical="bottom"/>
    </xf>
    <xf borderId="7" fillId="0" fontId="13" numFmtId="0" xfId="0" applyAlignment="1" applyBorder="1" applyFont="1">
      <alignment horizontal="right" vertical="bottom"/>
    </xf>
    <xf borderId="8" fillId="0" fontId="3" numFmtId="0" xfId="0" applyAlignment="1" applyBorder="1" applyFont="1">
      <alignment vertical="bottom"/>
    </xf>
    <xf borderId="9" fillId="0" fontId="2" numFmtId="0" xfId="0" applyAlignment="1" applyBorder="1" applyFont="1">
      <alignment vertical="bottom"/>
    </xf>
    <xf borderId="9" fillId="0" fontId="3" numFmtId="0" xfId="0" applyAlignment="1" applyBorder="1" applyFont="1">
      <alignment horizontal="right" vertical="bottom"/>
    </xf>
    <xf borderId="10" fillId="0" fontId="3" numFmtId="0" xfId="0" applyAlignment="1" applyBorder="1" applyFont="1">
      <alignment horizontal="right" vertical="bottom"/>
    </xf>
    <xf borderId="9" fillId="0" fontId="3" numFmtId="0" xfId="0" applyAlignment="1" applyBorder="1" applyFont="1">
      <alignment vertical="bottom"/>
    </xf>
    <xf borderId="9" fillId="0" fontId="11" numFmtId="0" xfId="0" applyBorder="1" applyFont="1"/>
    <xf borderId="10" fillId="0" fontId="11" numFmtId="0" xfId="0" applyBorder="1" applyFont="1"/>
    <xf borderId="8" fillId="0" fontId="3" numFmtId="0" xfId="0" applyAlignment="1" applyBorder="1" applyFont="1">
      <alignment vertical="bottom"/>
    </xf>
    <xf borderId="9" fillId="0" fontId="2" numFmtId="0" xfId="0" applyAlignment="1" applyBorder="1" applyFont="1">
      <alignment vertical="bottom"/>
    </xf>
    <xf borderId="9" fillId="0" fontId="3" numFmtId="0" xfId="0" applyAlignment="1" applyBorder="1" applyFont="1">
      <alignment horizontal="right" vertical="bottom"/>
    </xf>
    <xf borderId="10" fillId="0" fontId="3" numFmtId="0" xfId="0" applyAlignment="1" applyBorder="1" applyFont="1">
      <alignment horizontal="right" vertical="bottom"/>
    </xf>
    <xf borderId="9" fillId="0" fontId="3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7" fillId="0" fontId="3" numFmtId="0" xfId="0" applyAlignment="1" applyBorder="1" applyFont="1">
      <alignment vertical="bottom"/>
    </xf>
    <xf borderId="6" fillId="0" fontId="3" numFmtId="0" xfId="0" applyAlignment="1" applyBorder="1" applyFont="1">
      <alignment horizontal="right" vertical="bottom"/>
    </xf>
    <xf borderId="0" fillId="0" fontId="3" numFmtId="0" xfId="0" applyAlignment="1" applyFont="1">
      <alignment horizontal="right" vertical="bottom"/>
    </xf>
    <xf borderId="7" fillId="0" fontId="3" numFmtId="0" xfId="0" applyAlignment="1" applyBorder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13" numFmtId="0" xfId="0" applyAlignment="1" applyFont="1">
      <alignment horizontal="right" vertical="bottom"/>
    </xf>
    <xf borderId="7" fillId="0" fontId="13" numFmtId="0" xfId="0" applyAlignment="1" applyBorder="1" applyFont="1">
      <alignment horizontal="right" vertical="bottom"/>
    </xf>
    <xf borderId="0" fillId="0" fontId="12" numFmtId="10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Response Time (s) vs. Number of users (n)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Graph!$B$1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cat>
            <c:strRef>
              <c:f>Graph!$A$2:$A$7</c:f>
            </c:strRef>
          </c:cat>
          <c:val>
            <c:numRef>
              <c:f>Graph!$B$2:$B$7</c:f>
              <c:numCache/>
            </c:numRef>
          </c:val>
          <c:smooth val="0"/>
        </c:ser>
        <c:ser>
          <c:idx val="1"/>
          <c:order val="1"/>
          <c:tx>
            <c:strRef>
              <c:f>Graph!$C$1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Graph!$A$2:$A$7</c:f>
            </c:strRef>
          </c:cat>
          <c:val>
            <c:numRef>
              <c:f>Graph!$C$2:$C$7</c:f>
              <c:numCache/>
            </c:numRef>
          </c:val>
          <c:smooth val="0"/>
        </c:ser>
        <c:axId val="1642510467"/>
        <c:axId val="2056600818"/>
      </c:lineChart>
      <c:catAx>
        <c:axId val="16425104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users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6600818"/>
      </c:catAx>
      <c:valAx>
        <c:axId val="2056600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Response Time (s)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2510467"/>
        <c:majorUnit val="30.0"/>
        <c:minorUnit val="1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RPS (requests per second) vs Number of users (n)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Graph!$H$1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Graph!$A$2:$A$7</c:f>
            </c:strRef>
          </c:cat>
          <c:val>
            <c:numRef>
              <c:f>Graph!$H$2:$H$7</c:f>
              <c:numCache/>
            </c:numRef>
          </c:val>
          <c:smooth val="0"/>
        </c:ser>
        <c:ser>
          <c:idx val="1"/>
          <c:order val="1"/>
          <c:tx>
            <c:strRef>
              <c:f>Graph!$I$1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Graph!$A$2:$A$7</c:f>
            </c:strRef>
          </c:cat>
          <c:val>
            <c:numRef>
              <c:f>Graph!$I$2:$I$7</c:f>
              <c:numCache/>
            </c:numRef>
          </c:val>
          <c:smooth val="0"/>
        </c:ser>
        <c:axId val="128032880"/>
        <c:axId val="1974596673"/>
      </c:lineChart>
      <c:catAx>
        <c:axId val="12803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users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4596673"/>
      </c:catAx>
      <c:valAx>
        <c:axId val="1974596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0328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Response Time (s) vs Number of users (n)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Graph!$B$1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Graph!$A$2:$A$6</c:f>
            </c:strRef>
          </c:cat>
          <c:val>
            <c:numRef>
              <c:f>Graph!$B$2:$B$6</c:f>
              <c:numCache/>
            </c:numRef>
          </c:val>
          <c:smooth val="0"/>
        </c:ser>
        <c:ser>
          <c:idx val="1"/>
          <c:order val="1"/>
          <c:tx>
            <c:strRef>
              <c:f>Graph!$C$1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Graph!$A$2:$A$6</c:f>
            </c:strRef>
          </c:cat>
          <c:val>
            <c:numRef>
              <c:f>Graph!$C$2:$C$6</c:f>
              <c:numCache/>
            </c:numRef>
          </c:val>
          <c:smooth val="0"/>
        </c:ser>
        <c:axId val="1945010337"/>
        <c:axId val="1557853814"/>
      </c:lineChart>
      <c:catAx>
        <c:axId val="1945010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users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7853814"/>
      </c:catAx>
      <c:valAx>
        <c:axId val="1557853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Response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50103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7</xdr:row>
      <xdr:rowOff>133350</xdr:rowOff>
    </xdr:from>
    <xdr:ext cx="5715000" cy="3533775"/>
    <xdr:graphicFrame>
      <xdr:nvGraphicFramePr>
        <xdr:cNvPr id="93450562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266700</xdr:colOff>
      <xdr:row>7</xdr:row>
      <xdr:rowOff>133350</xdr:rowOff>
    </xdr:from>
    <xdr:ext cx="5715000" cy="3533775"/>
    <xdr:graphicFrame>
      <xdr:nvGraphicFramePr>
        <xdr:cNvPr id="161546232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171450</xdr:colOff>
      <xdr:row>27</xdr:row>
      <xdr:rowOff>161925</xdr:rowOff>
    </xdr:from>
    <xdr:ext cx="5715000" cy="3533775"/>
    <xdr:graphicFrame>
      <xdr:nvGraphicFramePr>
        <xdr:cNvPr id="607849658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22.5"/>
    <col customWidth="1" min="3" max="4" width="23.13"/>
    <col customWidth="1" min="5" max="5" width="12.63"/>
    <col customWidth="1" min="6" max="6" width="27.63"/>
    <col customWidth="1" min="7" max="7" width="27.88"/>
    <col customWidth="1" min="8" max="8" width="26.0"/>
    <col customWidth="1" min="9" max="9" width="25.75"/>
    <col customWidth="1" min="10" max="10" width="26.88"/>
    <col customWidth="1" min="11" max="11" width="26.0"/>
    <col customWidth="1" min="12" max="12" width="23.63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11</v>
      </c>
    </row>
    <row r="2" ht="15.75" customHeight="1">
      <c r="A2" s="1">
        <v>10.0</v>
      </c>
      <c r="B2" s="6">
        <f>AVERAGE(Data_n10!C18, Data_n10!C37, Data_n10!C56, Data_n10!C75, Data_n10!C94)/1000</f>
        <v>0.1144017949</v>
      </c>
      <c r="C2" s="6">
        <f>AVERAGE(Data_n10!D18, Data_n10!D37, Data_n10!D56, Data_n10!D75, Data_n10!D94)/1000</f>
        <v>0.2481025641</v>
      </c>
      <c r="D2" s="6">
        <f>AVERAGE(Data_n10!E18, Data_n10!E37, Data_n10!E56, Data_n10!E75, Data_n10!E94)</f>
        <v>78.24269231</v>
      </c>
      <c r="E2" s="1">
        <v>0.0</v>
      </c>
      <c r="F2" s="7">
        <v>2.132</v>
      </c>
      <c r="G2" s="6">
        <f>STDEV(Data_n10!C18, Data_n10!C37, Data_n10!C56, Data_n10!C75, Data_n10!C94)/SQRT(5)/1000</f>
        <v>0.002768541116</v>
      </c>
      <c r="H2" s="6">
        <f t="shared" ref="H2:H7" si="1">-F2*G2 + B2</f>
        <v>0.1084992652</v>
      </c>
      <c r="I2" s="6">
        <f t="shared" ref="I2:I7" si="2">F2*G2 + B2</f>
        <v>0.1203043245</v>
      </c>
      <c r="J2" s="6">
        <f>STDEV(Data_n10!D18, Data_n10!D37, Data_n10!D56, Data_n10!D75, Data_n10!D94)/1000/SQRT(5)</f>
        <v>0.004536115937</v>
      </c>
      <c r="K2" s="6">
        <f t="shared" ref="K2:K7" si="3">C2 - F2*J2</f>
        <v>0.2384315649</v>
      </c>
      <c r="L2" s="8">
        <f t="shared" ref="L2:L7" si="4">C2 + F2*J2</f>
        <v>0.2577735633</v>
      </c>
    </row>
    <row r="3" ht="15.75" customHeight="1">
      <c r="A3" s="1">
        <v>50.0</v>
      </c>
      <c r="B3" s="9">
        <f>AVERAGE(Data_n50!C18, Data_n50!C37, Data_n50!C56, Data_n50!C75, Data_n50!C94)/1000</f>
        <v>0.3966733333</v>
      </c>
      <c r="C3" s="10">
        <f>AVERAGE(Data_n50!D18, Data_n50!D37, Data_n50!D56, Data_n50!D75, Data_n50!D94)/1000</f>
        <v>0.8428333333</v>
      </c>
      <c r="D3" s="10">
        <f>AVERAGE(Data_n50!E18, Data_n50!E37, Data_n50!E56, Data_n50!E75, Data_n50!E94)</f>
        <v>108.5216667</v>
      </c>
      <c r="E3" s="1">
        <v>0.0</v>
      </c>
      <c r="F3" s="7">
        <v>2.132</v>
      </c>
      <c r="G3" s="10">
        <f>STDEV(Data_n50!C18, Data_n50!C37, Data_n50!C56, Data_n50!C75, Data_n50!C94)/SQRT(5)/1000</f>
        <v>0.006642527861</v>
      </c>
      <c r="H3" s="6">
        <f t="shared" si="1"/>
        <v>0.3825114639</v>
      </c>
      <c r="I3" s="6">
        <f t="shared" si="2"/>
        <v>0.4108352027</v>
      </c>
      <c r="J3" s="6">
        <f>STDEV(Data_n50!D18, Data_n50!D37, Data_n50!D56, Data_n50!D75, Data_n50!D94)/1000/SQRT(5)</f>
        <v>0.04551449708</v>
      </c>
      <c r="K3" s="6">
        <f t="shared" si="3"/>
        <v>0.7457964256</v>
      </c>
      <c r="L3" s="8">
        <f t="shared" si="4"/>
        <v>0.9398702411</v>
      </c>
    </row>
    <row r="4" ht="15.75" customHeight="1">
      <c r="A4" s="1">
        <v>100.0</v>
      </c>
      <c r="B4" s="11">
        <f>AVERAGE(Data_n100!C18, Data_n100!C37, Data_n100!C56, Data_n100!C75, Data_n100!C94)/1000</f>
        <v>0.7723416667</v>
      </c>
      <c r="C4" s="11">
        <f>AVERAGE(Data_n100!D18, Data_n100!D37, Data_n100!D56, Data_n100!D75, Data_n100!D94)/1000</f>
        <v>1.611666667</v>
      </c>
      <c r="D4" s="11">
        <f>AVERAGE(Data_n100!E18, Data_n100!E37, Data_n100!E56, Data_n100!E75, Data_n100!E94)</f>
        <v>111.1916667</v>
      </c>
      <c r="E4" s="1">
        <v>0.0</v>
      </c>
      <c r="F4" s="7">
        <v>2.132</v>
      </c>
      <c r="G4" s="6">
        <f>STDEV(Data_n100!C18, Data_n100!C37, Data_n100!C56, Data_n100!C75, Data_n100!C94)/SQRT(5)/1000</f>
        <v>0.04461252712</v>
      </c>
      <c r="H4" s="6">
        <f t="shared" si="1"/>
        <v>0.6772277588</v>
      </c>
      <c r="I4" s="6">
        <f t="shared" si="2"/>
        <v>0.8674555745</v>
      </c>
      <c r="J4" s="6">
        <f>STDEV(Data_n100!D18, Data_n100!D37, Data_n100!D56, Data_n100!D75, Data_n100!D94)/1000/SQRT(5)</f>
        <v>0.1296790911</v>
      </c>
      <c r="K4" s="6">
        <f t="shared" si="3"/>
        <v>1.335190844</v>
      </c>
      <c r="L4" s="8">
        <f t="shared" si="4"/>
        <v>1.888142489</v>
      </c>
    </row>
    <row r="5" ht="15.75" customHeight="1">
      <c r="A5" s="1">
        <v>500.0</v>
      </c>
      <c r="B5" s="11">
        <f>AVERAGE(Data_n500!C21, Data_n500!C43, Data_n500!C65)/1000</f>
        <v>2.74895098</v>
      </c>
      <c r="C5" s="11">
        <f>AVERAGE(Data_n500!D21, Data_n500!D43, Data_n500!D65)/1000</f>
        <v>4.458823529</v>
      </c>
      <c r="D5" s="11">
        <f>AVERAGE(Data_n500!E21, Data_n500!E43, Data_n500!E65)</f>
        <v>189.7784314</v>
      </c>
      <c r="E5" s="1">
        <v>0.0</v>
      </c>
      <c r="F5" s="1">
        <v>2.92</v>
      </c>
      <c r="G5" s="6">
        <f>STDEV(Data_n500!C21, Data_n500!C43, Data_n500!C65)/SQRT(3)/1000</f>
        <v>0.06170521368</v>
      </c>
      <c r="H5" s="6">
        <f t="shared" si="1"/>
        <v>2.568771756</v>
      </c>
      <c r="I5" s="6">
        <f t="shared" si="2"/>
        <v>2.929130204</v>
      </c>
      <c r="J5" s="6">
        <f>STDEV(Data_n500!C21, Data_n500!C43, Data_n500!C65)/1000/SQRT(3)</f>
        <v>0.06170521368</v>
      </c>
      <c r="K5" s="6">
        <f t="shared" si="3"/>
        <v>4.278644305</v>
      </c>
      <c r="L5" s="8">
        <f t="shared" si="4"/>
        <v>4.639002753</v>
      </c>
    </row>
    <row r="6" ht="15.75" customHeight="1">
      <c r="A6" s="1">
        <v>1000.0</v>
      </c>
      <c r="B6" s="11">
        <f>AVERAGE(Data_n1000!C22, Data_n1000!C44, Data_n1000!C67)/1000</f>
        <v>6.019467756</v>
      </c>
      <c r="C6" s="11">
        <f>AVERAGE(Data_n1000!D22, Data_n1000!D44, Data_n1000!D67)/1000</f>
        <v>10.11590414</v>
      </c>
      <c r="D6" s="11">
        <f>AVERAGE(Data_n1000!E22, Data_n1000!E44, Data_n1000!E67)</f>
        <v>166.7788671</v>
      </c>
      <c r="E6" s="1">
        <v>0.0</v>
      </c>
      <c r="F6" s="1">
        <v>2.92</v>
      </c>
      <c r="G6" s="6">
        <f>STDEV(Data_n1000!C22, Data_n1000!C44, Data_n1000!C67)/SQRT(3)/1000</f>
        <v>0.7103562086</v>
      </c>
      <c r="H6" s="6">
        <f t="shared" si="1"/>
        <v>3.945227627</v>
      </c>
      <c r="I6" s="6">
        <f t="shared" si="2"/>
        <v>8.093707885</v>
      </c>
      <c r="J6" s="8">
        <f>STDEV(Data_n1000!D22, Data_n1000!D44, Data_n1000!D67)/1000/SQRT(3)</f>
        <v>1.69246446</v>
      </c>
      <c r="K6" s="6">
        <f t="shared" si="3"/>
        <v>5.173907916</v>
      </c>
      <c r="L6" s="8">
        <f t="shared" si="4"/>
        <v>15.05790036</v>
      </c>
    </row>
    <row r="7" ht="15.75" customHeight="1">
      <c r="A7" s="1">
        <v>5000.0</v>
      </c>
      <c r="B7" s="11">
        <f>AVERAGE(Data_n5000!C21, Data_n5000!C43, Data_n5000!C65)/1000</f>
        <v>28.96557778</v>
      </c>
      <c r="C7" s="11">
        <f>AVERAGE(Data_n5000!D21, Data_n5000!D43, Data_n5000!D65)/1000</f>
        <v>135</v>
      </c>
      <c r="D7" s="11">
        <f>AVERAGE(Data_n5000!E21, Data_n5000!E43, Data_n5000!E65)</f>
        <v>143.02</v>
      </c>
      <c r="E7" s="11">
        <f>AVERAGE(Data_n5000!F21, Data_n5000!F43, Data_n5000!F65)</f>
        <v>30.08222222</v>
      </c>
      <c r="F7" s="1">
        <v>2.92</v>
      </c>
      <c r="G7" s="8">
        <f>STDEV(Data_n5000!C21, Data_n5000!C43, Data_n5000!C65)/1000/SQRT(3)</f>
        <v>0.6349175526</v>
      </c>
      <c r="H7" s="6">
        <f t="shared" si="1"/>
        <v>27.11161852</v>
      </c>
      <c r="I7" s="6">
        <f t="shared" si="2"/>
        <v>30.81953703</v>
      </c>
      <c r="J7" s="6">
        <f>STDEV(Data_n5000!D21, Data_n5000!D43, Data_n5000!D65)/1000/SQRT(3)</f>
        <v>0</v>
      </c>
      <c r="K7" s="6">
        <f t="shared" si="3"/>
        <v>135</v>
      </c>
      <c r="L7" s="8">
        <f t="shared" si="4"/>
        <v>135</v>
      </c>
    </row>
    <row r="8" ht="15.75" customHeight="1"/>
    <row r="9" ht="15.75" customHeight="1"/>
    <row r="10" ht="15.75" customHeight="1"/>
    <row r="11" ht="15.75" customHeight="1">
      <c r="D11" s="12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88"/>
  </cols>
  <sheetData>
    <row r="1">
      <c r="B1" s="13" t="s">
        <v>12</v>
      </c>
    </row>
    <row r="2">
      <c r="A2" s="1" t="s">
        <v>0</v>
      </c>
      <c r="B2" s="1" t="s">
        <v>13</v>
      </c>
      <c r="C2" s="1" t="s">
        <v>14</v>
      </c>
    </row>
    <row r="3" ht="18.0" customHeight="1">
      <c r="A3" s="1">
        <v>10.0</v>
      </c>
      <c r="B3" s="6">
        <f>Results!H2</f>
        <v>0.1084992652</v>
      </c>
      <c r="C3" s="6">
        <f>Results!I2</f>
        <v>0.1203043245</v>
      </c>
    </row>
    <row r="4" ht="18.0" customHeight="1">
      <c r="A4" s="1">
        <v>50.0</v>
      </c>
      <c r="B4" s="6">
        <f>Results!H3</f>
        <v>0.3825114639</v>
      </c>
      <c r="C4" s="6">
        <f>Results!I3</f>
        <v>0.4108352027</v>
      </c>
    </row>
    <row r="5" ht="18.0" customHeight="1">
      <c r="A5" s="1">
        <v>100.0</v>
      </c>
      <c r="B5" s="6">
        <f>Results!H4</f>
        <v>0.6772277588</v>
      </c>
      <c r="C5" s="6">
        <f>Results!I4</f>
        <v>0.8674555745</v>
      </c>
    </row>
    <row r="6" ht="18.0" customHeight="1">
      <c r="A6" s="1">
        <v>500.0</v>
      </c>
      <c r="B6" s="6">
        <f>Results!H5</f>
        <v>2.568771756</v>
      </c>
      <c r="C6" s="6">
        <f>Results!I5</f>
        <v>2.929130204</v>
      </c>
    </row>
    <row r="7" ht="18.0" customHeight="1">
      <c r="A7" s="1">
        <v>1000.0</v>
      </c>
      <c r="B7" s="6">
        <f>Results!H6</f>
        <v>3.945227627</v>
      </c>
      <c r="C7" s="6">
        <f>Results!I6</f>
        <v>8.093707885</v>
      </c>
    </row>
    <row r="8" ht="18.0" customHeight="1">
      <c r="A8" s="1">
        <v>5000.0</v>
      </c>
      <c r="B8" s="6">
        <f>Results!H7</f>
        <v>27.11161852</v>
      </c>
      <c r="C8" s="6">
        <f>Results!I7</f>
        <v>30.81953703</v>
      </c>
    </row>
    <row r="9">
      <c r="B9" s="14" t="s">
        <v>15</v>
      </c>
    </row>
    <row r="10">
      <c r="A10" s="1" t="s">
        <v>0</v>
      </c>
      <c r="B10" s="1" t="s">
        <v>13</v>
      </c>
      <c r="C10" s="1" t="s">
        <v>14</v>
      </c>
    </row>
    <row r="11">
      <c r="A11" s="1">
        <v>10.0</v>
      </c>
      <c r="B11" s="6">
        <f>Results!K2</f>
        <v>0.2384315649</v>
      </c>
      <c r="C11" s="6">
        <f>Results!L2</f>
        <v>0.2577735633</v>
      </c>
    </row>
    <row r="12">
      <c r="A12" s="1">
        <v>50.0</v>
      </c>
      <c r="B12" s="6">
        <f>Results!K3</f>
        <v>0.7457964256</v>
      </c>
      <c r="C12" s="6">
        <f>Results!L3</f>
        <v>0.9398702411</v>
      </c>
    </row>
    <row r="13">
      <c r="A13" s="1">
        <v>100.0</v>
      </c>
      <c r="B13" s="6">
        <f>Results!K4</f>
        <v>1.335190844</v>
      </c>
      <c r="C13" s="6">
        <f>Results!L4</f>
        <v>1.888142489</v>
      </c>
    </row>
    <row r="14">
      <c r="A14" s="1">
        <v>500.0</v>
      </c>
      <c r="B14" s="6">
        <f>Results!K5</f>
        <v>4.278644305</v>
      </c>
      <c r="C14" s="6">
        <f>Results!L5</f>
        <v>4.639002753</v>
      </c>
    </row>
    <row r="15">
      <c r="A15" s="1">
        <v>1000.0</v>
      </c>
      <c r="B15" s="6">
        <f>Results!K6</f>
        <v>5.173907916</v>
      </c>
      <c r="C15" s="6">
        <f>Results!L6</f>
        <v>15.05790036</v>
      </c>
    </row>
    <row r="16">
      <c r="A16" s="1">
        <v>5000.0</v>
      </c>
      <c r="B16" s="6">
        <f>Results!K7</f>
        <v>135</v>
      </c>
      <c r="C16" s="6">
        <f>Results!L7</f>
        <v>135</v>
      </c>
    </row>
  </sheetData>
  <mergeCells count="2">
    <mergeCell ref="B1:C1"/>
    <mergeCell ref="B9:C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88"/>
    <col customWidth="1" min="2" max="2" width="20.0"/>
    <col customWidth="1" min="3" max="3" width="21.63"/>
    <col customWidth="1" min="4" max="4" width="23.13"/>
    <col customWidth="1" min="5" max="5" width="25.75"/>
  </cols>
  <sheetData>
    <row r="1">
      <c r="A1" s="1" t="s">
        <v>0</v>
      </c>
      <c r="B1" s="2" t="s">
        <v>1</v>
      </c>
      <c r="C1" s="2" t="s">
        <v>2</v>
      </c>
      <c r="D1" s="1" t="s">
        <v>7</v>
      </c>
      <c r="E1" s="1" t="s">
        <v>8</v>
      </c>
      <c r="H1" s="3" t="s">
        <v>3</v>
      </c>
      <c r="I1" s="4" t="s">
        <v>4</v>
      </c>
    </row>
    <row r="2">
      <c r="A2" s="1">
        <v>10.0</v>
      </c>
      <c r="B2" s="6">
        <f>Results!B2</f>
        <v>0.1144017949</v>
      </c>
      <c r="C2" s="6">
        <f>Results!C2</f>
        <v>0.2481025641</v>
      </c>
      <c r="D2" s="6">
        <f>Results!H2</f>
        <v>0.1084992652</v>
      </c>
      <c r="E2" s="6">
        <f>Results!I2</f>
        <v>0.1203043245</v>
      </c>
      <c r="H2" s="6">
        <f>Results!D2</f>
        <v>78.24269231</v>
      </c>
      <c r="I2" s="6">
        <f>Results!E2</f>
        <v>0</v>
      </c>
    </row>
    <row r="3">
      <c r="A3" s="1">
        <v>50.0</v>
      </c>
      <c r="B3" s="6">
        <f>Results!B3</f>
        <v>0.3966733333</v>
      </c>
      <c r="C3" s="6">
        <f>Results!C3</f>
        <v>0.8428333333</v>
      </c>
      <c r="D3" s="6">
        <f>Results!H3</f>
        <v>0.3825114639</v>
      </c>
      <c r="E3" s="6">
        <f>Results!I3</f>
        <v>0.4108352027</v>
      </c>
      <c r="H3" s="6">
        <f>Results!D3</f>
        <v>108.5216667</v>
      </c>
      <c r="I3" s="6">
        <f>Results!E3</f>
        <v>0</v>
      </c>
    </row>
    <row r="4">
      <c r="A4" s="1">
        <v>100.0</v>
      </c>
      <c r="B4" s="6">
        <f>Results!B4</f>
        <v>0.7723416667</v>
      </c>
      <c r="C4" s="6">
        <f>Results!C4</f>
        <v>1.611666667</v>
      </c>
      <c r="D4" s="6">
        <f>Results!H4</f>
        <v>0.6772277588</v>
      </c>
      <c r="E4" s="6">
        <f>Results!I4</f>
        <v>0.8674555745</v>
      </c>
      <c r="H4" s="6">
        <f>Results!D4</f>
        <v>111.1916667</v>
      </c>
      <c r="I4" s="6">
        <f>Results!E4</f>
        <v>0</v>
      </c>
    </row>
    <row r="5">
      <c r="A5" s="1">
        <v>500.0</v>
      </c>
      <c r="B5" s="6">
        <f>Results!B5</f>
        <v>2.74895098</v>
      </c>
      <c r="C5" s="6">
        <f>Results!C5</f>
        <v>4.458823529</v>
      </c>
      <c r="D5" s="6">
        <f>Results!H5</f>
        <v>2.568771756</v>
      </c>
      <c r="E5" s="6">
        <f>Results!I5</f>
        <v>2.929130204</v>
      </c>
      <c r="H5" s="6">
        <f>Results!D5</f>
        <v>189.7784314</v>
      </c>
      <c r="I5" s="6">
        <f>Results!E5</f>
        <v>0</v>
      </c>
    </row>
    <row r="6">
      <c r="A6" s="1">
        <v>1000.0</v>
      </c>
      <c r="B6" s="6">
        <f>Results!B6</f>
        <v>6.019467756</v>
      </c>
      <c r="C6" s="6">
        <f>Results!C6</f>
        <v>10.11590414</v>
      </c>
      <c r="D6" s="6">
        <f>Results!H6</f>
        <v>3.945227627</v>
      </c>
      <c r="E6" s="6">
        <f>Results!I6</f>
        <v>8.093707885</v>
      </c>
      <c r="H6" s="6">
        <f>Results!D6</f>
        <v>166.7788671</v>
      </c>
      <c r="I6" s="6">
        <f>Results!E6</f>
        <v>0</v>
      </c>
    </row>
    <row r="7">
      <c r="A7" s="1">
        <v>5000.0</v>
      </c>
      <c r="B7" s="6">
        <f>Results!B7</f>
        <v>28.96557778</v>
      </c>
      <c r="C7" s="6">
        <f>Results!C7</f>
        <v>135</v>
      </c>
      <c r="D7" s="6">
        <f>Results!H7</f>
        <v>27.11161852</v>
      </c>
      <c r="E7" s="6">
        <f>Results!I7</f>
        <v>30.81953703</v>
      </c>
      <c r="H7" s="6">
        <f>Results!D7</f>
        <v>143.02</v>
      </c>
      <c r="I7" s="6">
        <f>Results!E7</f>
        <v>30.08222222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14.88"/>
    <col customWidth="1" min="3" max="6" width="12.63"/>
    <col customWidth="1" min="9" max="9" width="13.63"/>
  </cols>
  <sheetData>
    <row r="1" ht="15.75" customHeight="1">
      <c r="A1" s="15" t="s">
        <v>16</v>
      </c>
      <c r="B1" s="16"/>
      <c r="C1" s="16"/>
      <c r="D1" s="16"/>
      <c r="E1" s="17"/>
      <c r="F1" s="18"/>
      <c r="G1" s="18"/>
      <c r="H1" s="18"/>
      <c r="I1" s="18"/>
      <c r="J1" s="18"/>
      <c r="K1" s="18"/>
    </row>
    <row r="2" ht="15.75" customHeight="1">
      <c r="A2" s="19" t="s">
        <v>17</v>
      </c>
      <c r="B2" s="20" t="s">
        <v>18</v>
      </c>
      <c r="C2" s="21" t="s">
        <v>19</v>
      </c>
      <c r="D2" s="20" t="s">
        <v>20</v>
      </c>
      <c r="E2" s="22" t="s">
        <v>21</v>
      </c>
      <c r="F2" s="23"/>
      <c r="G2" s="23"/>
      <c r="H2" s="23"/>
      <c r="I2" s="23"/>
      <c r="J2" s="23"/>
      <c r="K2" s="23"/>
    </row>
    <row r="3" ht="15.75" customHeight="1">
      <c r="A3" s="24">
        <v>0.0</v>
      </c>
      <c r="B3" s="25">
        <v>0.0</v>
      </c>
      <c r="C3" s="25">
        <v>0.0</v>
      </c>
      <c r="D3" s="25">
        <v>0.0</v>
      </c>
      <c r="E3" s="26">
        <v>0.0</v>
      </c>
      <c r="F3" s="27"/>
      <c r="G3" s="28"/>
      <c r="H3" s="27"/>
      <c r="I3" s="27"/>
      <c r="J3" s="27"/>
      <c r="K3" s="27"/>
    </row>
    <row r="4" ht="15.75" customHeight="1">
      <c r="A4" s="24">
        <v>5.0</v>
      </c>
      <c r="B4" s="29">
        <v>5.0</v>
      </c>
      <c r="C4" s="30">
        <v>64.3</v>
      </c>
      <c r="D4" s="30">
        <v>120.0</v>
      </c>
      <c r="E4" s="31">
        <v>17.3</v>
      </c>
      <c r="F4" s="27"/>
      <c r="G4" s="28"/>
      <c r="H4" s="27"/>
      <c r="I4" s="27"/>
      <c r="J4" s="27"/>
      <c r="K4" s="27"/>
    </row>
    <row r="5" ht="15.75" customHeight="1">
      <c r="A5" s="24">
        <v>10.0</v>
      </c>
      <c r="B5" s="29">
        <v>10.0</v>
      </c>
      <c r="C5" s="30">
        <v>91.3</v>
      </c>
      <c r="D5" s="30">
        <v>210.0</v>
      </c>
      <c r="E5" s="31">
        <v>45.0</v>
      </c>
      <c r="F5" s="27"/>
      <c r="G5" s="28"/>
      <c r="H5" s="27"/>
      <c r="I5" s="27"/>
      <c r="J5" s="27"/>
      <c r="K5" s="27"/>
    </row>
    <row r="6" ht="15.75" customHeight="1">
      <c r="A6" s="24">
        <v>15.0</v>
      </c>
      <c r="B6" s="25">
        <v>10.0</v>
      </c>
      <c r="C6" s="30">
        <v>100.1</v>
      </c>
      <c r="D6" s="30">
        <v>230.0</v>
      </c>
      <c r="E6" s="31">
        <v>72.8</v>
      </c>
      <c r="F6" s="27"/>
      <c r="G6" s="28"/>
      <c r="H6" s="27"/>
      <c r="I6" s="27"/>
      <c r="J6" s="27"/>
      <c r="K6" s="27"/>
    </row>
    <row r="7" ht="15.75" customHeight="1">
      <c r="A7" s="24">
        <v>20.0</v>
      </c>
      <c r="B7" s="25">
        <v>10.0</v>
      </c>
      <c r="C7" s="30">
        <v>106.3</v>
      </c>
      <c r="D7" s="30">
        <v>240.0</v>
      </c>
      <c r="E7" s="31">
        <v>81.8</v>
      </c>
      <c r="F7" s="27"/>
      <c r="G7" s="28"/>
      <c r="H7" s="27"/>
      <c r="I7" s="27"/>
      <c r="J7" s="27"/>
      <c r="K7" s="27"/>
    </row>
    <row r="8" ht="15.75" customHeight="1">
      <c r="A8" s="24">
        <v>25.0</v>
      </c>
      <c r="B8" s="25">
        <v>10.0</v>
      </c>
      <c r="C8" s="30">
        <v>112.4</v>
      </c>
      <c r="D8" s="30">
        <v>280.0</v>
      </c>
      <c r="E8" s="31">
        <v>81.4</v>
      </c>
      <c r="F8" s="27"/>
      <c r="G8" s="28"/>
      <c r="H8" s="27"/>
      <c r="I8" s="27"/>
      <c r="J8" s="27"/>
      <c r="K8" s="27"/>
    </row>
    <row r="9" ht="15.75" customHeight="1">
      <c r="A9" s="24">
        <v>30.0</v>
      </c>
      <c r="B9" s="25">
        <v>10.0</v>
      </c>
      <c r="C9" s="30">
        <v>115.4</v>
      </c>
      <c r="D9" s="30">
        <v>250.0</v>
      </c>
      <c r="E9" s="31">
        <v>79.7</v>
      </c>
      <c r="F9" s="27"/>
      <c r="G9" s="28"/>
      <c r="H9" s="27"/>
      <c r="I9" s="27"/>
      <c r="J9" s="27"/>
      <c r="K9" s="27"/>
    </row>
    <row r="10" ht="15.75" customHeight="1">
      <c r="A10" s="24">
        <v>35.0</v>
      </c>
      <c r="B10" s="25">
        <v>10.0</v>
      </c>
      <c r="C10" s="30">
        <v>118.4</v>
      </c>
      <c r="D10" s="30">
        <v>260.0</v>
      </c>
      <c r="E10" s="31">
        <v>78.6</v>
      </c>
      <c r="F10" s="27"/>
      <c r="G10" s="28"/>
      <c r="H10" s="27"/>
      <c r="I10" s="27"/>
      <c r="J10" s="27"/>
      <c r="K10" s="27"/>
    </row>
    <row r="11" ht="15.75" customHeight="1">
      <c r="A11" s="24">
        <v>40.0</v>
      </c>
      <c r="B11" s="25">
        <v>10.0</v>
      </c>
      <c r="C11" s="30">
        <v>122.5</v>
      </c>
      <c r="D11" s="30">
        <v>300.0</v>
      </c>
      <c r="E11" s="31">
        <v>68.9</v>
      </c>
      <c r="F11" s="27"/>
      <c r="G11" s="28"/>
      <c r="H11" s="27"/>
      <c r="I11" s="27"/>
      <c r="J11" s="27"/>
      <c r="K11" s="27"/>
    </row>
    <row r="12" ht="15.75" customHeight="1">
      <c r="A12" s="24">
        <v>45.0</v>
      </c>
      <c r="B12" s="25">
        <v>10.0</v>
      </c>
      <c r="C12" s="30">
        <v>124.6</v>
      </c>
      <c r="D12" s="30">
        <v>290.0</v>
      </c>
      <c r="E12" s="31">
        <v>65.5</v>
      </c>
      <c r="F12" s="18"/>
      <c r="G12" s="18"/>
      <c r="H12" s="18"/>
      <c r="I12" s="18"/>
      <c r="J12" s="18"/>
      <c r="K12" s="18"/>
    </row>
    <row r="13" ht="15.75" customHeight="1">
      <c r="A13" s="24">
        <v>50.0</v>
      </c>
      <c r="B13" s="25">
        <v>10.0</v>
      </c>
      <c r="C13" s="30">
        <v>125.5</v>
      </c>
      <c r="D13" s="30">
        <v>270.0</v>
      </c>
      <c r="E13" s="31">
        <v>72.5</v>
      </c>
      <c r="F13" s="23"/>
      <c r="G13" s="23"/>
      <c r="H13" s="23"/>
      <c r="I13" s="23"/>
      <c r="J13" s="23"/>
      <c r="K13" s="23"/>
    </row>
    <row r="14" ht="15.75" customHeight="1">
      <c r="A14" s="24">
        <v>55.0</v>
      </c>
      <c r="B14" s="25">
        <v>10.0</v>
      </c>
      <c r="C14" s="30">
        <v>126.2</v>
      </c>
      <c r="D14" s="30">
        <v>300.0</v>
      </c>
      <c r="E14" s="31">
        <v>73.6</v>
      </c>
      <c r="F14" s="27"/>
      <c r="G14" s="28"/>
      <c r="H14" s="27"/>
      <c r="I14" s="27"/>
      <c r="J14" s="27"/>
      <c r="K14" s="27"/>
    </row>
    <row r="15" ht="15.75" customHeight="1">
      <c r="A15" s="24">
        <v>60.0</v>
      </c>
      <c r="B15" s="25">
        <v>10.0</v>
      </c>
      <c r="C15" s="30">
        <v>128.6</v>
      </c>
      <c r="D15" s="30">
        <v>300.0</v>
      </c>
      <c r="E15" s="31">
        <v>73.0</v>
      </c>
      <c r="F15" s="27"/>
      <c r="G15" s="28"/>
      <c r="H15" s="27"/>
      <c r="I15" s="27"/>
      <c r="J15" s="27"/>
      <c r="K15" s="27"/>
    </row>
    <row r="16" ht="15.75" customHeight="1">
      <c r="A16" s="24">
        <v>65.0</v>
      </c>
      <c r="B16" s="25">
        <v>10.0</v>
      </c>
      <c r="C16" s="30">
        <v>128.3</v>
      </c>
      <c r="D16" s="30">
        <v>280.0</v>
      </c>
      <c r="E16" s="31">
        <v>70.2</v>
      </c>
      <c r="F16" s="27"/>
      <c r="G16" s="28"/>
      <c r="H16" s="27"/>
      <c r="I16" s="27"/>
      <c r="J16" s="27"/>
      <c r="K16" s="27"/>
    </row>
    <row r="17" ht="15.75" customHeight="1">
      <c r="A17" s="24">
        <v>70.0</v>
      </c>
      <c r="B17" s="25">
        <v>10.0</v>
      </c>
      <c r="C17" s="30">
        <v>128.5</v>
      </c>
      <c r="D17" s="30">
        <v>240.0</v>
      </c>
      <c r="E17" s="31">
        <v>74.2</v>
      </c>
      <c r="F17" s="27"/>
      <c r="G17" s="28"/>
      <c r="H17" s="27"/>
      <c r="I17" s="27"/>
      <c r="J17" s="27"/>
      <c r="K17" s="27"/>
    </row>
    <row r="18" ht="15.75" customHeight="1">
      <c r="A18" s="32"/>
      <c r="B18" s="33" t="s">
        <v>22</v>
      </c>
      <c r="C18" s="34">
        <f t="shared" ref="C18:E18" si="1">AVERAGE(C5:C17)</f>
        <v>117.5461538</v>
      </c>
      <c r="D18" s="34">
        <f t="shared" si="1"/>
        <v>265.3846154</v>
      </c>
      <c r="E18" s="35">
        <f t="shared" si="1"/>
        <v>72.09230769</v>
      </c>
      <c r="F18" s="27"/>
      <c r="G18" s="28"/>
      <c r="H18" s="27"/>
      <c r="I18" s="27"/>
      <c r="J18" s="27"/>
      <c r="K18" s="27"/>
    </row>
    <row r="19" ht="15.75" customHeight="1">
      <c r="A19" s="36"/>
      <c r="B19" s="36"/>
      <c r="C19" s="36"/>
      <c r="D19" s="36"/>
      <c r="E19" s="36"/>
      <c r="F19" s="27"/>
      <c r="G19" s="28"/>
      <c r="H19" s="27"/>
      <c r="I19" s="27"/>
      <c r="J19" s="27"/>
      <c r="K19" s="27"/>
    </row>
    <row r="20" ht="15.75" customHeight="1">
      <c r="A20" s="32" t="s">
        <v>23</v>
      </c>
      <c r="B20" s="37"/>
      <c r="C20" s="37"/>
      <c r="D20" s="37"/>
      <c r="E20" s="38"/>
      <c r="F20" s="27"/>
      <c r="G20" s="28"/>
      <c r="H20" s="27"/>
      <c r="I20" s="27"/>
      <c r="J20" s="27"/>
      <c r="K20" s="27"/>
    </row>
    <row r="21" ht="15.75" customHeight="1">
      <c r="A21" s="19" t="s">
        <v>17</v>
      </c>
      <c r="B21" s="20" t="s">
        <v>18</v>
      </c>
      <c r="C21" s="21" t="s">
        <v>19</v>
      </c>
      <c r="D21" s="20" t="s">
        <v>20</v>
      </c>
      <c r="E21" s="22" t="s">
        <v>21</v>
      </c>
      <c r="F21" s="27"/>
      <c r="G21" s="28"/>
      <c r="H21" s="27"/>
      <c r="I21" s="27"/>
      <c r="J21" s="27"/>
      <c r="K21" s="27"/>
    </row>
    <row r="22" ht="15.75" customHeight="1">
      <c r="A22" s="24">
        <v>0.0</v>
      </c>
      <c r="B22" s="25">
        <v>0.0</v>
      </c>
      <c r="C22" s="25">
        <v>0.0</v>
      </c>
      <c r="D22" s="25">
        <v>0.0</v>
      </c>
      <c r="E22" s="26">
        <v>0.0</v>
      </c>
      <c r="F22" s="27"/>
      <c r="G22" s="28"/>
      <c r="H22" s="27"/>
      <c r="I22" s="27"/>
      <c r="J22" s="27"/>
      <c r="K22" s="27"/>
    </row>
    <row r="23" ht="15.75" customHeight="1">
      <c r="A23" s="24">
        <v>5.0</v>
      </c>
      <c r="B23" s="29">
        <v>2.0</v>
      </c>
      <c r="C23" s="30">
        <v>50.1</v>
      </c>
      <c r="D23" s="30">
        <v>0.0</v>
      </c>
      <c r="E23" s="31">
        <v>0.0</v>
      </c>
      <c r="F23" s="18"/>
      <c r="G23" s="18"/>
      <c r="H23" s="18"/>
      <c r="I23" s="18"/>
      <c r="J23" s="18"/>
      <c r="K23" s="18"/>
    </row>
    <row r="24" ht="15.75" customHeight="1">
      <c r="A24" s="24">
        <v>10.0</v>
      </c>
      <c r="B24" s="29">
        <v>7.0</v>
      </c>
      <c r="C24" s="30">
        <v>77.3</v>
      </c>
      <c r="D24" s="30">
        <v>180.0</v>
      </c>
      <c r="E24" s="31">
        <v>40.75</v>
      </c>
      <c r="F24" s="23"/>
      <c r="G24" s="23"/>
      <c r="H24" s="23"/>
      <c r="I24" s="23"/>
      <c r="J24" s="23"/>
      <c r="K24" s="23"/>
    </row>
    <row r="25" ht="15.75" customHeight="1">
      <c r="A25" s="24">
        <v>15.0</v>
      </c>
      <c r="B25" s="25">
        <v>10.0</v>
      </c>
      <c r="C25" s="30">
        <v>93.4</v>
      </c>
      <c r="D25" s="30">
        <v>220.0</v>
      </c>
      <c r="E25" s="31">
        <v>52.1</v>
      </c>
      <c r="F25" s="27"/>
      <c r="G25" s="28"/>
      <c r="H25" s="27"/>
      <c r="I25" s="27"/>
      <c r="J25" s="27"/>
      <c r="K25" s="27"/>
    </row>
    <row r="26" ht="15.75" customHeight="1">
      <c r="A26" s="24">
        <v>20.0</v>
      </c>
      <c r="B26" s="25">
        <v>10.0</v>
      </c>
      <c r="C26" s="30">
        <v>97.9</v>
      </c>
      <c r="D26" s="30">
        <v>190.0</v>
      </c>
      <c r="E26" s="31">
        <v>77.9</v>
      </c>
      <c r="F26" s="27"/>
      <c r="G26" s="28"/>
      <c r="H26" s="27"/>
      <c r="I26" s="27"/>
      <c r="J26" s="27"/>
      <c r="K26" s="27"/>
    </row>
    <row r="27" ht="15.75" customHeight="1">
      <c r="A27" s="24">
        <v>25.0</v>
      </c>
      <c r="B27" s="25">
        <v>10.0</v>
      </c>
      <c r="C27" s="30">
        <v>97.3</v>
      </c>
      <c r="D27" s="30">
        <v>190.0</v>
      </c>
      <c r="E27" s="31">
        <v>100.5</v>
      </c>
      <c r="F27" s="27"/>
      <c r="G27" s="28"/>
      <c r="H27" s="27"/>
      <c r="I27" s="27"/>
      <c r="J27" s="27"/>
      <c r="K27" s="27"/>
    </row>
    <row r="28" ht="15.75" customHeight="1">
      <c r="A28" s="24">
        <v>30.0</v>
      </c>
      <c r="B28" s="25">
        <v>10.0</v>
      </c>
      <c r="C28" s="30">
        <v>100.7</v>
      </c>
      <c r="D28" s="30">
        <v>210.0</v>
      </c>
      <c r="E28" s="31">
        <v>101.3</v>
      </c>
      <c r="F28" s="27"/>
      <c r="G28" s="28"/>
      <c r="H28" s="27"/>
      <c r="I28" s="27"/>
      <c r="J28" s="27"/>
      <c r="K28" s="27"/>
    </row>
    <row r="29" ht="15.75" customHeight="1">
      <c r="A29" s="24">
        <v>35.0</v>
      </c>
      <c r="B29" s="25">
        <v>10.0</v>
      </c>
      <c r="C29" s="30">
        <v>105.5</v>
      </c>
      <c r="D29" s="30">
        <v>260.0</v>
      </c>
      <c r="E29" s="31">
        <v>86.7</v>
      </c>
      <c r="F29" s="27"/>
      <c r="G29" s="28"/>
      <c r="H29" s="27"/>
      <c r="I29" s="27"/>
      <c r="J29" s="27"/>
      <c r="K29" s="27"/>
    </row>
    <row r="30" ht="15.75" customHeight="1">
      <c r="A30" s="24">
        <v>40.0</v>
      </c>
      <c r="B30" s="25">
        <v>10.0</v>
      </c>
      <c r="C30" s="30">
        <v>106.2</v>
      </c>
      <c r="D30" s="30">
        <v>250.0</v>
      </c>
      <c r="E30" s="31">
        <v>79.4</v>
      </c>
      <c r="F30" s="27"/>
      <c r="G30" s="28"/>
      <c r="H30" s="27"/>
      <c r="I30" s="27"/>
      <c r="J30" s="27"/>
      <c r="K30" s="27"/>
    </row>
    <row r="31" ht="15.75" customHeight="1">
      <c r="A31" s="24">
        <v>45.0</v>
      </c>
      <c r="B31" s="25">
        <v>10.0</v>
      </c>
      <c r="C31" s="30">
        <v>110.5</v>
      </c>
      <c r="D31" s="30">
        <v>290.0</v>
      </c>
      <c r="E31" s="31">
        <v>83.0</v>
      </c>
      <c r="F31" s="27"/>
      <c r="G31" s="28"/>
      <c r="H31" s="27"/>
      <c r="I31" s="27"/>
      <c r="J31" s="27"/>
      <c r="K31" s="27"/>
    </row>
    <row r="32" ht="15.75" customHeight="1">
      <c r="A32" s="24">
        <v>50.0</v>
      </c>
      <c r="B32" s="25">
        <v>10.0</v>
      </c>
      <c r="C32" s="30">
        <v>113.5</v>
      </c>
      <c r="D32" s="30">
        <v>330.0</v>
      </c>
      <c r="E32" s="31">
        <v>71.4</v>
      </c>
      <c r="F32" s="27"/>
      <c r="G32" s="28"/>
      <c r="H32" s="27"/>
      <c r="I32" s="27"/>
      <c r="J32" s="27"/>
      <c r="K32" s="27"/>
    </row>
    <row r="33" ht="15.75" customHeight="1">
      <c r="A33" s="24">
        <v>55.0</v>
      </c>
      <c r="B33" s="25">
        <v>10.0</v>
      </c>
      <c r="C33" s="30">
        <v>113.8</v>
      </c>
      <c r="D33" s="30">
        <v>260.0</v>
      </c>
      <c r="E33" s="31">
        <v>72.5</v>
      </c>
      <c r="F33" s="27"/>
      <c r="G33" s="28"/>
      <c r="H33" s="27"/>
      <c r="I33" s="27"/>
      <c r="J33" s="27"/>
      <c r="K33" s="27"/>
    </row>
    <row r="34" ht="15.75" customHeight="1">
      <c r="A34" s="24">
        <v>60.0</v>
      </c>
      <c r="B34" s="25">
        <v>10.0</v>
      </c>
      <c r="C34" s="30">
        <v>114.4</v>
      </c>
      <c r="D34" s="30">
        <v>230.0</v>
      </c>
      <c r="E34" s="31">
        <v>89.8</v>
      </c>
      <c r="F34" s="18"/>
      <c r="G34" s="18"/>
      <c r="H34" s="18"/>
      <c r="I34" s="18"/>
      <c r="J34" s="18"/>
      <c r="K34" s="18"/>
    </row>
    <row r="35" ht="15.75" customHeight="1">
      <c r="A35" s="24">
        <v>65.0</v>
      </c>
      <c r="B35" s="25">
        <v>10.0</v>
      </c>
      <c r="C35" s="30">
        <v>115.9</v>
      </c>
      <c r="D35" s="30">
        <v>270.0</v>
      </c>
      <c r="E35" s="31">
        <v>80.5</v>
      </c>
      <c r="F35" s="23"/>
      <c r="G35" s="23"/>
      <c r="H35" s="23"/>
      <c r="I35" s="23"/>
      <c r="J35" s="23"/>
      <c r="K35" s="23"/>
    </row>
    <row r="36" ht="15.75" customHeight="1">
      <c r="A36" s="24">
        <v>70.0</v>
      </c>
      <c r="B36" s="25">
        <v>10.0</v>
      </c>
      <c r="C36" s="30">
        <v>117.0</v>
      </c>
      <c r="D36" s="30">
        <v>270.0</v>
      </c>
      <c r="E36" s="31">
        <v>71.4</v>
      </c>
      <c r="F36" s="27"/>
      <c r="G36" s="28"/>
      <c r="H36" s="27"/>
      <c r="I36" s="27"/>
      <c r="J36" s="27"/>
      <c r="K36" s="27"/>
    </row>
    <row r="37" ht="15.75" customHeight="1">
      <c r="A37" s="32"/>
      <c r="B37" s="33" t="s">
        <v>22</v>
      </c>
      <c r="C37" s="34">
        <f t="shared" ref="C37:E37" si="2">AVERAGE(C25:C36)</f>
        <v>107.175</v>
      </c>
      <c r="D37" s="34">
        <f t="shared" si="2"/>
        <v>247.5</v>
      </c>
      <c r="E37" s="35">
        <f t="shared" si="2"/>
        <v>80.54166667</v>
      </c>
      <c r="F37" s="27"/>
      <c r="G37" s="28"/>
      <c r="H37" s="27"/>
      <c r="I37" s="27"/>
      <c r="J37" s="27"/>
      <c r="K37" s="27"/>
    </row>
    <row r="38" ht="15.75" customHeight="1">
      <c r="A38" s="36"/>
      <c r="B38" s="36"/>
      <c r="C38" s="36"/>
      <c r="D38" s="36"/>
      <c r="E38" s="36"/>
      <c r="F38" s="27"/>
      <c r="G38" s="28"/>
      <c r="H38" s="27"/>
      <c r="I38" s="27"/>
      <c r="J38" s="27"/>
      <c r="K38" s="27"/>
    </row>
    <row r="39" ht="15.75" customHeight="1">
      <c r="A39" s="32" t="s">
        <v>24</v>
      </c>
      <c r="B39" s="37"/>
      <c r="C39" s="37"/>
      <c r="D39" s="37"/>
      <c r="E39" s="38"/>
      <c r="F39" s="27"/>
      <c r="G39" s="28"/>
      <c r="H39" s="27"/>
      <c r="I39" s="27"/>
      <c r="J39" s="27"/>
      <c r="K39" s="27"/>
    </row>
    <row r="40" ht="15.75" customHeight="1">
      <c r="A40" s="19" t="s">
        <v>17</v>
      </c>
      <c r="B40" s="20" t="s">
        <v>18</v>
      </c>
      <c r="C40" s="21" t="s">
        <v>19</v>
      </c>
      <c r="D40" s="20" t="s">
        <v>20</v>
      </c>
      <c r="E40" s="22" t="s">
        <v>21</v>
      </c>
      <c r="F40" s="27"/>
      <c r="G40" s="28"/>
      <c r="H40" s="27"/>
      <c r="I40" s="27"/>
      <c r="J40" s="27"/>
      <c r="K40" s="27"/>
    </row>
    <row r="41" ht="15.75" customHeight="1">
      <c r="A41" s="24">
        <v>0.0</v>
      </c>
      <c r="B41" s="25">
        <v>0.0</v>
      </c>
      <c r="C41" s="25">
        <v>0.0</v>
      </c>
      <c r="D41" s="25">
        <v>0.0</v>
      </c>
      <c r="E41" s="26">
        <v>0.0</v>
      </c>
      <c r="F41" s="27"/>
      <c r="G41" s="28"/>
      <c r="H41" s="27"/>
      <c r="I41" s="27"/>
      <c r="J41" s="27"/>
      <c r="K41" s="27"/>
    </row>
    <row r="42" ht="15.75" customHeight="1">
      <c r="A42" s="24">
        <v>5.0</v>
      </c>
      <c r="B42" s="29">
        <v>5.0</v>
      </c>
      <c r="C42" s="30">
        <v>86.1</v>
      </c>
      <c r="D42" s="30">
        <v>170.0</v>
      </c>
      <c r="E42" s="31">
        <v>17.3</v>
      </c>
      <c r="F42" s="27"/>
      <c r="G42" s="28"/>
      <c r="H42" s="27"/>
      <c r="I42" s="27"/>
      <c r="J42" s="27"/>
      <c r="K42" s="27"/>
    </row>
    <row r="43" ht="15.75" customHeight="1">
      <c r="A43" s="24">
        <v>10.0</v>
      </c>
      <c r="B43" s="29">
        <v>10.0</v>
      </c>
      <c r="C43" s="30">
        <v>107.7</v>
      </c>
      <c r="D43" s="30">
        <v>210.0</v>
      </c>
      <c r="E43" s="31">
        <v>38.5</v>
      </c>
      <c r="F43" s="27"/>
      <c r="G43" s="28"/>
      <c r="H43" s="27"/>
      <c r="I43" s="27"/>
      <c r="J43" s="27"/>
      <c r="K43" s="27"/>
    </row>
    <row r="44" ht="15.75" customHeight="1">
      <c r="A44" s="24">
        <v>15.0</v>
      </c>
      <c r="B44" s="25">
        <v>10.0</v>
      </c>
      <c r="C44" s="30">
        <v>113.8</v>
      </c>
      <c r="D44" s="30">
        <v>230.0</v>
      </c>
      <c r="E44" s="31">
        <v>62.7</v>
      </c>
      <c r="F44" s="27"/>
      <c r="G44" s="28"/>
      <c r="H44" s="27"/>
      <c r="I44" s="27"/>
      <c r="J44" s="27"/>
      <c r="K44" s="27"/>
    </row>
    <row r="45" ht="15.75" customHeight="1">
      <c r="A45" s="24">
        <v>20.0</v>
      </c>
      <c r="B45" s="25">
        <v>10.0</v>
      </c>
      <c r="C45" s="30">
        <v>115.8</v>
      </c>
      <c r="D45" s="30">
        <v>240.0</v>
      </c>
      <c r="E45" s="31">
        <v>78.6</v>
      </c>
      <c r="F45" s="18"/>
      <c r="G45" s="18"/>
      <c r="H45" s="18"/>
      <c r="I45" s="18"/>
      <c r="J45" s="18"/>
      <c r="K45" s="18"/>
    </row>
    <row r="46" ht="15.75" customHeight="1">
      <c r="A46" s="24">
        <v>25.0</v>
      </c>
      <c r="B46" s="25">
        <v>10.0</v>
      </c>
      <c r="C46" s="30">
        <v>118.3</v>
      </c>
      <c r="D46" s="30">
        <v>320.0</v>
      </c>
      <c r="E46" s="31">
        <v>80.6</v>
      </c>
      <c r="F46" s="23"/>
      <c r="G46" s="23"/>
      <c r="H46" s="23"/>
      <c r="I46" s="23"/>
      <c r="J46" s="23"/>
      <c r="K46" s="23"/>
    </row>
    <row r="47" ht="15.75" customHeight="1">
      <c r="A47" s="24">
        <v>30.0</v>
      </c>
      <c r="B47" s="25">
        <v>10.0</v>
      </c>
      <c r="C47" s="30">
        <v>116.6</v>
      </c>
      <c r="D47" s="30">
        <v>240.0</v>
      </c>
      <c r="E47" s="31">
        <v>84.0</v>
      </c>
      <c r="F47" s="27"/>
      <c r="G47" s="28"/>
      <c r="H47" s="27"/>
      <c r="I47" s="27"/>
      <c r="J47" s="27"/>
      <c r="K47" s="27"/>
    </row>
    <row r="48" ht="15.75" customHeight="1">
      <c r="A48" s="24">
        <v>35.0</v>
      </c>
      <c r="B48" s="25">
        <v>10.0</v>
      </c>
      <c r="C48" s="30">
        <v>118.3</v>
      </c>
      <c r="D48" s="30">
        <v>240.0</v>
      </c>
      <c r="E48" s="31">
        <v>85.1</v>
      </c>
      <c r="F48" s="27"/>
      <c r="G48" s="28"/>
      <c r="H48" s="27"/>
      <c r="I48" s="27"/>
      <c r="J48" s="27"/>
      <c r="K48" s="27"/>
    </row>
    <row r="49" ht="15.75" customHeight="1">
      <c r="A49" s="24">
        <v>40.0</v>
      </c>
      <c r="B49" s="25">
        <v>10.0</v>
      </c>
      <c r="C49" s="30">
        <v>117.6</v>
      </c>
      <c r="D49" s="30">
        <v>250.0</v>
      </c>
      <c r="E49" s="31">
        <v>83.1</v>
      </c>
      <c r="F49" s="27"/>
      <c r="G49" s="28"/>
      <c r="H49" s="27"/>
      <c r="I49" s="27"/>
      <c r="J49" s="27"/>
      <c r="K49" s="27"/>
    </row>
    <row r="50" ht="15.75" customHeight="1">
      <c r="A50" s="24">
        <v>45.0</v>
      </c>
      <c r="B50" s="25">
        <v>10.0</v>
      </c>
      <c r="C50" s="30">
        <v>115.7</v>
      </c>
      <c r="D50" s="30">
        <v>200.0</v>
      </c>
      <c r="E50" s="31">
        <v>90.0</v>
      </c>
      <c r="F50" s="27"/>
      <c r="G50" s="28"/>
      <c r="H50" s="27"/>
      <c r="I50" s="27"/>
      <c r="J50" s="27"/>
      <c r="K50" s="27"/>
    </row>
    <row r="51" ht="15.75" customHeight="1">
      <c r="A51" s="24">
        <v>50.0</v>
      </c>
      <c r="B51" s="25">
        <v>10.0</v>
      </c>
      <c r="C51" s="30">
        <v>116.9</v>
      </c>
      <c r="D51" s="30">
        <v>230.0</v>
      </c>
      <c r="E51" s="31">
        <v>85.9</v>
      </c>
      <c r="F51" s="27"/>
      <c r="G51" s="28"/>
      <c r="H51" s="27"/>
      <c r="I51" s="27"/>
      <c r="J51" s="27"/>
      <c r="K51" s="27"/>
    </row>
    <row r="52" ht="15.75" customHeight="1">
      <c r="A52" s="24">
        <v>55.0</v>
      </c>
      <c r="B52" s="25">
        <v>10.0</v>
      </c>
      <c r="C52" s="30">
        <v>117.4</v>
      </c>
      <c r="D52" s="30">
        <v>250.0</v>
      </c>
      <c r="E52" s="31">
        <v>86.0</v>
      </c>
      <c r="F52" s="27"/>
      <c r="G52" s="28"/>
      <c r="H52" s="27"/>
      <c r="I52" s="27"/>
      <c r="J52" s="27"/>
      <c r="K52" s="27"/>
    </row>
    <row r="53" ht="15.75" customHeight="1">
      <c r="A53" s="24">
        <v>60.0</v>
      </c>
      <c r="B53" s="25">
        <v>10.0</v>
      </c>
      <c r="C53" s="30">
        <v>118.7</v>
      </c>
      <c r="D53" s="30">
        <v>270.0</v>
      </c>
      <c r="E53" s="31">
        <v>80.0</v>
      </c>
      <c r="F53" s="27"/>
      <c r="G53" s="28"/>
      <c r="H53" s="27"/>
      <c r="I53" s="27"/>
      <c r="J53" s="27"/>
      <c r="K53" s="27"/>
    </row>
    <row r="54" ht="15.75" customHeight="1">
      <c r="A54" s="24">
        <v>65.0</v>
      </c>
      <c r="B54" s="25">
        <v>10.0</v>
      </c>
      <c r="C54" s="30">
        <v>118.7</v>
      </c>
      <c r="D54" s="30">
        <v>260.0</v>
      </c>
      <c r="E54" s="31">
        <v>73.7</v>
      </c>
      <c r="F54" s="27"/>
      <c r="G54" s="28"/>
      <c r="H54" s="27"/>
      <c r="I54" s="27"/>
      <c r="J54" s="27"/>
      <c r="K54" s="27"/>
    </row>
    <row r="55" ht="15.75" customHeight="1">
      <c r="A55" s="24">
        <v>70.0</v>
      </c>
      <c r="B55" s="25">
        <v>10.0</v>
      </c>
      <c r="C55" s="30">
        <v>118.2</v>
      </c>
      <c r="D55" s="30">
        <v>220.0</v>
      </c>
      <c r="E55" s="31">
        <v>86.5</v>
      </c>
      <c r="F55" s="27"/>
      <c r="G55" s="28"/>
      <c r="H55" s="27"/>
      <c r="I55" s="27"/>
      <c r="J55" s="27"/>
      <c r="K55" s="27"/>
    </row>
    <row r="56" ht="15.75" customHeight="1">
      <c r="A56" s="39"/>
      <c r="B56" s="40" t="s">
        <v>22</v>
      </c>
      <c r="C56" s="41">
        <f t="shared" ref="C56:E56" si="3">AVERAGE(C43:C55)</f>
        <v>116.4384615</v>
      </c>
      <c r="D56" s="41">
        <f t="shared" si="3"/>
        <v>243.0769231</v>
      </c>
      <c r="E56" s="42">
        <f t="shared" si="3"/>
        <v>78.05384615</v>
      </c>
    </row>
    <row r="57" ht="15.75" customHeight="1">
      <c r="A57" s="43"/>
      <c r="B57" s="43"/>
      <c r="C57" s="43"/>
      <c r="D57" s="43"/>
      <c r="E57" s="43"/>
    </row>
    <row r="58" ht="15.75" customHeight="1">
      <c r="A58" s="39" t="s">
        <v>25</v>
      </c>
      <c r="B58" s="37"/>
      <c r="C58" s="37"/>
      <c r="D58" s="37"/>
      <c r="E58" s="38"/>
    </row>
    <row r="59" ht="15.75" customHeight="1">
      <c r="A59" s="44" t="s">
        <v>17</v>
      </c>
      <c r="B59" s="4" t="s">
        <v>18</v>
      </c>
      <c r="C59" s="45" t="s">
        <v>19</v>
      </c>
      <c r="D59" s="4" t="s">
        <v>20</v>
      </c>
      <c r="E59" s="46" t="s">
        <v>21</v>
      </c>
    </row>
    <row r="60" ht="15.75" customHeight="1">
      <c r="A60" s="47">
        <v>0.0</v>
      </c>
      <c r="B60" s="48">
        <v>0.0</v>
      </c>
      <c r="C60" s="48">
        <v>0.0</v>
      </c>
      <c r="D60" s="48">
        <v>0.0</v>
      </c>
      <c r="E60" s="49">
        <v>0.0</v>
      </c>
    </row>
    <row r="61" ht="15.75" customHeight="1">
      <c r="A61" s="47">
        <v>5.0</v>
      </c>
      <c r="B61" s="50">
        <v>4.0</v>
      </c>
      <c r="C61" s="51">
        <v>74.5</v>
      </c>
      <c r="D61" s="51">
        <v>150.0</v>
      </c>
      <c r="E61" s="52">
        <v>11.0</v>
      </c>
    </row>
    <row r="62" ht="15.75" customHeight="1">
      <c r="A62" s="47">
        <v>10.0</v>
      </c>
      <c r="B62" s="50">
        <v>9.0</v>
      </c>
      <c r="C62" s="51">
        <v>98.7</v>
      </c>
      <c r="D62" s="51">
        <v>210.0</v>
      </c>
      <c r="E62" s="52">
        <v>36.5</v>
      </c>
    </row>
    <row r="63" ht="15.75" customHeight="1">
      <c r="A63" s="47">
        <v>15.0</v>
      </c>
      <c r="B63" s="48">
        <v>10.0</v>
      </c>
      <c r="C63" s="51">
        <v>131.9</v>
      </c>
      <c r="D63" s="51">
        <v>360.0</v>
      </c>
      <c r="E63" s="52">
        <v>49.8</v>
      </c>
    </row>
    <row r="64" ht="15.75" customHeight="1">
      <c r="A64" s="47">
        <v>20.0</v>
      </c>
      <c r="B64" s="48">
        <v>10.0</v>
      </c>
      <c r="C64" s="51">
        <v>131.3</v>
      </c>
      <c r="D64" s="51">
        <v>350.0</v>
      </c>
      <c r="E64" s="52">
        <v>60.4</v>
      </c>
    </row>
    <row r="65" ht="15.75" customHeight="1">
      <c r="A65" s="47">
        <v>25.0</v>
      </c>
      <c r="B65" s="48">
        <v>10.0</v>
      </c>
      <c r="C65" s="51">
        <v>129.2</v>
      </c>
      <c r="D65" s="51">
        <v>230.0</v>
      </c>
      <c r="E65" s="52">
        <v>73.4</v>
      </c>
    </row>
    <row r="66" ht="15.75" customHeight="1">
      <c r="A66" s="47">
        <v>30.0</v>
      </c>
      <c r="B66" s="48">
        <v>10.0</v>
      </c>
      <c r="C66" s="51">
        <v>122.7</v>
      </c>
      <c r="D66" s="51">
        <v>220.0</v>
      </c>
      <c r="E66" s="52">
        <v>83.7</v>
      </c>
    </row>
    <row r="67" ht="15.75" customHeight="1">
      <c r="A67" s="47">
        <v>35.0</v>
      </c>
      <c r="B67" s="48">
        <v>10.0</v>
      </c>
      <c r="C67" s="51">
        <v>124.1</v>
      </c>
      <c r="D67" s="51">
        <v>230.0</v>
      </c>
      <c r="E67" s="52">
        <v>86.8</v>
      </c>
    </row>
    <row r="68" ht="15.75" customHeight="1">
      <c r="A68" s="47">
        <v>40.0</v>
      </c>
      <c r="B68" s="48">
        <v>10.0</v>
      </c>
      <c r="C68" s="51">
        <v>123.2</v>
      </c>
      <c r="D68" s="51">
        <v>250.0</v>
      </c>
      <c r="E68" s="52">
        <v>87.7</v>
      </c>
    </row>
    <row r="69" ht="15.75" customHeight="1">
      <c r="A69" s="47">
        <v>45.0</v>
      </c>
      <c r="B69" s="48">
        <v>10.0</v>
      </c>
      <c r="C69" s="51">
        <v>120.5</v>
      </c>
      <c r="D69" s="51">
        <v>220.0</v>
      </c>
      <c r="E69" s="52">
        <v>85.4</v>
      </c>
    </row>
    <row r="70" ht="15.75" customHeight="1">
      <c r="A70" s="47">
        <v>50.0</v>
      </c>
      <c r="B70" s="48">
        <v>10.0</v>
      </c>
      <c r="C70" s="51">
        <v>118.2</v>
      </c>
      <c r="D70" s="51">
        <v>190.0</v>
      </c>
      <c r="E70" s="52">
        <v>91.2</v>
      </c>
    </row>
    <row r="71" ht="15.75" customHeight="1">
      <c r="A71" s="47">
        <v>55.0</v>
      </c>
      <c r="B71" s="48">
        <v>10.0</v>
      </c>
      <c r="C71" s="51">
        <v>117.8</v>
      </c>
      <c r="D71" s="51">
        <v>210.0</v>
      </c>
      <c r="E71" s="52">
        <v>92.6</v>
      </c>
    </row>
    <row r="72" ht="15.75" customHeight="1">
      <c r="A72" s="47">
        <v>60.0</v>
      </c>
      <c r="B72" s="48">
        <v>10.0</v>
      </c>
      <c r="C72" s="51">
        <v>115.6</v>
      </c>
      <c r="D72" s="51">
        <v>200.0</v>
      </c>
      <c r="E72" s="52">
        <v>92.0</v>
      </c>
    </row>
    <row r="73" ht="15.75" customHeight="1">
      <c r="A73" s="47">
        <v>65.0</v>
      </c>
      <c r="B73" s="48">
        <v>10.0</v>
      </c>
      <c r="C73" s="51">
        <v>114.9</v>
      </c>
      <c r="D73" s="51">
        <v>200.0</v>
      </c>
      <c r="E73" s="52">
        <v>94.9</v>
      </c>
    </row>
    <row r="74" ht="15.75" customHeight="1">
      <c r="A74" s="47">
        <v>70.0</v>
      </c>
      <c r="B74" s="48">
        <v>10.0</v>
      </c>
      <c r="C74" s="51">
        <v>113.9</v>
      </c>
      <c r="D74" s="51">
        <v>210.0</v>
      </c>
      <c r="E74" s="52">
        <v>97.3</v>
      </c>
    </row>
    <row r="75" ht="15.75" customHeight="1">
      <c r="A75" s="39"/>
      <c r="B75" s="40" t="s">
        <v>22</v>
      </c>
      <c r="C75" s="41">
        <f t="shared" ref="C75:E75" si="4">AVERAGE(C63:C74)</f>
        <v>121.9416667</v>
      </c>
      <c r="D75" s="41">
        <f t="shared" si="4"/>
        <v>239.1666667</v>
      </c>
      <c r="E75" s="42">
        <f t="shared" si="4"/>
        <v>82.93333333</v>
      </c>
    </row>
    <row r="76" ht="15.75" customHeight="1">
      <c r="A76" s="43"/>
      <c r="B76" s="43"/>
      <c r="C76" s="43"/>
      <c r="D76" s="43"/>
      <c r="E76" s="43"/>
    </row>
    <row r="77" ht="15.75" customHeight="1">
      <c r="A77" s="39" t="s">
        <v>26</v>
      </c>
      <c r="B77" s="37"/>
      <c r="C77" s="37"/>
      <c r="D77" s="37"/>
      <c r="E77" s="38"/>
    </row>
    <row r="78" ht="15.75" customHeight="1">
      <c r="A78" s="44" t="s">
        <v>17</v>
      </c>
      <c r="B78" s="4" t="s">
        <v>18</v>
      </c>
      <c r="C78" s="45" t="s">
        <v>19</v>
      </c>
      <c r="D78" s="4" t="s">
        <v>20</v>
      </c>
      <c r="E78" s="46" t="s">
        <v>21</v>
      </c>
    </row>
    <row r="79" ht="15.75" customHeight="1">
      <c r="A79" s="47">
        <v>0.0</v>
      </c>
      <c r="B79" s="48">
        <v>0.0</v>
      </c>
      <c r="C79" s="48">
        <v>0.0</v>
      </c>
      <c r="D79" s="48">
        <v>0.0</v>
      </c>
      <c r="E79" s="49">
        <v>0.0</v>
      </c>
    </row>
    <row r="80" ht="15.75" customHeight="1">
      <c r="A80" s="47">
        <v>5.0</v>
      </c>
      <c r="B80" s="50">
        <v>5.0</v>
      </c>
      <c r="C80" s="51">
        <v>54.7</v>
      </c>
      <c r="D80" s="51">
        <v>99.0</v>
      </c>
      <c r="E80" s="52">
        <v>29.0</v>
      </c>
    </row>
    <row r="81" ht="15.75" customHeight="1">
      <c r="A81" s="47">
        <v>10.0</v>
      </c>
      <c r="B81" s="50">
        <v>10.0</v>
      </c>
      <c r="C81" s="51">
        <v>75.9</v>
      </c>
      <c r="D81" s="51">
        <v>180.0</v>
      </c>
      <c r="E81" s="52">
        <v>61.9</v>
      </c>
    </row>
    <row r="82" ht="15.75" customHeight="1">
      <c r="A82" s="47">
        <v>15.0</v>
      </c>
      <c r="B82" s="48">
        <v>10.0</v>
      </c>
      <c r="C82" s="51">
        <v>96.3</v>
      </c>
      <c r="D82" s="51">
        <v>240.0</v>
      </c>
      <c r="E82" s="52">
        <v>78.5</v>
      </c>
    </row>
    <row r="83" ht="15.75" customHeight="1">
      <c r="A83" s="47">
        <v>20.0</v>
      </c>
      <c r="B83" s="48">
        <v>10.0</v>
      </c>
      <c r="C83" s="51">
        <v>99.9</v>
      </c>
      <c r="D83" s="51">
        <v>240.0</v>
      </c>
      <c r="E83" s="52">
        <v>81.8</v>
      </c>
    </row>
    <row r="84" ht="15.75" customHeight="1">
      <c r="A84" s="47">
        <v>25.0</v>
      </c>
      <c r="B84" s="48">
        <v>10.0</v>
      </c>
      <c r="C84" s="51">
        <v>104.6</v>
      </c>
      <c r="D84" s="51">
        <v>230.0</v>
      </c>
      <c r="E84" s="52">
        <v>83.8</v>
      </c>
    </row>
    <row r="85" ht="15.75" customHeight="1">
      <c r="A85" s="47">
        <v>30.0</v>
      </c>
      <c r="B85" s="48">
        <v>10.0</v>
      </c>
      <c r="C85" s="51">
        <v>108.9</v>
      </c>
      <c r="D85" s="51">
        <v>260.0</v>
      </c>
      <c r="E85" s="52">
        <v>85.7</v>
      </c>
    </row>
    <row r="86" ht="15.75" customHeight="1">
      <c r="A86" s="47">
        <v>35.0</v>
      </c>
      <c r="B86" s="48">
        <v>10.0</v>
      </c>
      <c r="C86" s="51">
        <v>110.5</v>
      </c>
      <c r="D86" s="51">
        <v>240.0</v>
      </c>
      <c r="E86" s="52">
        <v>81.0</v>
      </c>
    </row>
    <row r="87" ht="15.75" customHeight="1">
      <c r="A87" s="47">
        <v>40.0</v>
      </c>
      <c r="B87" s="48">
        <v>10.0</v>
      </c>
      <c r="C87" s="51">
        <v>110.9</v>
      </c>
      <c r="D87" s="51">
        <v>210.0</v>
      </c>
      <c r="E87" s="52">
        <v>80.9</v>
      </c>
    </row>
    <row r="88" ht="15.75" customHeight="1">
      <c r="A88" s="47">
        <v>45.0</v>
      </c>
      <c r="B88" s="48">
        <v>10.0</v>
      </c>
      <c r="C88" s="51">
        <v>114.7</v>
      </c>
      <c r="D88" s="51">
        <v>260.0</v>
      </c>
      <c r="E88" s="52">
        <v>82.9</v>
      </c>
    </row>
    <row r="89" ht="15.75" customHeight="1">
      <c r="A89" s="47">
        <v>50.0</v>
      </c>
      <c r="B89" s="48">
        <v>10.0</v>
      </c>
      <c r="C89" s="51">
        <v>116.7</v>
      </c>
      <c r="D89" s="51">
        <v>290.0</v>
      </c>
      <c r="E89" s="52">
        <v>71.8</v>
      </c>
    </row>
    <row r="90" ht="15.75" customHeight="1">
      <c r="A90" s="47">
        <v>55.0</v>
      </c>
      <c r="B90" s="48">
        <v>10.0</v>
      </c>
      <c r="C90" s="51">
        <v>118.0</v>
      </c>
      <c r="D90" s="51">
        <v>250.0</v>
      </c>
      <c r="E90" s="52">
        <v>68.3</v>
      </c>
    </row>
    <row r="91" ht="15.75" customHeight="1">
      <c r="A91" s="47">
        <v>60.0</v>
      </c>
      <c r="B91" s="48">
        <v>10.0</v>
      </c>
      <c r="C91" s="51">
        <v>118.8</v>
      </c>
      <c r="D91" s="51">
        <v>240.0</v>
      </c>
      <c r="E91" s="52">
        <v>78.3</v>
      </c>
    </row>
    <row r="92" ht="15.75" customHeight="1">
      <c r="A92" s="47">
        <v>65.0</v>
      </c>
      <c r="B92" s="48">
        <v>10.0</v>
      </c>
      <c r="C92" s="51">
        <v>120.0</v>
      </c>
      <c r="D92" s="51">
        <v>260.0</v>
      </c>
      <c r="E92" s="52">
        <v>76.2</v>
      </c>
    </row>
    <row r="93" ht="15.75" customHeight="1">
      <c r="A93" s="47">
        <v>70.0</v>
      </c>
      <c r="B93" s="48">
        <v>10.0</v>
      </c>
      <c r="C93" s="51">
        <v>120.6</v>
      </c>
      <c r="D93" s="51">
        <v>290.0</v>
      </c>
      <c r="E93" s="52">
        <v>77.6</v>
      </c>
    </row>
    <row r="94" ht="15.75" customHeight="1">
      <c r="A94" s="39"/>
      <c r="B94" s="40" t="s">
        <v>22</v>
      </c>
      <c r="C94" s="41">
        <f t="shared" ref="C94:E94" si="5">AVERAGE(C81:C93)</f>
        <v>108.9076923</v>
      </c>
      <c r="D94" s="41">
        <f t="shared" si="5"/>
        <v>245.3846154</v>
      </c>
      <c r="E94" s="42">
        <f t="shared" si="5"/>
        <v>77.59230769</v>
      </c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E1"/>
    <mergeCell ref="A20:E20"/>
    <mergeCell ref="A39:E39"/>
    <mergeCell ref="A58:E58"/>
    <mergeCell ref="A77:E77"/>
  </mergeCells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0" t="s">
        <v>16</v>
      </c>
      <c r="B1" s="20"/>
      <c r="C1" s="20"/>
      <c r="D1" s="20"/>
      <c r="E1" s="20"/>
      <c r="F1" s="18"/>
      <c r="G1" s="18"/>
      <c r="H1" s="18"/>
      <c r="I1" s="18"/>
      <c r="J1" s="18"/>
      <c r="K1" s="18"/>
    </row>
    <row r="2" ht="15.75" customHeight="1">
      <c r="A2" s="20" t="s">
        <v>17</v>
      </c>
      <c r="B2" s="20" t="s">
        <v>18</v>
      </c>
      <c r="C2" s="20" t="s">
        <v>19</v>
      </c>
      <c r="D2" s="20" t="s">
        <v>20</v>
      </c>
      <c r="E2" s="20" t="s">
        <v>21</v>
      </c>
      <c r="F2" s="23"/>
      <c r="G2" s="23"/>
      <c r="H2" s="23"/>
      <c r="I2" s="23"/>
      <c r="J2" s="23"/>
      <c r="K2" s="23"/>
    </row>
    <row r="3" ht="15.75" customHeight="1">
      <c r="A3" s="25">
        <v>0.0</v>
      </c>
      <c r="B3" s="25">
        <v>0.0</v>
      </c>
      <c r="C3" s="25">
        <v>0.0</v>
      </c>
      <c r="D3" s="25">
        <v>0.0</v>
      </c>
      <c r="E3" s="25">
        <v>0.0</v>
      </c>
      <c r="F3" s="27"/>
      <c r="G3" s="28"/>
      <c r="H3" s="27"/>
      <c r="I3" s="27"/>
      <c r="J3" s="27"/>
      <c r="K3" s="27"/>
    </row>
    <row r="4" ht="15.75" customHeight="1">
      <c r="A4" s="25">
        <v>5.0</v>
      </c>
      <c r="B4" s="25">
        <v>10.0</v>
      </c>
      <c r="C4" s="25">
        <v>74.5</v>
      </c>
      <c r="D4" s="25">
        <v>150.0</v>
      </c>
      <c r="E4" s="25">
        <v>0.0</v>
      </c>
      <c r="F4" s="27"/>
      <c r="G4" s="28"/>
      <c r="H4" s="27"/>
      <c r="I4" s="27"/>
      <c r="J4" s="27"/>
      <c r="K4" s="27"/>
    </row>
    <row r="5" ht="15.75" customHeight="1">
      <c r="A5" s="25">
        <v>10.0</v>
      </c>
      <c r="B5" s="25">
        <v>35.0</v>
      </c>
      <c r="C5" s="25">
        <v>184.7</v>
      </c>
      <c r="D5" s="25">
        <v>530.0</v>
      </c>
      <c r="E5" s="25">
        <v>93.0</v>
      </c>
      <c r="F5" s="27"/>
      <c r="G5" s="28"/>
      <c r="H5" s="27"/>
      <c r="I5" s="27"/>
      <c r="J5" s="27"/>
      <c r="K5" s="27"/>
    </row>
    <row r="6" ht="15.75" customHeight="1">
      <c r="A6" s="25">
        <v>15.0</v>
      </c>
      <c r="B6" s="25">
        <v>50.0</v>
      </c>
      <c r="C6" s="25">
        <v>317.9</v>
      </c>
      <c r="D6" s="25">
        <v>1500.0</v>
      </c>
      <c r="E6" s="25">
        <v>95.5</v>
      </c>
      <c r="F6" s="27"/>
      <c r="G6" s="28"/>
      <c r="H6" s="27"/>
      <c r="I6" s="27"/>
      <c r="J6" s="27"/>
      <c r="K6" s="27"/>
    </row>
    <row r="7" ht="15.75" customHeight="1">
      <c r="A7" s="25">
        <v>20.0</v>
      </c>
      <c r="B7" s="25">
        <v>50.0</v>
      </c>
      <c r="C7" s="25">
        <v>390.2</v>
      </c>
      <c r="D7" s="25">
        <v>1500.0</v>
      </c>
      <c r="E7" s="25">
        <v>84.1</v>
      </c>
      <c r="F7" s="27"/>
      <c r="G7" s="28"/>
      <c r="H7" s="27"/>
      <c r="I7" s="27"/>
      <c r="J7" s="27"/>
      <c r="K7" s="27"/>
    </row>
    <row r="8" ht="15.75" customHeight="1">
      <c r="A8" s="25">
        <v>25.0</v>
      </c>
      <c r="B8" s="25">
        <v>50.0</v>
      </c>
      <c r="C8" s="25">
        <v>410.4</v>
      </c>
      <c r="D8" s="25">
        <v>1000.0</v>
      </c>
      <c r="E8" s="25">
        <v>81.9</v>
      </c>
      <c r="F8" s="27"/>
      <c r="G8" s="28"/>
      <c r="H8" s="27"/>
      <c r="I8" s="27"/>
      <c r="J8" s="27"/>
      <c r="K8" s="27"/>
    </row>
    <row r="9" ht="15.75" customHeight="1">
      <c r="A9" s="25">
        <v>30.0</v>
      </c>
      <c r="B9" s="25">
        <v>50.0</v>
      </c>
      <c r="C9" s="25">
        <v>431.0</v>
      </c>
      <c r="D9" s="25">
        <v>960.0</v>
      </c>
      <c r="E9" s="25">
        <v>97.1</v>
      </c>
      <c r="F9" s="27"/>
      <c r="G9" s="28"/>
      <c r="H9" s="27"/>
      <c r="I9" s="27"/>
      <c r="J9" s="27"/>
      <c r="K9" s="27"/>
    </row>
    <row r="10" ht="15.75" customHeight="1">
      <c r="A10" s="25">
        <v>35.0</v>
      </c>
      <c r="B10" s="25">
        <v>50.0</v>
      </c>
      <c r="C10" s="25">
        <v>440.2</v>
      </c>
      <c r="D10" s="25">
        <v>890.0</v>
      </c>
      <c r="E10" s="25">
        <v>99.1</v>
      </c>
      <c r="F10" s="27"/>
      <c r="G10" s="28"/>
      <c r="H10" s="27"/>
      <c r="I10" s="27"/>
      <c r="J10" s="27"/>
      <c r="K10" s="27"/>
    </row>
    <row r="11" ht="15.75" customHeight="1">
      <c r="A11" s="25">
        <v>40.0</v>
      </c>
      <c r="B11" s="25">
        <v>50.0</v>
      </c>
      <c r="C11" s="25">
        <v>433.1</v>
      </c>
      <c r="D11" s="25">
        <v>730.0</v>
      </c>
      <c r="E11" s="25">
        <v>110.9</v>
      </c>
      <c r="F11" s="27"/>
      <c r="G11" s="28"/>
      <c r="H11" s="27"/>
      <c r="I11" s="27"/>
      <c r="J11" s="27"/>
      <c r="K11" s="27"/>
    </row>
    <row r="12" ht="15.75" customHeight="1">
      <c r="A12" s="25">
        <v>45.0</v>
      </c>
      <c r="B12" s="25">
        <v>50.0</v>
      </c>
      <c r="C12" s="25">
        <v>442.4</v>
      </c>
      <c r="D12" s="25">
        <v>760.0</v>
      </c>
      <c r="E12" s="25">
        <v>116.2</v>
      </c>
      <c r="F12" s="18"/>
      <c r="G12" s="18"/>
      <c r="H12" s="18"/>
      <c r="I12" s="18"/>
      <c r="J12" s="18"/>
      <c r="K12" s="18"/>
    </row>
    <row r="13" ht="15.75" customHeight="1">
      <c r="A13" s="25">
        <v>50.0</v>
      </c>
      <c r="B13" s="25">
        <v>50.0</v>
      </c>
      <c r="C13" s="25">
        <v>436.5</v>
      </c>
      <c r="D13" s="25">
        <v>740.0</v>
      </c>
      <c r="E13" s="25">
        <v>109.5</v>
      </c>
      <c r="F13" s="23"/>
      <c r="G13" s="23"/>
      <c r="H13" s="23"/>
      <c r="I13" s="23"/>
      <c r="J13" s="23"/>
      <c r="K13" s="23"/>
    </row>
    <row r="14" ht="15.75" customHeight="1">
      <c r="A14" s="25">
        <v>55.0</v>
      </c>
      <c r="B14" s="25">
        <v>50.0</v>
      </c>
      <c r="C14" s="25">
        <v>435.0</v>
      </c>
      <c r="D14" s="25">
        <v>640.0</v>
      </c>
      <c r="E14" s="25">
        <v>117.0</v>
      </c>
      <c r="F14" s="27"/>
      <c r="G14" s="28"/>
      <c r="H14" s="27"/>
      <c r="I14" s="27"/>
      <c r="J14" s="27"/>
      <c r="K14" s="27"/>
    </row>
    <row r="15" ht="15.75" customHeight="1">
      <c r="A15" s="25">
        <v>60.0</v>
      </c>
      <c r="B15" s="25">
        <v>50.0</v>
      </c>
      <c r="C15" s="25">
        <v>432.2</v>
      </c>
      <c r="D15" s="25">
        <v>670.0</v>
      </c>
      <c r="E15" s="25">
        <v>126.2</v>
      </c>
      <c r="F15" s="27"/>
      <c r="G15" s="28"/>
      <c r="H15" s="27"/>
      <c r="I15" s="27"/>
      <c r="J15" s="27"/>
      <c r="K15" s="27"/>
    </row>
    <row r="16" ht="15.75" customHeight="1">
      <c r="A16" s="25">
        <v>65.0</v>
      </c>
      <c r="B16" s="25">
        <v>50.0</v>
      </c>
      <c r="C16" s="25">
        <v>424.2</v>
      </c>
      <c r="D16" s="25">
        <v>580.0</v>
      </c>
      <c r="E16" s="25">
        <v>128.0</v>
      </c>
      <c r="F16" s="27"/>
      <c r="G16" s="28"/>
      <c r="H16" s="27"/>
      <c r="I16" s="27"/>
      <c r="J16" s="27"/>
      <c r="K16" s="27"/>
    </row>
    <row r="17" ht="15.75" customHeight="1">
      <c r="A17" s="25">
        <v>70.0</v>
      </c>
      <c r="B17" s="25">
        <v>50.0</v>
      </c>
      <c r="C17" s="25">
        <v>428.5</v>
      </c>
      <c r="D17" s="25">
        <v>760.0</v>
      </c>
      <c r="E17" s="25">
        <v>129.8</v>
      </c>
      <c r="F17" s="27"/>
      <c r="G17" s="28"/>
      <c r="H17" s="27"/>
      <c r="I17" s="27"/>
      <c r="J17" s="27"/>
      <c r="K17" s="27"/>
    </row>
    <row r="18" ht="15.75" customHeight="1">
      <c r="A18" s="20"/>
      <c r="B18" s="33" t="s">
        <v>27</v>
      </c>
      <c r="C18" s="34">
        <f t="shared" ref="C18:E18" si="1">AVERAGE(C6:C17)</f>
        <v>418.4666667</v>
      </c>
      <c r="D18" s="34">
        <f t="shared" si="1"/>
        <v>894.1666667</v>
      </c>
      <c r="E18" s="35">
        <f t="shared" si="1"/>
        <v>107.9416667</v>
      </c>
      <c r="F18" s="27"/>
      <c r="G18" s="28"/>
      <c r="H18" s="27"/>
      <c r="I18" s="27"/>
      <c r="J18" s="27"/>
      <c r="K18" s="27"/>
    </row>
    <row r="19" ht="15.75" customHeight="1">
      <c r="A19" s="20"/>
      <c r="B19" s="20"/>
      <c r="C19" s="20"/>
      <c r="D19" s="20"/>
      <c r="E19" s="20"/>
      <c r="F19" s="27"/>
      <c r="G19" s="28"/>
      <c r="H19" s="27"/>
      <c r="I19" s="27"/>
      <c r="J19" s="27"/>
      <c r="K19" s="27"/>
    </row>
    <row r="20" ht="15.75" customHeight="1">
      <c r="A20" s="20" t="s">
        <v>23</v>
      </c>
      <c r="B20" s="20"/>
      <c r="C20" s="20"/>
      <c r="D20" s="20"/>
      <c r="E20" s="20"/>
      <c r="F20" s="27"/>
      <c r="G20" s="28"/>
      <c r="H20" s="27"/>
      <c r="I20" s="27"/>
      <c r="J20" s="27"/>
      <c r="K20" s="27"/>
    </row>
    <row r="21" ht="15.75" customHeight="1">
      <c r="A21" s="20" t="s">
        <v>17</v>
      </c>
      <c r="B21" s="20" t="s">
        <v>18</v>
      </c>
      <c r="C21" s="20" t="s">
        <v>19</v>
      </c>
      <c r="D21" s="20" t="s">
        <v>20</v>
      </c>
      <c r="E21" s="20" t="s">
        <v>21</v>
      </c>
      <c r="F21" s="27"/>
      <c r="G21" s="28"/>
      <c r="H21" s="27"/>
      <c r="I21" s="27"/>
      <c r="J21" s="27"/>
      <c r="K21" s="27"/>
    </row>
    <row r="22" ht="15.75" customHeight="1">
      <c r="A22" s="25">
        <v>0.0</v>
      </c>
      <c r="B22" s="25">
        <v>0.0</v>
      </c>
      <c r="C22" s="25">
        <v>0.0</v>
      </c>
      <c r="D22" s="25">
        <v>0.0</v>
      </c>
      <c r="E22" s="25">
        <v>0.0</v>
      </c>
      <c r="F22" s="27"/>
      <c r="G22" s="28"/>
      <c r="H22" s="27"/>
      <c r="I22" s="27"/>
      <c r="J22" s="27"/>
      <c r="K22" s="27"/>
    </row>
    <row r="23" ht="15.75" customHeight="1">
      <c r="A23" s="25">
        <v>5.0</v>
      </c>
      <c r="B23" s="25">
        <v>15.0</v>
      </c>
      <c r="C23" s="25">
        <v>74.4</v>
      </c>
      <c r="D23" s="25">
        <v>150.0</v>
      </c>
      <c r="E23" s="25">
        <v>0.0</v>
      </c>
      <c r="F23" s="18"/>
      <c r="G23" s="18"/>
      <c r="H23" s="18"/>
      <c r="I23" s="18"/>
      <c r="J23" s="18"/>
      <c r="K23" s="18"/>
    </row>
    <row r="24" ht="15.75" customHeight="1">
      <c r="A24" s="25">
        <v>10.0</v>
      </c>
      <c r="B24" s="25">
        <v>40.0</v>
      </c>
      <c r="C24" s="25">
        <v>195.5</v>
      </c>
      <c r="D24" s="25">
        <v>530.0</v>
      </c>
      <c r="E24" s="25">
        <v>100.2</v>
      </c>
      <c r="F24" s="23"/>
      <c r="G24" s="23"/>
      <c r="H24" s="23"/>
      <c r="I24" s="23"/>
      <c r="J24" s="23"/>
      <c r="K24" s="23"/>
    </row>
    <row r="25" ht="15.75" customHeight="1">
      <c r="A25" s="25">
        <v>15.0</v>
      </c>
      <c r="B25" s="25">
        <v>50.0</v>
      </c>
      <c r="C25" s="25">
        <v>288.2</v>
      </c>
      <c r="D25" s="25">
        <v>600.0</v>
      </c>
      <c r="E25" s="25">
        <v>97.9</v>
      </c>
      <c r="F25" s="27"/>
      <c r="G25" s="28"/>
      <c r="H25" s="27"/>
      <c r="I25" s="27"/>
      <c r="J25" s="27"/>
      <c r="K25" s="27"/>
    </row>
    <row r="26" ht="15.75" customHeight="1">
      <c r="A26" s="25">
        <v>20.0</v>
      </c>
      <c r="B26" s="25">
        <v>50.0</v>
      </c>
      <c r="C26" s="25">
        <v>319.0</v>
      </c>
      <c r="D26" s="25">
        <v>660.0</v>
      </c>
      <c r="E26" s="25">
        <v>119.5</v>
      </c>
      <c r="F26" s="27"/>
      <c r="G26" s="28"/>
      <c r="H26" s="27"/>
      <c r="I26" s="27"/>
      <c r="J26" s="27"/>
      <c r="K26" s="27"/>
    </row>
    <row r="27" ht="15.75" customHeight="1">
      <c r="A27" s="25">
        <v>25.0</v>
      </c>
      <c r="B27" s="25">
        <v>50.0</v>
      </c>
      <c r="C27" s="25">
        <v>347.5</v>
      </c>
      <c r="D27" s="25">
        <v>690.0</v>
      </c>
      <c r="E27" s="25">
        <v>127.5</v>
      </c>
      <c r="F27" s="27"/>
      <c r="G27" s="28"/>
      <c r="H27" s="27"/>
      <c r="I27" s="27"/>
      <c r="J27" s="27"/>
      <c r="K27" s="27"/>
    </row>
    <row r="28" ht="15.75" customHeight="1">
      <c r="A28" s="25">
        <v>30.0</v>
      </c>
      <c r="B28" s="25">
        <v>50.0</v>
      </c>
      <c r="C28" s="25">
        <v>371.3</v>
      </c>
      <c r="D28" s="25">
        <v>790.0</v>
      </c>
      <c r="E28" s="25">
        <v>112.6</v>
      </c>
      <c r="F28" s="27"/>
      <c r="G28" s="28"/>
      <c r="H28" s="27"/>
      <c r="I28" s="27"/>
      <c r="J28" s="27"/>
      <c r="K28" s="27"/>
    </row>
    <row r="29" ht="15.75" customHeight="1">
      <c r="A29" s="25">
        <v>35.0</v>
      </c>
      <c r="B29" s="25">
        <v>50.0</v>
      </c>
      <c r="C29" s="25">
        <v>375.6</v>
      </c>
      <c r="D29" s="25">
        <v>770.0</v>
      </c>
      <c r="E29" s="25">
        <v>110.7</v>
      </c>
      <c r="F29" s="27"/>
      <c r="G29" s="28"/>
      <c r="H29" s="27"/>
      <c r="I29" s="27"/>
      <c r="J29" s="27"/>
      <c r="K29" s="27"/>
    </row>
    <row r="30" ht="15.75" customHeight="1">
      <c r="A30" s="25">
        <v>40.0</v>
      </c>
      <c r="B30" s="25">
        <v>50.0</v>
      </c>
      <c r="C30" s="25">
        <v>393.2</v>
      </c>
      <c r="D30" s="25">
        <v>910.0</v>
      </c>
      <c r="E30" s="25">
        <v>99.9</v>
      </c>
      <c r="F30" s="27"/>
      <c r="G30" s="28"/>
      <c r="H30" s="27"/>
      <c r="I30" s="27"/>
      <c r="J30" s="27"/>
      <c r="K30" s="27"/>
    </row>
    <row r="31" ht="15.75" customHeight="1">
      <c r="A31" s="25">
        <v>45.0</v>
      </c>
      <c r="B31" s="25">
        <v>50.0</v>
      </c>
      <c r="C31" s="25">
        <v>392.3</v>
      </c>
      <c r="D31" s="25">
        <v>910.0</v>
      </c>
      <c r="E31" s="25">
        <v>108.5</v>
      </c>
      <c r="F31" s="27"/>
      <c r="G31" s="28"/>
      <c r="H31" s="27"/>
      <c r="I31" s="27"/>
      <c r="J31" s="27"/>
      <c r="K31" s="27"/>
    </row>
    <row r="32" ht="15.75" customHeight="1">
      <c r="A32" s="25">
        <v>50.0</v>
      </c>
      <c r="B32" s="25">
        <v>50.0</v>
      </c>
      <c r="C32" s="25">
        <v>407.8</v>
      </c>
      <c r="D32" s="25">
        <v>1100.0</v>
      </c>
      <c r="E32" s="25">
        <v>111.7</v>
      </c>
      <c r="F32" s="27"/>
      <c r="G32" s="28"/>
      <c r="H32" s="27"/>
      <c r="I32" s="27"/>
      <c r="J32" s="27"/>
      <c r="K32" s="27"/>
    </row>
    <row r="33" ht="15.75" customHeight="1">
      <c r="A33" s="25">
        <v>55.0</v>
      </c>
      <c r="B33" s="25">
        <v>50.0</v>
      </c>
      <c r="C33" s="25">
        <v>412.5</v>
      </c>
      <c r="D33" s="25">
        <v>1100.0</v>
      </c>
      <c r="E33" s="25">
        <v>103.6</v>
      </c>
      <c r="F33" s="27"/>
      <c r="G33" s="28"/>
      <c r="H33" s="27"/>
      <c r="I33" s="27"/>
      <c r="J33" s="27"/>
      <c r="K33" s="27"/>
    </row>
    <row r="34" ht="15.75" customHeight="1">
      <c r="A34" s="25">
        <v>60.0</v>
      </c>
      <c r="B34" s="25">
        <v>50.0</v>
      </c>
      <c r="C34" s="25">
        <v>415.6</v>
      </c>
      <c r="D34" s="25">
        <v>860.0</v>
      </c>
      <c r="E34" s="25">
        <v>105.8</v>
      </c>
      <c r="F34" s="18"/>
      <c r="G34" s="18"/>
      <c r="H34" s="18"/>
      <c r="I34" s="18"/>
      <c r="J34" s="18"/>
      <c r="K34" s="18"/>
    </row>
    <row r="35" ht="15.75" customHeight="1">
      <c r="A35" s="25">
        <v>65.0</v>
      </c>
      <c r="B35" s="25">
        <v>50.0</v>
      </c>
      <c r="C35" s="25">
        <v>419.0</v>
      </c>
      <c r="D35" s="25">
        <v>800.0</v>
      </c>
      <c r="E35" s="25">
        <v>114.7</v>
      </c>
      <c r="F35" s="23"/>
      <c r="G35" s="23"/>
      <c r="H35" s="23"/>
      <c r="I35" s="23"/>
      <c r="J35" s="23"/>
      <c r="K35" s="23"/>
    </row>
    <row r="36" ht="15.75" customHeight="1">
      <c r="A36" s="25">
        <v>70.0</v>
      </c>
      <c r="B36" s="25">
        <v>50.0</v>
      </c>
      <c r="C36" s="25">
        <v>419.5</v>
      </c>
      <c r="D36" s="25">
        <v>1100.0</v>
      </c>
      <c r="E36" s="25">
        <v>125.1</v>
      </c>
      <c r="F36" s="27"/>
      <c r="G36" s="28"/>
      <c r="H36" s="27"/>
      <c r="I36" s="27"/>
      <c r="J36" s="27"/>
      <c r="K36" s="27"/>
    </row>
    <row r="37" ht="15.75" customHeight="1">
      <c r="A37" s="20"/>
      <c r="B37" s="33" t="s">
        <v>27</v>
      </c>
      <c r="C37" s="34">
        <f t="shared" ref="C37:E37" si="2">AVERAGE(C25:C36)</f>
        <v>380.125</v>
      </c>
      <c r="D37" s="34">
        <f t="shared" si="2"/>
        <v>857.5</v>
      </c>
      <c r="E37" s="35">
        <f t="shared" si="2"/>
        <v>111.4583333</v>
      </c>
      <c r="F37" s="27"/>
      <c r="G37" s="28"/>
      <c r="H37" s="27"/>
      <c r="I37" s="27"/>
      <c r="J37" s="27"/>
      <c r="K37" s="27"/>
    </row>
    <row r="38" ht="15.75" customHeight="1">
      <c r="A38" s="20"/>
      <c r="B38" s="20"/>
      <c r="C38" s="20"/>
      <c r="D38" s="20"/>
      <c r="E38" s="20"/>
      <c r="F38" s="27"/>
      <c r="G38" s="28"/>
      <c r="H38" s="27"/>
      <c r="I38" s="27"/>
      <c r="J38" s="27"/>
      <c r="K38" s="27"/>
    </row>
    <row r="39" ht="15.75" customHeight="1">
      <c r="A39" s="20" t="s">
        <v>24</v>
      </c>
      <c r="B39" s="20"/>
      <c r="C39" s="20"/>
      <c r="D39" s="20"/>
      <c r="E39" s="20"/>
      <c r="F39" s="27"/>
      <c r="G39" s="28"/>
      <c r="H39" s="27"/>
      <c r="I39" s="27"/>
      <c r="J39" s="27"/>
      <c r="K39" s="27"/>
    </row>
    <row r="40" ht="15.75" customHeight="1">
      <c r="A40" s="20" t="s">
        <v>17</v>
      </c>
      <c r="B40" s="20" t="s">
        <v>18</v>
      </c>
      <c r="C40" s="20" t="s">
        <v>19</v>
      </c>
      <c r="D40" s="20" t="s">
        <v>20</v>
      </c>
      <c r="E40" s="20" t="s">
        <v>21</v>
      </c>
      <c r="F40" s="27"/>
      <c r="G40" s="28"/>
      <c r="H40" s="27"/>
      <c r="I40" s="27"/>
      <c r="J40" s="27"/>
      <c r="K40" s="27"/>
    </row>
    <row r="41" ht="15.75" customHeight="1">
      <c r="A41" s="25">
        <v>0.0</v>
      </c>
      <c r="B41" s="25">
        <v>0.0</v>
      </c>
      <c r="C41" s="25">
        <v>0.0</v>
      </c>
      <c r="D41" s="25">
        <v>0.0</v>
      </c>
      <c r="E41" s="25">
        <v>0.0</v>
      </c>
      <c r="F41" s="27"/>
      <c r="G41" s="28"/>
      <c r="H41" s="27"/>
      <c r="I41" s="27"/>
      <c r="J41" s="27"/>
      <c r="K41" s="27"/>
    </row>
    <row r="42" ht="15.75" customHeight="1">
      <c r="A42" s="25">
        <v>5.0</v>
      </c>
      <c r="B42" s="25">
        <v>10.0</v>
      </c>
      <c r="C42" s="25">
        <v>82.2</v>
      </c>
      <c r="D42" s="25">
        <v>0.0</v>
      </c>
      <c r="E42" s="25">
        <v>0.0</v>
      </c>
      <c r="F42" s="27"/>
      <c r="G42" s="28"/>
      <c r="H42" s="27"/>
      <c r="I42" s="27"/>
      <c r="J42" s="27"/>
      <c r="K42" s="27"/>
    </row>
    <row r="43" ht="15.75" customHeight="1">
      <c r="A43" s="25">
        <v>10.0</v>
      </c>
      <c r="B43" s="25">
        <v>35.0</v>
      </c>
      <c r="C43" s="25">
        <v>175.7</v>
      </c>
      <c r="D43" s="25">
        <v>380.0</v>
      </c>
      <c r="E43" s="25">
        <v>82.8</v>
      </c>
      <c r="F43" s="27"/>
      <c r="G43" s="28"/>
      <c r="H43" s="27"/>
      <c r="I43" s="27"/>
      <c r="J43" s="27"/>
      <c r="K43" s="27"/>
    </row>
    <row r="44" ht="15.75" customHeight="1">
      <c r="A44" s="25">
        <v>15.0</v>
      </c>
      <c r="B44" s="25">
        <v>50.0</v>
      </c>
      <c r="C44" s="25">
        <v>278.3</v>
      </c>
      <c r="D44" s="25">
        <v>660.0</v>
      </c>
      <c r="E44" s="25">
        <v>92.1</v>
      </c>
      <c r="F44" s="27"/>
      <c r="G44" s="28"/>
      <c r="H44" s="27"/>
      <c r="I44" s="27"/>
      <c r="J44" s="27"/>
      <c r="K44" s="27"/>
    </row>
    <row r="45" ht="15.75" customHeight="1">
      <c r="A45" s="25">
        <v>20.0</v>
      </c>
      <c r="B45" s="25">
        <v>50.0</v>
      </c>
      <c r="C45" s="25">
        <v>343.5</v>
      </c>
      <c r="D45" s="25">
        <v>750.0</v>
      </c>
      <c r="E45" s="25">
        <v>110.0</v>
      </c>
      <c r="F45" s="18"/>
      <c r="G45" s="18"/>
      <c r="H45" s="18"/>
      <c r="I45" s="18"/>
      <c r="J45" s="18"/>
      <c r="K45" s="18"/>
    </row>
    <row r="46" ht="15.75" customHeight="1">
      <c r="A46" s="25">
        <v>25.0</v>
      </c>
      <c r="B46" s="25">
        <v>50.0</v>
      </c>
      <c r="C46" s="25">
        <v>372.7</v>
      </c>
      <c r="D46" s="25">
        <v>740.0</v>
      </c>
      <c r="E46" s="25">
        <v>114.1</v>
      </c>
      <c r="F46" s="23"/>
      <c r="G46" s="23"/>
      <c r="H46" s="23"/>
      <c r="I46" s="23"/>
      <c r="J46" s="23"/>
      <c r="K46" s="23"/>
    </row>
    <row r="47" ht="15.75" customHeight="1">
      <c r="A47" s="25">
        <v>30.0</v>
      </c>
      <c r="B47" s="25">
        <v>50.0</v>
      </c>
      <c r="C47" s="25">
        <v>395.0</v>
      </c>
      <c r="D47" s="25">
        <v>820.0</v>
      </c>
      <c r="E47" s="25">
        <v>99.1</v>
      </c>
      <c r="F47" s="27"/>
      <c r="G47" s="28"/>
      <c r="H47" s="27"/>
      <c r="I47" s="27"/>
      <c r="J47" s="27"/>
      <c r="K47" s="27"/>
    </row>
    <row r="48" ht="15.75" customHeight="1">
      <c r="A48" s="25">
        <v>35.0</v>
      </c>
      <c r="B48" s="25">
        <v>50.0</v>
      </c>
      <c r="C48" s="25">
        <v>404.1</v>
      </c>
      <c r="D48" s="25">
        <v>730.0</v>
      </c>
      <c r="E48" s="25">
        <v>103.6</v>
      </c>
      <c r="F48" s="27"/>
      <c r="G48" s="28"/>
      <c r="H48" s="27"/>
      <c r="I48" s="27"/>
      <c r="J48" s="27"/>
      <c r="K48" s="27"/>
    </row>
    <row r="49" ht="15.75" customHeight="1">
      <c r="A49" s="25">
        <v>40.0</v>
      </c>
      <c r="B49" s="25">
        <v>50.0</v>
      </c>
      <c r="C49" s="25">
        <v>416.7</v>
      </c>
      <c r="D49" s="25">
        <v>810.0</v>
      </c>
      <c r="E49" s="25">
        <v>108.3</v>
      </c>
      <c r="F49" s="27"/>
      <c r="G49" s="28"/>
      <c r="H49" s="27"/>
      <c r="I49" s="27"/>
      <c r="J49" s="27"/>
      <c r="K49" s="27"/>
    </row>
    <row r="50" ht="15.75" customHeight="1">
      <c r="A50" s="25">
        <v>45.0</v>
      </c>
      <c r="B50" s="25">
        <v>50.0</v>
      </c>
      <c r="C50" s="25">
        <v>420.6</v>
      </c>
      <c r="D50" s="25">
        <v>750.0</v>
      </c>
      <c r="E50" s="25">
        <v>107.0</v>
      </c>
      <c r="F50" s="27"/>
      <c r="G50" s="28"/>
      <c r="H50" s="27"/>
      <c r="I50" s="27"/>
      <c r="J50" s="27"/>
      <c r="K50" s="27"/>
    </row>
    <row r="51" ht="15.75" customHeight="1">
      <c r="A51" s="25">
        <v>50.0</v>
      </c>
      <c r="B51" s="25">
        <v>50.0</v>
      </c>
      <c r="C51" s="25">
        <v>426.4</v>
      </c>
      <c r="D51" s="25">
        <v>750.0</v>
      </c>
      <c r="E51" s="25">
        <v>111.3</v>
      </c>
      <c r="F51" s="27"/>
      <c r="G51" s="28"/>
      <c r="H51" s="27"/>
      <c r="I51" s="27"/>
      <c r="J51" s="27"/>
      <c r="K51" s="27"/>
    </row>
    <row r="52" ht="15.75" customHeight="1">
      <c r="A52" s="25">
        <v>55.0</v>
      </c>
      <c r="B52" s="25">
        <v>50.0</v>
      </c>
      <c r="C52" s="25">
        <v>420.1</v>
      </c>
      <c r="D52" s="25">
        <v>710.0</v>
      </c>
      <c r="E52" s="25">
        <v>114.7</v>
      </c>
      <c r="F52" s="27"/>
      <c r="G52" s="28"/>
      <c r="H52" s="27"/>
      <c r="I52" s="27"/>
      <c r="J52" s="27"/>
      <c r="K52" s="27"/>
    </row>
    <row r="53" ht="15.75" customHeight="1">
      <c r="A53" s="25">
        <v>60.0</v>
      </c>
      <c r="B53" s="25">
        <v>50.0</v>
      </c>
      <c r="C53" s="25">
        <v>432.1</v>
      </c>
      <c r="D53" s="25">
        <v>1200.0</v>
      </c>
      <c r="E53" s="25">
        <v>109.3</v>
      </c>
      <c r="F53" s="27"/>
      <c r="G53" s="28"/>
      <c r="H53" s="27"/>
      <c r="I53" s="27"/>
      <c r="J53" s="27"/>
      <c r="K53" s="27"/>
    </row>
    <row r="54" ht="15.75" customHeight="1">
      <c r="A54" s="25">
        <v>65.0</v>
      </c>
      <c r="B54" s="25">
        <v>50.0</v>
      </c>
      <c r="C54" s="25">
        <v>425.8</v>
      </c>
      <c r="D54" s="25">
        <v>930.0</v>
      </c>
      <c r="E54" s="25">
        <v>110.6</v>
      </c>
      <c r="F54" s="27"/>
      <c r="G54" s="28"/>
      <c r="H54" s="27"/>
      <c r="I54" s="27"/>
      <c r="J54" s="27"/>
      <c r="K54" s="27"/>
    </row>
    <row r="55" ht="15.75" customHeight="1">
      <c r="A55" s="25">
        <v>70.0</v>
      </c>
      <c r="B55" s="25">
        <v>50.0</v>
      </c>
      <c r="C55" s="25">
        <v>431.0</v>
      </c>
      <c r="D55" s="25">
        <v>990.0</v>
      </c>
      <c r="E55" s="25">
        <v>110.2</v>
      </c>
      <c r="F55" s="27"/>
      <c r="G55" s="28"/>
      <c r="H55" s="27"/>
      <c r="I55" s="27"/>
      <c r="J55" s="27"/>
      <c r="K55" s="27"/>
    </row>
    <row r="56" ht="15.75" customHeight="1">
      <c r="A56" s="4"/>
      <c r="B56" s="40" t="s">
        <v>27</v>
      </c>
      <c r="C56" s="41">
        <f t="shared" ref="C56:E56" si="3">AVERAGE(C44:C55)</f>
        <v>397.1916667</v>
      </c>
      <c r="D56" s="41">
        <f t="shared" si="3"/>
        <v>820</v>
      </c>
      <c r="E56" s="42">
        <f t="shared" si="3"/>
        <v>107.525</v>
      </c>
    </row>
    <row r="57" ht="15.75" customHeight="1">
      <c r="A57" s="4"/>
      <c r="B57" s="4"/>
      <c r="C57" s="4"/>
      <c r="D57" s="4"/>
      <c r="E57" s="4"/>
    </row>
    <row r="58" ht="15.75" customHeight="1">
      <c r="A58" s="4" t="s">
        <v>25</v>
      </c>
      <c r="B58" s="4"/>
      <c r="C58" s="4"/>
      <c r="D58" s="4"/>
      <c r="E58" s="4"/>
    </row>
    <row r="59" ht="15.75" customHeight="1">
      <c r="A59" s="4" t="s">
        <v>17</v>
      </c>
      <c r="B59" s="4" t="s">
        <v>18</v>
      </c>
      <c r="C59" s="4" t="s">
        <v>19</v>
      </c>
      <c r="D59" s="4" t="s">
        <v>20</v>
      </c>
      <c r="E59" s="4" t="s">
        <v>21</v>
      </c>
    </row>
    <row r="60" ht="15.75" customHeight="1">
      <c r="A60" s="48">
        <v>0.0</v>
      </c>
      <c r="B60" s="48">
        <v>0.0</v>
      </c>
      <c r="C60" s="48">
        <v>0.0</v>
      </c>
      <c r="D60" s="48">
        <v>0.0</v>
      </c>
      <c r="E60" s="48">
        <v>0.0</v>
      </c>
    </row>
    <row r="61" ht="15.75" customHeight="1">
      <c r="A61" s="48">
        <v>5.0</v>
      </c>
      <c r="B61" s="48">
        <v>20.0</v>
      </c>
      <c r="C61" s="48">
        <v>109.2</v>
      </c>
      <c r="D61" s="48">
        <v>240.0</v>
      </c>
      <c r="E61" s="48">
        <v>44.0</v>
      </c>
    </row>
    <row r="62" ht="15.75" customHeight="1">
      <c r="A62" s="48">
        <v>10.0</v>
      </c>
      <c r="B62" s="48">
        <v>45.0</v>
      </c>
      <c r="C62" s="48">
        <v>207.1</v>
      </c>
      <c r="D62" s="48">
        <v>430.0</v>
      </c>
      <c r="E62" s="48">
        <v>91.1</v>
      </c>
    </row>
    <row r="63" ht="15.75" customHeight="1">
      <c r="A63" s="48">
        <v>15.0</v>
      </c>
      <c r="B63" s="48">
        <v>50.0</v>
      </c>
      <c r="C63" s="48">
        <v>305.7</v>
      </c>
      <c r="D63" s="48">
        <v>730.0</v>
      </c>
      <c r="E63" s="48">
        <v>108.6</v>
      </c>
    </row>
    <row r="64" ht="15.75" customHeight="1">
      <c r="A64" s="48">
        <v>20.0</v>
      </c>
      <c r="B64" s="48">
        <v>50.0</v>
      </c>
      <c r="C64" s="48">
        <v>353.6</v>
      </c>
      <c r="D64" s="48">
        <v>870.0</v>
      </c>
      <c r="E64" s="48">
        <v>108.9</v>
      </c>
    </row>
    <row r="65" ht="15.75" customHeight="1">
      <c r="A65" s="48">
        <v>25.0</v>
      </c>
      <c r="B65" s="48">
        <v>50.0</v>
      </c>
      <c r="C65" s="48">
        <v>358.4</v>
      </c>
      <c r="D65" s="48">
        <v>840.0</v>
      </c>
      <c r="E65" s="48">
        <v>107.0</v>
      </c>
    </row>
    <row r="66" ht="15.75" customHeight="1">
      <c r="A66" s="48">
        <v>30.0</v>
      </c>
      <c r="B66" s="48">
        <v>50.0</v>
      </c>
      <c r="C66" s="48">
        <v>381.9</v>
      </c>
      <c r="D66" s="48">
        <v>790.0</v>
      </c>
      <c r="E66" s="48">
        <v>117.1</v>
      </c>
    </row>
    <row r="67" ht="15.75" customHeight="1">
      <c r="A67" s="48">
        <v>35.0</v>
      </c>
      <c r="B67" s="48">
        <v>50.0</v>
      </c>
      <c r="C67" s="48">
        <v>387.7</v>
      </c>
      <c r="D67" s="48">
        <v>770.0</v>
      </c>
      <c r="E67" s="48">
        <v>117.4</v>
      </c>
    </row>
    <row r="68" ht="15.75" customHeight="1">
      <c r="A68" s="48">
        <v>40.0</v>
      </c>
      <c r="B68" s="48">
        <v>50.0</v>
      </c>
      <c r="C68" s="48">
        <v>391.6</v>
      </c>
      <c r="D68" s="48">
        <v>680.0</v>
      </c>
      <c r="E68" s="48">
        <v>113.7</v>
      </c>
    </row>
    <row r="69" ht="15.75" customHeight="1">
      <c r="A69" s="48">
        <v>45.0</v>
      </c>
      <c r="B69" s="48">
        <v>50.0</v>
      </c>
      <c r="C69" s="48">
        <v>406.9</v>
      </c>
      <c r="D69" s="48">
        <v>970.0</v>
      </c>
      <c r="E69" s="48">
        <v>109.3</v>
      </c>
    </row>
    <row r="70" ht="15.75" customHeight="1">
      <c r="A70" s="48">
        <v>50.0</v>
      </c>
      <c r="B70" s="48">
        <v>50.0</v>
      </c>
      <c r="C70" s="48">
        <v>433.6</v>
      </c>
      <c r="D70" s="48">
        <v>1600.0</v>
      </c>
      <c r="E70" s="48">
        <v>82.7</v>
      </c>
    </row>
    <row r="71" ht="15.75" customHeight="1">
      <c r="A71" s="48">
        <v>55.0</v>
      </c>
      <c r="B71" s="48">
        <v>50.0</v>
      </c>
      <c r="C71" s="48">
        <v>443.3</v>
      </c>
      <c r="D71" s="48">
        <v>1100.0</v>
      </c>
      <c r="E71" s="48">
        <v>76.5</v>
      </c>
    </row>
    <row r="72" ht="15.75" customHeight="1">
      <c r="A72" s="48">
        <v>60.0</v>
      </c>
      <c r="B72" s="48">
        <v>50.0</v>
      </c>
      <c r="C72" s="48">
        <v>448.3</v>
      </c>
      <c r="D72" s="48">
        <v>940.0</v>
      </c>
      <c r="E72" s="48">
        <v>82.2</v>
      </c>
    </row>
    <row r="73" ht="15.75" customHeight="1">
      <c r="A73" s="48">
        <v>65.0</v>
      </c>
      <c r="B73" s="48">
        <v>50.0</v>
      </c>
      <c r="C73" s="48">
        <v>453.0</v>
      </c>
      <c r="D73" s="48">
        <v>1200.0</v>
      </c>
      <c r="E73" s="48">
        <v>108.3</v>
      </c>
    </row>
    <row r="74" ht="15.75" customHeight="1">
      <c r="A74" s="48">
        <v>70.0</v>
      </c>
      <c r="B74" s="48">
        <v>50.0</v>
      </c>
      <c r="C74" s="48">
        <v>453.2</v>
      </c>
      <c r="D74" s="48">
        <v>1000.0</v>
      </c>
      <c r="E74" s="48">
        <v>111.3</v>
      </c>
    </row>
    <row r="75" ht="15.75" customHeight="1">
      <c r="A75" s="4"/>
      <c r="B75" s="40" t="s">
        <v>28</v>
      </c>
      <c r="C75" s="41">
        <f t="shared" ref="C75:E75" si="4">AVERAGE(C63:C74)</f>
        <v>401.4333333</v>
      </c>
      <c r="D75" s="41">
        <f t="shared" si="4"/>
        <v>957.5</v>
      </c>
      <c r="E75" s="42">
        <f t="shared" si="4"/>
        <v>103.5833333</v>
      </c>
    </row>
    <row r="76" ht="15.75" customHeight="1">
      <c r="A76" s="4"/>
      <c r="B76" s="4"/>
      <c r="C76" s="4"/>
      <c r="D76" s="4"/>
      <c r="E76" s="4"/>
    </row>
    <row r="77" ht="15.75" customHeight="1">
      <c r="A77" s="4" t="s">
        <v>26</v>
      </c>
      <c r="B77" s="4"/>
      <c r="C77" s="4"/>
      <c r="D77" s="4"/>
      <c r="E77" s="4"/>
    </row>
    <row r="78" ht="15.75" customHeight="1">
      <c r="A78" s="4" t="s">
        <v>17</v>
      </c>
      <c r="B78" s="4" t="s">
        <v>18</v>
      </c>
      <c r="C78" s="4" t="s">
        <v>19</v>
      </c>
      <c r="D78" s="4" t="s">
        <v>20</v>
      </c>
      <c r="E78" s="4" t="s">
        <v>21</v>
      </c>
    </row>
    <row r="79" ht="15.75" customHeight="1">
      <c r="A79" s="48">
        <v>0.0</v>
      </c>
      <c r="B79" s="48">
        <v>0.0</v>
      </c>
      <c r="C79" s="48">
        <v>0.0</v>
      </c>
      <c r="D79" s="48">
        <v>0.0</v>
      </c>
      <c r="E79" s="48">
        <v>0.0</v>
      </c>
    </row>
    <row r="80" ht="15.75" customHeight="1">
      <c r="A80" s="48">
        <v>5.0</v>
      </c>
      <c r="B80" s="48">
        <v>5.0</v>
      </c>
      <c r="C80" s="48">
        <v>79.5</v>
      </c>
      <c r="D80" s="48">
        <v>0.0</v>
      </c>
      <c r="E80" s="48">
        <v>0.0</v>
      </c>
    </row>
    <row r="81" ht="15.75" customHeight="1">
      <c r="A81" s="48">
        <v>10.0</v>
      </c>
      <c r="B81" s="48">
        <v>30.0</v>
      </c>
      <c r="C81" s="48">
        <v>178.2</v>
      </c>
      <c r="D81" s="48">
        <v>460.0</v>
      </c>
      <c r="E81" s="48">
        <v>85.5</v>
      </c>
    </row>
    <row r="82" ht="15.75" customHeight="1">
      <c r="A82" s="48">
        <v>15.0</v>
      </c>
      <c r="B82" s="48">
        <v>50.0</v>
      </c>
      <c r="C82" s="48">
        <v>290.5</v>
      </c>
      <c r="D82" s="48">
        <v>670.0</v>
      </c>
      <c r="E82" s="48">
        <v>92.2</v>
      </c>
    </row>
    <row r="83" ht="15.75" customHeight="1">
      <c r="A83" s="48">
        <v>20.0</v>
      </c>
      <c r="B83" s="48">
        <v>50.0</v>
      </c>
      <c r="C83" s="48">
        <v>345.1</v>
      </c>
      <c r="D83" s="48">
        <v>690.0</v>
      </c>
      <c r="E83" s="48">
        <v>103.1</v>
      </c>
    </row>
    <row r="84" ht="15.75" customHeight="1">
      <c r="A84" s="48">
        <v>25.0</v>
      </c>
      <c r="B84" s="48">
        <v>50.0</v>
      </c>
      <c r="C84" s="48">
        <v>382.7</v>
      </c>
      <c r="D84" s="48">
        <v>780.0</v>
      </c>
      <c r="E84" s="48">
        <v>99.9</v>
      </c>
    </row>
    <row r="85" ht="15.75" customHeight="1">
      <c r="A85" s="48">
        <v>30.0</v>
      </c>
      <c r="B85" s="48">
        <v>50.0</v>
      </c>
      <c r="C85" s="48">
        <v>396.2</v>
      </c>
      <c r="D85" s="48">
        <v>880.0</v>
      </c>
      <c r="E85" s="48">
        <v>108.3</v>
      </c>
    </row>
    <row r="86" ht="15.75" customHeight="1">
      <c r="A86" s="48">
        <v>35.0</v>
      </c>
      <c r="B86" s="48">
        <v>50.0</v>
      </c>
      <c r="C86" s="48">
        <v>395.8</v>
      </c>
      <c r="D86" s="48">
        <v>670.0</v>
      </c>
      <c r="E86" s="48">
        <v>114.8</v>
      </c>
    </row>
    <row r="87" ht="15.75" customHeight="1">
      <c r="A87" s="48">
        <v>40.0</v>
      </c>
      <c r="B87" s="48">
        <v>50.0</v>
      </c>
      <c r="C87" s="48">
        <v>398.1</v>
      </c>
      <c r="D87" s="48">
        <v>630.0</v>
      </c>
      <c r="E87" s="48">
        <v>113.5</v>
      </c>
    </row>
    <row r="88" ht="15.75" customHeight="1">
      <c r="A88" s="48">
        <v>45.0</v>
      </c>
      <c r="B88" s="48">
        <v>50.0</v>
      </c>
      <c r="C88" s="48">
        <v>397.7</v>
      </c>
      <c r="D88" s="48">
        <v>640.0</v>
      </c>
      <c r="E88" s="48">
        <v>129.3</v>
      </c>
    </row>
    <row r="89" ht="15.75" customHeight="1">
      <c r="A89" s="48">
        <v>50.0</v>
      </c>
      <c r="B89" s="48">
        <v>50.0</v>
      </c>
      <c r="C89" s="48">
        <v>400.3</v>
      </c>
      <c r="D89" s="48">
        <v>650.0</v>
      </c>
      <c r="E89" s="48">
        <v>122.5</v>
      </c>
    </row>
    <row r="90" ht="15.75" customHeight="1">
      <c r="A90" s="48">
        <v>55.0</v>
      </c>
      <c r="B90" s="48">
        <v>50.0</v>
      </c>
      <c r="C90" s="48">
        <v>401.1</v>
      </c>
      <c r="D90" s="48">
        <v>630.0</v>
      </c>
      <c r="E90" s="48">
        <v>120.6</v>
      </c>
    </row>
    <row r="91" ht="15.75" customHeight="1">
      <c r="A91" s="48">
        <v>60.0</v>
      </c>
      <c r="B91" s="48">
        <v>50.0</v>
      </c>
      <c r="C91" s="48">
        <v>405.3</v>
      </c>
      <c r="D91" s="48">
        <v>610.0</v>
      </c>
      <c r="E91" s="48">
        <v>123.4</v>
      </c>
    </row>
    <row r="92" ht="15.75" customHeight="1">
      <c r="A92" s="48">
        <v>65.0</v>
      </c>
      <c r="B92" s="48">
        <v>50.0</v>
      </c>
      <c r="C92" s="48">
        <v>409.5</v>
      </c>
      <c r="D92" s="48">
        <v>690.0</v>
      </c>
      <c r="E92" s="48">
        <v>110.5</v>
      </c>
    </row>
    <row r="93" ht="15.75" customHeight="1">
      <c r="A93" s="48">
        <v>70.0</v>
      </c>
      <c r="B93" s="48">
        <v>50.0</v>
      </c>
      <c r="C93" s="48">
        <v>411.5</v>
      </c>
      <c r="D93" s="48">
        <v>680.0</v>
      </c>
      <c r="E93" s="48">
        <v>107.1</v>
      </c>
    </row>
    <row r="94" ht="15.75" customHeight="1">
      <c r="A94" s="4"/>
      <c r="B94" s="40" t="s">
        <v>27</v>
      </c>
      <c r="C94" s="41">
        <f t="shared" ref="C94:E94" si="5">AVERAGE(C82:C93)</f>
        <v>386.15</v>
      </c>
      <c r="D94" s="41">
        <f t="shared" si="5"/>
        <v>685</v>
      </c>
      <c r="E94" s="42">
        <f t="shared" si="5"/>
        <v>112.1</v>
      </c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5" t="s">
        <v>16</v>
      </c>
      <c r="B1" s="16"/>
      <c r="C1" s="16"/>
      <c r="D1" s="16"/>
      <c r="E1" s="17"/>
      <c r="F1" s="18"/>
      <c r="G1" s="18"/>
      <c r="H1" s="18"/>
      <c r="I1" s="18"/>
      <c r="J1" s="18"/>
      <c r="K1" s="18"/>
    </row>
    <row r="2" ht="15.75" customHeight="1">
      <c r="A2" s="19" t="s">
        <v>17</v>
      </c>
      <c r="B2" s="20" t="s">
        <v>18</v>
      </c>
      <c r="C2" s="21" t="s">
        <v>19</v>
      </c>
      <c r="D2" s="20" t="s">
        <v>20</v>
      </c>
      <c r="E2" s="22" t="s">
        <v>21</v>
      </c>
      <c r="F2" s="23"/>
      <c r="G2" s="23"/>
      <c r="H2" s="23"/>
      <c r="I2" s="23"/>
      <c r="J2" s="23"/>
      <c r="K2" s="23"/>
    </row>
    <row r="3" ht="15.75" customHeight="1">
      <c r="A3" s="24">
        <v>0.0</v>
      </c>
      <c r="B3" s="25">
        <v>0.0</v>
      </c>
      <c r="C3" s="25">
        <v>0.0</v>
      </c>
      <c r="D3" s="25">
        <v>0.0</v>
      </c>
      <c r="E3" s="26">
        <v>0.0</v>
      </c>
      <c r="F3" s="27"/>
      <c r="G3" s="53"/>
      <c r="H3" s="27"/>
      <c r="I3" s="27"/>
      <c r="J3" s="27"/>
      <c r="K3" s="27"/>
    </row>
    <row r="4" ht="15.75" customHeight="1">
      <c r="A4" s="24">
        <v>5.0</v>
      </c>
      <c r="B4" s="29">
        <v>30.0</v>
      </c>
      <c r="C4" s="30">
        <v>143.4</v>
      </c>
      <c r="D4" s="30">
        <v>310.0</v>
      </c>
      <c r="E4" s="31">
        <v>0.0</v>
      </c>
      <c r="F4" s="27"/>
      <c r="G4" s="53"/>
      <c r="H4" s="27"/>
      <c r="I4" s="27"/>
      <c r="J4" s="27"/>
      <c r="K4" s="27"/>
    </row>
    <row r="5" ht="15.75" customHeight="1">
      <c r="A5" s="24">
        <v>10.0</v>
      </c>
      <c r="B5" s="29">
        <v>80.0</v>
      </c>
      <c r="C5" s="30">
        <v>346.1</v>
      </c>
      <c r="D5" s="30">
        <v>750.0</v>
      </c>
      <c r="E5" s="31">
        <v>95.2</v>
      </c>
      <c r="F5" s="27"/>
      <c r="G5" s="53"/>
      <c r="H5" s="27"/>
      <c r="I5" s="27"/>
      <c r="J5" s="27"/>
      <c r="K5" s="27"/>
    </row>
    <row r="6" ht="15.75" customHeight="1">
      <c r="A6" s="24">
        <v>15.0</v>
      </c>
      <c r="B6" s="25">
        <v>100.0</v>
      </c>
      <c r="C6" s="30">
        <v>528.5</v>
      </c>
      <c r="D6" s="30">
        <v>1200.0</v>
      </c>
      <c r="E6" s="31">
        <v>104.4</v>
      </c>
      <c r="F6" s="27"/>
      <c r="G6" s="53"/>
      <c r="H6" s="27"/>
      <c r="I6" s="27"/>
      <c r="J6" s="27"/>
      <c r="K6" s="27"/>
    </row>
    <row r="7" ht="15.75" customHeight="1">
      <c r="A7" s="24">
        <v>20.0</v>
      </c>
      <c r="B7" s="25">
        <v>100.0</v>
      </c>
      <c r="C7" s="30">
        <v>597.5</v>
      </c>
      <c r="D7" s="30">
        <v>1200.0</v>
      </c>
      <c r="E7" s="31">
        <v>120.6</v>
      </c>
      <c r="F7" s="27"/>
      <c r="G7" s="53"/>
      <c r="H7" s="27"/>
      <c r="I7" s="27"/>
      <c r="J7" s="27"/>
      <c r="K7" s="27"/>
    </row>
    <row r="8" ht="15.75" customHeight="1">
      <c r="A8" s="24">
        <v>25.0</v>
      </c>
      <c r="B8" s="25">
        <v>100.0</v>
      </c>
      <c r="C8" s="30">
        <v>646.4</v>
      </c>
      <c r="D8" s="30">
        <v>1200.0</v>
      </c>
      <c r="E8" s="31">
        <v>133.2</v>
      </c>
      <c r="F8" s="27"/>
      <c r="G8" s="53"/>
      <c r="H8" s="27"/>
      <c r="I8" s="27"/>
      <c r="J8" s="27"/>
      <c r="K8" s="27"/>
    </row>
    <row r="9" ht="15.75" customHeight="1">
      <c r="A9" s="24">
        <v>30.0</v>
      </c>
      <c r="B9" s="25">
        <v>100.0</v>
      </c>
      <c r="C9" s="30">
        <v>682.5</v>
      </c>
      <c r="D9" s="30">
        <v>1300.0</v>
      </c>
      <c r="E9" s="31">
        <v>125.1</v>
      </c>
      <c r="F9" s="27"/>
      <c r="G9" s="53"/>
      <c r="H9" s="27"/>
      <c r="I9" s="27"/>
      <c r="J9" s="27"/>
      <c r="K9" s="27"/>
    </row>
    <row r="10" ht="15.75" customHeight="1">
      <c r="A10" s="24">
        <v>35.0</v>
      </c>
      <c r="B10" s="25">
        <v>100.0</v>
      </c>
      <c r="C10" s="30">
        <v>759.1</v>
      </c>
      <c r="D10" s="30">
        <v>2600.0</v>
      </c>
      <c r="E10" s="31">
        <v>93.8</v>
      </c>
      <c r="F10" s="27"/>
      <c r="G10" s="53"/>
      <c r="H10" s="27"/>
      <c r="I10" s="27"/>
      <c r="J10" s="27"/>
      <c r="K10" s="27"/>
    </row>
    <row r="11" ht="15.75" customHeight="1">
      <c r="A11" s="24">
        <v>40.0</v>
      </c>
      <c r="B11" s="25">
        <v>100.0</v>
      </c>
      <c r="C11" s="30">
        <v>773.6</v>
      </c>
      <c r="D11" s="30">
        <v>2600.0</v>
      </c>
      <c r="E11" s="31">
        <v>92.1</v>
      </c>
      <c r="F11" s="27"/>
      <c r="G11" s="53"/>
      <c r="H11" s="27"/>
      <c r="I11" s="27"/>
      <c r="J11" s="27"/>
      <c r="K11" s="27"/>
    </row>
    <row r="12" ht="15.75" customHeight="1">
      <c r="A12" s="24">
        <v>45.0</v>
      </c>
      <c r="B12" s="25">
        <v>100.0</v>
      </c>
      <c r="C12" s="30">
        <v>799.7</v>
      </c>
      <c r="D12" s="30">
        <v>1500.0</v>
      </c>
      <c r="E12" s="31">
        <v>108.5</v>
      </c>
      <c r="F12" s="18"/>
      <c r="G12" s="18"/>
      <c r="H12" s="18"/>
      <c r="I12" s="18"/>
      <c r="J12" s="18"/>
      <c r="K12" s="18"/>
    </row>
    <row r="13" ht="15.75" customHeight="1">
      <c r="A13" s="24">
        <v>50.0</v>
      </c>
      <c r="B13" s="25">
        <v>100.0</v>
      </c>
      <c r="C13" s="30">
        <v>788.9</v>
      </c>
      <c r="D13" s="30">
        <v>1400.0</v>
      </c>
      <c r="E13" s="31">
        <v>109.9</v>
      </c>
      <c r="F13" s="23"/>
      <c r="G13" s="23"/>
      <c r="H13" s="23"/>
      <c r="I13" s="23"/>
      <c r="J13" s="23"/>
      <c r="K13" s="23"/>
    </row>
    <row r="14" ht="15.75" customHeight="1">
      <c r="A14" s="24">
        <v>55.0</v>
      </c>
      <c r="B14" s="25">
        <v>100.0</v>
      </c>
      <c r="C14" s="30">
        <v>798.5</v>
      </c>
      <c r="D14" s="30">
        <v>1300.0</v>
      </c>
      <c r="E14" s="31">
        <v>122.3</v>
      </c>
      <c r="F14" s="27"/>
      <c r="G14" s="53"/>
      <c r="H14" s="27"/>
      <c r="I14" s="27"/>
      <c r="J14" s="27"/>
      <c r="K14" s="27"/>
    </row>
    <row r="15" ht="15.75" customHeight="1">
      <c r="A15" s="24">
        <v>60.0</v>
      </c>
      <c r="B15" s="25">
        <v>100.0</v>
      </c>
      <c r="C15" s="30">
        <v>790.8</v>
      </c>
      <c r="D15" s="30">
        <v>1400.0</v>
      </c>
      <c r="E15" s="31">
        <v>119.1</v>
      </c>
      <c r="F15" s="27"/>
      <c r="G15" s="53"/>
      <c r="H15" s="27"/>
      <c r="I15" s="27"/>
      <c r="J15" s="27"/>
      <c r="K15" s="27"/>
    </row>
    <row r="16" ht="15.75" customHeight="1">
      <c r="A16" s="24">
        <v>65.0</v>
      </c>
      <c r="B16" s="25">
        <v>100.0</v>
      </c>
      <c r="C16" s="30">
        <v>786.7</v>
      </c>
      <c r="D16" s="30">
        <v>1300.0</v>
      </c>
      <c r="E16" s="31">
        <v>128.0</v>
      </c>
      <c r="F16" s="27"/>
      <c r="G16" s="53"/>
      <c r="H16" s="27"/>
      <c r="I16" s="27"/>
      <c r="J16" s="27"/>
      <c r="K16" s="27"/>
    </row>
    <row r="17" ht="15.75" customHeight="1">
      <c r="A17" s="24">
        <v>70.0</v>
      </c>
      <c r="B17" s="25">
        <v>100.0</v>
      </c>
      <c r="C17" s="30">
        <v>798.3</v>
      </c>
      <c r="D17" s="30">
        <v>1500.0</v>
      </c>
      <c r="E17" s="31">
        <v>135.5</v>
      </c>
      <c r="F17" s="27"/>
      <c r="G17" s="53"/>
      <c r="H17" s="27"/>
      <c r="I17" s="27"/>
      <c r="J17" s="27"/>
      <c r="K17" s="27"/>
    </row>
    <row r="18" ht="15.75" customHeight="1">
      <c r="A18" s="32"/>
      <c r="B18" s="33" t="s">
        <v>29</v>
      </c>
      <c r="C18" s="34">
        <f t="shared" ref="C18:E18" si="1">AVERAGE(C6:C17)</f>
        <v>729.2083333</v>
      </c>
      <c r="D18" s="34">
        <f t="shared" si="1"/>
        <v>1541.666667</v>
      </c>
      <c r="E18" s="35">
        <f t="shared" si="1"/>
        <v>116.0416667</v>
      </c>
      <c r="F18" s="27"/>
      <c r="G18" s="53"/>
      <c r="H18" s="27"/>
      <c r="I18" s="27"/>
      <c r="J18" s="27"/>
      <c r="K18" s="27"/>
    </row>
    <row r="19" ht="15.75" customHeight="1">
      <c r="B19" s="20"/>
      <c r="C19" s="20"/>
      <c r="D19" s="20"/>
      <c r="E19" s="22"/>
      <c r="F19" s="27"/>
      <c r="G19" s="53"/>
      <c r="H19" s="27"/>
      <c r="I19" s="27"/>
      <c r="J19" s="27"/>
      <c r="K19" s="27"/>
    </row>
    <row r="20" ht="15.75" customHeight="1">
      <c r="A20" s="32" t="s">
        <v>23</v>
      </c>
      <c r="B20" s="37"/>
      <c r="C20" s="37"/>
      <c r="D20" s="37"/>
      <c r="E20" s="38"/>
      <c r="F20" s="27"/>
      <c r="G20" s="53"/>
      <c r="H20" s="27"/>
      <c r="I20" s="27"/>
      <c r="J20" s="27"/>
      <c r="K20" s="27"/>
    </row>
    <row r="21" ht="15.75" customHeight="1">
      <c r="A21" s="19" t="s">
        <v>17</v>
      </c>
      <c r="B21" s="20" t="s">
        <v>18</v>
      </c>
      <c r="C21" s="21" t="s">
        <v>19</v>
      </c>
      <c r="D21" s="20" t="s">
        <v>20</v>
      </c>
      <c r="E21" s="22" t="s">
        <v>21</v>
      </c>
      <c r="F21" s="27"/>
      <c r="G21" s="53"/>
      <c r="H21" s="27"/>
      <c r="I21" s="27"/>
      <c r="J21" s="27"/>
      <c r="K21" s="27"/>
    </row>
    <row r="22" ht="15.75" customHeight="1">
      <c r="A22" s="24">
        <v>0.0</v>
      </c>
      <c r="B22" s="25">
        <v>0.0</v>
      </c>
      <c r="C22" s="25">
        <v>0.0</v>
      </c>
      <c r="D22" s="25">
        <v>0.0</v>
      </c>
      <c r="E22" s="26">
        <v>0.0</v>
      </c>
      <c r="F22" s="27"/>
      <c r="G22" s="53"/>
      <c r="H22" s="27"/>
      <c r="I22" s="27"/>
      <c r="J22" s="27"/>
      <c r="K22" s="27"/>
    </row>
    <row r="23" ht="15.75" customHeight="1">
      <c r="A23" s="24">
        <v>5.0</v>
      </c>
      <c r="B23" s="29">
        <v>30.0</v>
      </c>
      <c r="C23" s="30">
        <v>175.0</v>
      </c>
      <c r="D23" s="30">
        <v>440.0</v>
      </c>
      <c r="E23" s="31">
        <v>0.0</v>
      </c>
      <c r="F23" s="18"/>
      <c r="G23" s="18"/>
      <c r="H23" s="18"/>
      <c r="I23" s="18"/>
      <c r="J23" s="18"/>
      <c r="K23" s="18"/>
    </row>
    <row r="24" ht="15.75" customHeight="1">
      <c r="A24" s="24">
        <v>10.0</v>
      </c>
      <c r="B24" s="29">
        <v>80.0</v>
      </c>
      <c r="C24" s="30">
        <v>319.6</v>
      </c>
      <c r="D24" s="30">
        <v>630.0</v>
      </c>
      <c r="E24" s="31">
        <v>101.4</v>
      </c>
      <c r="F24" s="23"/>
      <c r="G24" s="23"/>
      <c r="H24" s="23"/>
      <c r="I24" s="23"/>
      <c r="J24" s="23"/>
      <c r="K24" s="23"/>
    </row>
    <row r="25" ht="15.75" customHeight="1">
      <c r="A25" s="24">
        <v>15.0</v>
      </c>
      <c r="B25" s="25">
        <v>100.0</v>
      </c>
      <c r="C25" s="30">
        <v>486.7</v>
      </c>
      <c r="D25" s="30">
        <v>1000.0</v>
      </c>
      <c r="E25" s="31">
        <v>116.3</v>
      </c>
      <c r="F25" s="27"/>
      <c r="G25" s="53"/>
      <c r="H25" s="27"/>
      <c r="I25" s="27"/>
      <c r="J25" s="27"/>
      <c r="K25" s="27"/>
    </row>
    <row r="26" ht="15.75" customHeight="1">
      <c r="A26" s="24">
        <v>20.0</v>
      </c>
      <c r="B26" s="25">
        <v>100.0</v>
      </c>
      <c r="C26" s="30">
        <v>581.1</v>
      </c>
      <c r="D26" s="30">
        <v>1200.0</v>
      </c>
      <c r="E26" s="31">
        <v>128.9</v>
      </c>
      <c r="F26" s="27"/>
      <c r="G26" s="53"/>
      <c r="H26" s="27"/>
      <c r="I26" s="27"/>
      <c r="J26" s="27"/>
      <c r="K26" s="27"/>
    </row>
    <row r="27" ht="15.75" customHeight="1">
      <c r="A27" s="24">
        <v>25.0</v>
      </c>
      <c r="B27" s="25">
        <v>100.0</v>
      </c>
      <c r="C27" s="30">
        <v>625.3</v>
      </c>
      <c r="D27" s="30">
        <v>1200.0</v>
      </c>
      <c r="E27" s="31">
        <v>126.4</v>
      </c>
      <c r="F27" s="27"/>
      <c r="G27" s="53"/>
      <c r="H27" s="27"/>
      <c r="I27" s="27"/>
      <c r="J27" s="27"/>
      <c r="K27" s="27"/>
    </row>
    <row r="28" ht="15.75" customHeight="1">
      <c r="A28" s="24">
        <v>30.0</v>
      </c>
      <c r="B28" s="25">
        <v>100.0</v>
      </c>
      <c r="C28" s="30">
        <v>650.6</v>
      </c>
      <c r="D28" s="30">
        <v>1200.0</v>
      </c>
      <c r="E28" s="31">
        <v>126.2</v>
      </c>
      <c r="F28" s="27"/>
      <c r="G28" s="53"/>
      <c r="H28" s="27"/>
      <c r="I28" s="27"/>
      <c r="J28" s="27"/>
      <c r="K28" s="27"/>
    </row>
    <row r="29" ht="15.75" customHeight="1">
      <c r="A29" s="24">
        <v>35.0</v>
      </c>
      <c r="B29" s="25">
        <v>100.0</v>
      </c>
      <c r="C29" s="30">
        <v>680.3</v>
      </c>
      <c r="D29" s="30">
        <v>1400.0</v>
      </c>
      <c r="E29" s="31">
        <v>132.5</v>
      </c>
      <c r="F29" s="27"/>
      <c r="G29" s="53"/>
      <c r="H29" s="27"/>
      <c r="I29" s="27"/>
      <c r="J29" s="27"/>
      <c r="K29" s="27"/>
    </row>
    <row r="30" ht="15.75" customHeight="1">
      <c r="A30" s="24">
        <v>40.0</v>
      </c>
      <c r="B30" s="25">
        <v>100.0</v>
      </c>
      <c r="C30" s="30">
        <v>693.1</v>
      </c>
      <c r="D30" s="30">
        <v>1500.0</v>
      </c>
      <c r="E30" s="31">
        <v>125.2</v>
      </c>
      <c r="F30" s="27"/>
      <c r="G30" s="53"/>
      <c r="H30" s="27"/>
      <c r="I30" s="27"/>
      <c r="J30" s="27"/>
      <c r="K30" s="27"/>
    </row>
    <row r="31" ht="15.75" customHeight="1">
      <c r="A31" s="24">
        <v>45.0</v>
      </c>
      <c r="B31" s="25">
        <v>100.0</v>
      </c>
      <c r="C31" s="30">
        <v>704.4</v>
      </c>
      <c r="D31" s="30">
        <v>1200.0</v>
      </c>
      <c r="E31" s="31">
        <v>118.3</v>
      </c>
      <c r="F31" s="27"/>
      <c r="G31" s="53"/>
      <c r="H31" s="27"/>
      <c r="I31" s="27"/>
      <c r="J31" s="27"/>
      <c r="K31" s="27"/>
    </row>
    <row r="32" ht="15.75" customHeight="1">
      <c r="A32" s="24">
        <v>50.0</v>
      </c>
      <c r="B32" s="25">
        <v>100.0</v>
      </c>
      <c r="C32" s="30">
        <v>705.6</v>
      </c>
      <c r="D32" s="30">
        <v>1200.0</v>
      </c>
      <c r="E32" s="31">
        <v>128.3</v>
      </c>
      <c r="F32" s="27"/>
      <c r="G32" s="53"/>
      <c r="H32" s="27"/>
      <c r="I32" s="27"/>
      <c r="J32" s="27"/>
      <c r="K32" s="27"/>
    </row>
    <row r="33" ht="15.75" customHeight="1">
      <c r="A33" s="24">
        <v>55.0</v>
      </c>
      <c r="B33" s="25">
        <v>100.0</v>
      </c>
      <c r="C33" s="30">
        <v>704.2</v>
      </c>
      <c r="D33" s="30">
        <v>1100.0</v>
      </c>
      <c r="E33" s="31">
        <v>138.3</v>
      </c>
      <c r="F33" s="27"/>
      <c r="G33" s="53"/>
      <c r="H33" s="27"/>
      <c r="I33" s="27"/>
      <c r="J33" s="27"/>
      <c r="K33" s="27"/>
    </row>
    <row r="34" ht="15.75" customHeight="1">
      <c r="A34" s="24">
        <v>60.0</v>
      </c>
      <c r="B34" s="25">
        <v>100.0</v>
      </c>
      <c r="C34" s="30">
        <v>720.2</v>
      </c>
      <c r="D34" s="30">
        <v>1400.0</v>
      </c>
      <c r="E34" s="31">
        <v>132.7</v>
      </c>
      <c r="F34" s="18"/>
      <c r="G34" s="18"/>
      <c r="H34" s="18"/>
      <c r="I34" s="18"/>
      <c r="J34" s="18"/>
      <c r="K34" s="18"/>
    </row>
    <row r="35" ht="15.75" customHeight="1">
      <c r="A35" s="24">
        <v>65.0</v>
      </c>
      <c r="B35" s="25">
        <v>100.0</v>
      </c>
      <c r="C35" s="30">
        <v>724.1</v>
      </c>
      <c r="D35" s="30">
        <v>1400.0</v>
      </c>
      <c r="E35" s="31">
        <v>123.4</v>
      </c>
      <c r="F35" s="23"/>
      <c r="G35" s="23"/>
      <c r="H35" s="23"/>
      <c r="I35" s="23"/>
      <c r="J35" s="23"/>
      <c r="K35" s="23"/>
    </row>
    <row r="36" ht="15.75" customHeight="1">
      <c r="A36" s="24">
        <v>70.0</v>
      </c>
      <c r="B36" s="25">
        <v>100.0</v>
      </c>
      <c r="C36" s="30">
        <v>731.7</v>
      </c>
      <c r="D36" s="30">
        <v>1300.0</v>
      </c>
      <c r="E36" s="31">
        <v>129.3</v>
      </c>
      <c r="F36" s="27"/>
      <c r="G36" s="53"/>
      <c r="H36" s="27"/>
      <c r="I36" s="27"/>
      <c r="J36" s="27"/>
      <c r="K36" s="27"/>
    </row>
    <row r="37" ht="15.75" customHeight="1">
      <c r="A37" s="32"/>
      <c r="B37" s="33" t="s">
        <v>29</v>
      </c>
      <c r="C37" s="34">
        <f t="shared" ref="C37:E37" si="2">AVERAGE(C25:C36)</f>
        <v>667.275</v>
      </c>
      <c r="D37" s="34">
        <f t="shared" si="2"/>
        <v>1258.333333</v>
      </c>
      <c r="E37" s="35">
        <f t="shared" si="2"/>
        <v>127.15</v>
      </c>
      <c r="F37" s="27"/>
      <c r="G37" s="53"/>
      <c r="H37" s="27"/>
      <c r="I37" s="27"/>
      <c r="J37" s="27"/>
      <c r="K37" s="27"/>
    </row>
    <row r="38" ht="15.75" customHeight="1">
      <c r="A38" s="36"/>
      <c r="B38" s="36"/>
      <c r="C38" s="36"/>
      <c r="D38" s="36"/>
      <c r="E38" s="36"/>
      <c r="F38" s="27"/>
      <c r="G38" s="53"/>
      <c r="H38" s="27"/>
      <c r="I38" s="27"/>
      <c r="J38" s="27"/>
      <c r="K38" s="27"/>
    </row>
    <row r="39" ht="15.75" customHeight="1">
      <c r="A39" s="32" t="s">
        <v>24</v>
      </c>
      <c r="B39" s="37"/>
      <c r="C39" s="37"/>
      <c r="D39" s="37"/>
      <c r="E39" s="38"/>
      <c r="F39" s="27"/>
      <c r="G39" s="53"/>
      <c r="H39" s="27"/>
      <c r="I39" s="27"/>
      <c r="J39" s="27"/>
      <c r="K39" s="27"/>
    </row>
    <row r="40" ht="15.75" customHeight="1">
      <c r="A40" s="19" t="s">
        <v>17</v>
      </c>
      <c r="B40" s="20" t="s">
        <v>18</v>
      </c>
      <c r="C40" s="21" t="s">
        <v>19</v>
      </c>
      <c r="D40" s="20" t="s">
        <v>20</v>
      </c>
      <c r="E40" s="22" t="s">
        <v>21</v>
      </c>
      <c r="F40" s="27"/>
      <c r="G40" s="53"/>
      <c r="H40" s="27"/>
      <c r="I40" s="27"/>
      <c r="J40" s="27"/>
      <c r="K40" s="27"/>
    </row>
    <row r="41" ht="15.75" customHeight="1">
      <c r="A41" s="24">
        <v>0.0</v>
      </c>
      <c r="B41" s="25">
        <v>0.0</v>
      </c>
      <c r="C41" s="25">
        <v>0.0</v>
      </c>
      <c r="D41" s="25">
        <v>0.0</v>
      </c>
      <c r="E41" s="26">
        <v>0.0</v>
      </c>
      <c r="F41" s="27"/>
      <c r="G41" s="53"/>
      <c r="H41" s="27"/>
      <c r="I41" s="27"/>
      <c r="J41" s="27"/>
      <c r="K41" s="27"/>
    </row>
    <row r="42" ht="15.75" customHeight="1">
      <c r="A42" s="24">
        <v>5.0</v>
      </c>
      <c r="B42" s="29">
        <v>30.0</v>
      </c>
      <c r="C42" s="30">
        <v>213.7</v>
      </c>
      <c r="D42" s="30">
        <v>620.0</v>
      </c>
      <c r="E42" s="31">
        <v>0.0</v>
      </c>
      <c r="F42" s="27"/>
      <c r="G42" s="53"/>
      <c r="H42" s="27"/>
      <c r="I42" s="27"/>
      <c r="J42" s="27"/>
      <c r="K42" s="27"/>
    </row>
    <row r="43" ht="15.75" customHeight="1">
      <c r="A43" s="24">
        <v>10.0</v>
      </c>
      <c r="B43" s="29">
        <v>80.0</v>
      </c>
      <c r="C43" s="30">
        <v>356.3</v>
      </c>
      <c r="D43" s="30">
        <v>680.0</v>
      </c>
      <c r="E43" s="31">
        <v>95.4</v>
      </c>
      <c r="F43" s="27"/>
      <c r="G43" s="53"/>
      <c r="H43" s="27"/>
      <c r="I43" s="27"/>
      <c r="J43" s="27"/>
      <c r="K43" s="27"/>
    </row>
    <row r="44" ht="15.75" customHeight="1">
      <c r="A44" s="24">
        <v>15.0</v>
      </c>
      <c r="B44" s="25">
        <v>100.0</v>
      </c>
      <c r="C44" s="30">
        <v>535.7</v>
      </c>
      <c r="D44" s="30">
        <v>1200.0</v>
      </c>
      <c r="E44" s="31">
        <v>110.7</v>
      </c>
      <c r="F44" s="27"/>
      <c r="G44" s="53"/>
      <c r="H44" s="27"/>
      <c r="I44" s="27"/>
      <c r="J44" s="27"/>
      <c r="K44" s="27"/>
    </row>
    <row r="45" ht="15.75" customHeight="1">
      <c r="A45" s="24">
        <v>20.0</v>
      </c>
      <c r="B45" s="25">
        <v>100.0</v>
      </c>
      <c r="C45" s="30">
        <v>630.4</v>
      </c>
      <c r="D45" s="30">
        <v>1400.0</v>
      </c>
      <c r="E45" s="31">
        <v>119.5</v>
      </c>
      <c r="F45" s="18"/>
      <c r="G45" s="18"/>
      <c r="H45" s="18"/>
      <c r="I45" s="18"/>
      <c r="J45" s="18"/>
      <c r="K45" s="18"/>
    </row>
    <row r="46" ht="15.75" customHeight="1">
      <c r="A46" s="24">
        <v>25.0</v>
      </c>
      <c r="B46" s="25">
        <v>100.0</v>
      </c>
      <c r="C46" s="30">
        <v>698.3</v>
      </c>
      <c r="D46" s="30">
        <v>1400.0</v>
      </c>
      <c r="E46" s="31">
        <v>110.7</v>
      </c>
      <c r="F46" s="23"/>
      <c r="G46" s="23"/>
      <c r="H46" s="23"/>
      <c r="I46" s="23"/>
      <c r="J46" s="23"/>
      <c r="K46" s="23"/>
    </row>
    <row r="47" ht="15.75" customHeight="1">
      <c r="A47" s="24">
        <v>30.0</v>
      </c>
      <c r="B47" s="25">
        <v>100.0</v>
      </c>
      <c r="C47" s="30">
        <v>710.0</v>
      </c>
      <c r="D47" s="30">
        <v>1400.0</v>
      </c>
      <c r="E47" s="31">
        <v>114.4</v>
      </c>
      <c r="F47" s="27"/>
      <c r="G47" s="53"/>
      <c r="H47" s="27"/>
      <c r="I47" s="27"/>
      <c r="J47" s="27"/>
      <c r="K47" s="27"/>
    </row>
    <row r="48" ht="15.75" customHeight="1">
      <c r="A48" s="24">
        <v>35.0</v>
      </c>
      <c r="B48" s="25">
        <v>100.0</v>
      </c>
      <c r="C48" s="30">
        <v>730.2</v>
      </c>
      <c r="D48" s="30">
        <v>1400.0</v>
      </c>
      <c r="E48" s="31">
        <v>126.5</v>
      </c>
      <c r="F48" s="27"/>
      <c r="G48" s="53"/>
      <c r="H48" s="27"/>
      <c r="I48" s="27"/>
      <c r="J48" s="27"/>
      <c r="K48" s="27"/>
    </row>
    <row r="49" ht="15.75" customHeight="1">
      <c r="A49" s="24">
        <v>40.0</v>
      </c>
      <c r="B49" s="25">
        <v>100.0</v>
      </c>
      <c r="C49" s="30">
        <v>729.7</v>
      </c>
      <c r="D49" s="30">
        <v>1300.0</v>
      </c>
      <c r="E49" s="31">
        <v>124.1</v>
      </c>
      <c r="F49" s="27"/>
      <c r="G49" s="53"/>
      <c r="H49" s="27"/>
      <c r="I49" s="27"/>
      <c r="J49" s="27"/>
      <c r="K49" s="27"/>
    </row>
    <row r="50" ht="15.75" customHeight="1">
      <c r="A50" s="24">
        <v>45.0</v>
      </c>
      <c r="B50" s="25">
        <v>100.0</v>
      </c>
      <c r="C50" s="30">
        <v>742.0</v>
      </c>
      <c r="D50" s="30">
        <v>1300.0</v>
      </c>
      <c r="E50" s="31">
        <v>120.7</v>
      </c>
      <c r="F50" s="27"/>
      <c r="G50" s="53"/>
      <c r="H50" s="27"/>
      <c r="I50" s="27"/>
      <c r="J50" s="27"/>
      <c r="K50" s="27"/>
    </row>
    <row r="51" ht="15.75" customHeight="1">
      <c r="A51" s="24">
        <v>50.0</v>
      </c>
      <c r="B51" s="25">
        <v>100.0</v>
      </c>
      <c r="C51" s="30">
        <v>752.2</v>
      </c>
      <c r="D51" s="30">
        <v>1400.0</v>
      </c>
      <c r="E51" s="31">
        <v>123.1</v>
      </c>
      <c r="F51" s="27"/>
      <c r="G51" s="53"/>
      <c r="H51" s="27"/>
      <c r="I51" s="27"/>
      <c r="J51" s="27"/>
      <c r="K51" s="27"/>
    </row>
    <row r="52" ht="15.75" customHeight="1">
      <c r="A52" s="24">
        <v>55.0</v>
      </c>
      <c r="B52" s="25">
        <v>100.0</v>
      </c>
      <c r="C52" s="30">
        <v>767.5</v>
      </c>
      <c r="D52" s="30">
        <v>1500.0</v>
      </c>
      <c r="E52" s="31">
        <v>115.1</v>
      </c>
      <c r="F52" s="27"/>
      <c r="G52" s="53"/>
      <c r="H52" s="27"/>
      <c r="I52" s="27"/>
      <c r="J52" s="27"/>
      <c r="K52" s="27"/>
    </row>
    <row r="53" ht="15.75" customHeight="1">
      <c r="A53" s="24">
        <v>60.0</v>
      </c>
      <c r="B53" s="25">
        <v>100.0</v>
      </c>
      <c r="C53" s="30">
        <v>796.1</v>
      </c>
      <c r="D53" s="30">
        <v>3000.0</v>
      </c>
      <c r="E53" s="31">
        <v>98.7</v>
      </c>
      <c r="F53" s="27"/>
      <c r="G53" s="53"/>
      <c r="H53" s="27"/>
      <c r="I53" s="27"/>
      <c r="J53" s="27"/>
      <c r="K53" s="27"/>
    </row>
    <row r="54" ht="15.75" customHeight="1">
      <c r="A54" s="24">
        <v>65.0</v>
      </c>
      <c r="B54" s="25">
        <v>100.0</v>
      </c>
      <c r="C54" s="30">
        <v>805.0</v>
      </c>
      <c r="D54" s="30">
        <v>3000.0</v>
      </c>
      <c r="E54" s="31">
        <v>103.0</v>
      </c>
      <c r="F54" s="27"/>
      <c r="G54" s="53"/>
      <c r="H54" s="27"/>
      <c r="I54" s="27"/>
      <c r="J54" s="27"/>
      <c r="K54" s="27"/>
    </row>
    <row r="55" ht="15.75" customHeight="1">
      <c r="A55" s="24">
        <v>70.0</v>
      </c>
      <c r="B55" s="25">
        <v>100.0</v>
      </c>
      <c r="C55" s="30">
        <v>808.8</v>
      </c>
      <c r="D55" s="30">
        <v>1600.0</v>
      </c>
      <c r="E55" s="31">
        <v>110.9</v>
      </c>
      <c r="F55" s="27"/>
      <c r="G55" s="53"/>
      <c r="H55" s="27"/>
      <c r="I55" s="27"/>
      <c r="J55" s="27"/>
      <c r="K55" s="27"/>
    </row>
    <row r="56" ht="15.75" customHeight="1">
      <c r="A56" s="39"/>
      <c r="B56" s="40" t="s">
        <v>29</v>
      </c>
      <c r="C56" s="41">
        <f t="shared" ref="C56:E56" si="3">AVERAGE(C44:C55)</f>
        <v>725.4916667</v>
      </c>
      <c r="D56" s="41">
        <f t="shared" si="3"/>
        <v>1658.333333</v>
      </c>
      <c r="E56" s="42">
        <f t="shared" si="3"/>
        <v>114.7833333</v>
      </c>
    </row>
    <row r="57" ht="15.75" customHeight="1">
      <c r="A57" s="43"/>
      <c r="B57" s="43"/>
      <c r="C57" s="43"/>
      <c r="D57" s="43"/>
      <c r="E57" s="43"/>
    </row>
    <row r="58" ht="15.75" customHeight="1">
      <c r="A58" s="39" t="s">
        <v>25</v>
      </c>
      <c r="B58" s="37"/>
      <c r="C58" s="37"/>
      <c r="D58" s="37"/>
      <c r="E58" s="38"/>
    </row>
    <row r="59" ht="15.75" customHeight="1">
      <c r="A59" s="44" t="s">
        <v>17</v>
      </c>
      <c r="B59" s="4" t="s">
        <v>18</v>
      </c>
      <c r="C59" s="45" t="s">
        <v>19</v>
      </c>
      <c r="D59" s="4" t="s">
        <v>20</v>
      </c>
      <c r="E59" s="46" t="s">
        <v>21</v>
      </c>
    </row>
    <row r="60" ht="15.75" customHeight="1">
      <c r="A60" s="47">
        <v>0.0</v>
      </c>
      <c r="B60" s="48">
        <v>0.0</v>
      </c>
      <c r="C60" s="48">
        <v>0.0</v>
      </c>
      <c r="D60" s="48">
        <v>0.0</v>
      </c>
      <c r="E60" s="49">
        <v>0.0</v>
      </c>
    </row>
    <row r="61" ht="15.75" customHeight="1">
      <c r="A61" s="47">
        <v>5.0</v>
      </c>
      <c r="B61" s="50">
        <v>40.0</v>
      </c>
      <c r="C61" s="51">
        <v>203.7</v>
      </c>
      <c r="D61" s="51">
        <v>430.0</v>
      </c>
      <c r="E61" s="52">
        <v>40.0</v>
      </c>
    </row>
    <row r="62" ht="15.75" customHeight="1">
      <c r="A62" s="47">
        <v>10.0</v>
      </c>
      <c r="B62" s="50">
        <v>90.0</v>
      </c>
      <c r="C62" s="51">
        <v>390.5</v>
      </c>
      <c r="D62" s="51">
        <v>1000.0</v>
      </c>
      <c r="E62" s="52">
        <v>90.9</v>
      </c>
    </row>
    <row r="63" ht="15.75" customHeight="1">
      <c r="A63" s="47">
        <v>15.0</v>
      </c>
      <c r="B63" s="48">
        <v>100.0</v>
      </c>
      <c r="C63" s="51">
        <v>635.7</v>
      </c>
      <c r="D63" s="51">
        <v>2400.0</v>
      </c>
      <c r="E63" s="52">
        <v>103.5</v>
      </c>
    </row>
    <row r="64" ht="15.75" customHeight="1">
      <c r="A64" s="47">
        <v>20.0</v>
      </c>
      <c r="B64" s="48">
        <v>100.0</v>
      </c>
      <c r="C64" s="51">
        <v>857.5</v>
      </c>
      <c r="D64" s="51">
        <v>2900.0</v>
      </c>
      <c r="E64" s="52">
        <v>82.7</v>
      </c>
    </row>
    <row r="65" ht="15.75" customHeight="1">
      <c r="A65" s="47">
        <v>25.0</v>
      </c>
      <c r="B65" s="48">
        <v>100.0</v>
      </c>
      <c r="C65" s="51">
        <v>872.0</v>
      </c>
      <c r="D65" s="51">
        <v>2200.0</v>
      </c>
      <c r="E65" s="52">
        <v>63.2</v>
      </c>
    </row>
    <row r="66" ht="15.75" customHeight="1">
      <c r="A66" s="47">
        <v>30.0</v>
      </c>
      <c r="B66" s="48">
        <v>100.0</v>
      </c>
      <c r="C66" s="51">
        <v>949.6</v>
      </c>
      <c r="D66" s="51">
        <v>2700.0</v>
      </c>
      <c r="E66" s="52">
        <v>80.0</v>
      </c>
    </row>
    <row r="67" ht="15.75" customHeight="1">
      <c r="A67" s="47">
        <v>35.0</v>
      </c>
      <c r="B67" s="48">
        <v>100.0</v>
      </c>
      <c r="C67" s="51">
        <v>928.1</v>
      </c>
      <c r="D67" s="51">
        <v>2700.0</v>
      </c>
      <c r="E67" s="52">
        <v>102.8</v>
      </c>
    </row>
    <row r="68" ht="15.75" customHeight="1">
      <c r="A68" s="47">
        <v>40.0</v>
      </c>
      <c r="B68" s="48">
        <v>100.0</v>
      </c>
      <c r="C68" s="51">
        <v>975.9</v>
      </c>
      <c r="D68" s="51">
        <v>2100.0</v>
      </c>
      <c r="E68" s="52">
        <v>106.4</v>
      </c>
    </row>
    <row r="69" ht="15.75" customHeight="1">
      <c r="A69" s="47">
        <v>45.0</v>
      </c>
      <c r="B69" s="48">
        <v>100.0</v>
      </c>
      <c r="C69" s="51">
        <v>985.3</v>
      </c>
      <c r="D69" s="51">
        <v>1900.0</v>
      </c>
      <c r="E69" s="52">
        <v>82.0</v>
      </c>
    </row>
    <row r="70" ht="15.75" customHeight="1">
      <c r="A70" s="47">
        <v>50.0</v>
      </c>
      <c r="B70" s="48">
        <v>100.0</v>
      </c>
      <c r="C70" s="51">
        <v>985.2</v>
      </c>
      <c r="D70" s="51">
        <v>1700.0</v>
      </c>
      <c r="E70" s="52">
        <v>95.2</v>
      </c>
    </row>
    <row r="71" ht="15.75" customHeight="1">
      <c r="A71" s="47">
        <v>55.0</v>
      </c>
      <c r="B71" s="48">
        <v>100.0</v>
      </c>
      <c r="C71" s="51">
        <v>983.5</v>
      </c>
      <c r="D71" s="51">
        <v>1500.0</v>
      </c>
      <c r="E71" s="52">
        <v>96.9</v>
      </c>
    </row>
    <row r="72" ht="15.75" customHeight="1">
      <c r="A72" s="47">
        <v>60.0</v>
      </c>
      <c r="B72" s="48">
        <v>100.0</v>
      </c>
      <c r="C72" s="51">
        <v>969.9</v>
      </c>
      <c r="D72" s="51">
        <v>1500.0</v>
      </c>
      <c r="E72" s="52">
        <v>109.5</v>
      </c>
    </row>
    <row r="73" ht="15.75" customHeight="1">
      <c r="A73" s="47">
        <v>65.0</v>
      </c>
      <c r="B73" s="48">
        <v>100.0</v>
      </c>
      <c r="C73" s="51">
        <v>971.0</v>
      </c>
      <c r="D73" s="51">
        <v>1600.0</v>
      </c>
      <c r="E73" s="52">
        <v>115.7</v>
      </c>
    </row>
    <row r="74" ht="15.75" customHeight="1">
      <c r="A74" s="47">
        <v>70.0</v>
      </c>
      <c r="B74" s="48">
        <v>100.0</v>
      </c>
      <c r="C74" s="51">
        <v>964.7</v>
      </c>
      <c r="D74" s="51">
        <v>1500.0</v>
      </c>
      <c r="E74" s="52">
        <v>104.2</v>
      </c>
    </row>
    <row r="75" ht="15.75" customHeight="1">
      <c r="A75" s="39"/>
      <c r="B75" s="40" t="s">
        <v>29</v>
      </c>
      <c r="C75" s="41">
        <f t="shared" ref="C75:E75" si="4">AVERAGE(C63:C74)</f>
        <v>923.2</v>
      </c>
      <c r="D75" s="41">
        <f t="shared" si="4"/>
        <v>2058.333333</v>
      </c>
      <c r="E75" s="42">
        <f t="shared" si="4"/>
        <v>95.175</v>
      </c>
    </row>
    <row r="76" ht="15.75" customHeight="1">
      <c r="A76" s="43"/>
      <c r="B76" s="43"/>
      <c r="C76" s="43"/>
      <c r="D76" s="43"/>
      <c r="E76" s="43"/>
    </row>
    <row r="77" ht="15.75" customHeight="1">
      <c r="A77" s="39" t="s">
        <v>26</v>
      </c>
      <c r="B77" s="37"/>
      <c r="C77" s="37"/>
      <c r="D77" s="37"/>
      <c r="E77" s="38"/>
    </row>
    <row r="78" ht="15.75" customHeight="1">
      <c r="A78" s="44" t="s">
        <v>17</v>
      </c>
      <c r="B78" s="4" t="s">
        <v>18</v>
      </c>
      <c r="C78" s="45" t="s">
        <v>19</v>
      </c>
      <c r="D78" s="4" t="s">
        <v>20</v>
      </c>
      <c r="E78" s="46" t="s">
        <v>21</v>
      </c>
    </row>
    <row r="79" ht="15.75" customHeight="1">
      <c r="A79" s="47">
        <v>0.0</v>
      </c>
      <c r="B79" s="48">
        <v>0.0</v>
      </c>
      <c r="C79" s="48">
        <v>0.0</v>
      </c>
      <c r="D79" s="48">
        <v>0.0</v>
      </c>
      <c r="E79" s="49">
        <v>0.0</v>
      </c>
    </row>
    <row r="80" ht="15.75" customHeight="1">
      <c r="A80" s="47">
        <v>5.0</v>
      </c>
      <c r="B80" s="50">
        <v>20.0</v>
      </c>
      <c r="C80" s="51">
        <v>127.6</v>
      </c>
      <c r="D80" s="51">
        <v>220.0</v>
      </c>
      <c r="E80" s="52">
        <v>0.0</v>
      </c>
    </row>
    <row r="81" ht="15.75" customHeight="1">
      <c r="A81" s="47">
        <v>10.0</v>
      </c>
      <c r="B81" s="50">
        <v>70.0</v>
      </c>
      <c r="C81" s="51">
        <v>327.2</v>
      </c>
      <c r="D81" s="51">
        <v>620.0</v>
      </c>
      <c r="E81" s="52">
        <v>76.6</v>
      </c>
    </row>
    <row r="82" ht="15.75" customHeight="1">
      <c r="A82" s="47">
        <v>15.0</v>
      </c>
      <c r="B82" s="48">
        <v>100.0</v>
      </c>
      <c r="C82" s="51">
        <v>550.5</v>
      </c>
      <c r="D82" s="51">
        <v>1200.0</v>
      </c>
      <c r="E82" s="52">
        <v>91.2</v>
      </c>
    </row>
    <row r="83" ht="15.75" customHeight="1">
      <c r="A83" s="47">
        <v>20.0</v>
      </c>
      <c r="B83" s="48">
        <v>100.0</v>
      </c>
      <c r="C83" s="51">
        <v>714.0</v>
      </c>
      <c r="D83" s="51">
        <v>1700.0</v>
      </c>
      <c r="E83" s="52">
        <v>98.7</v>
      </c>
    </row>
    <row r="84" ht="15.75" customHeight="1">
      <c r="A84" s="47">
        <v>25.0</v>
      </c>
      <c r="B84" s="48">
        <v>100.0</v>
      </c>
      <c r="C84" s="51">
        <v>782.5</v>
      </c>
      <c r="D84" s="51">
        <v>1700.0</v>
      </c>
      <c r="E84" s="52">
        <v>93.2</v>
      </c>
    </row>
    <row r="85" ht="15.75" customHeight="1">
      <c r="A85" s="47">
        <v>30.0</v>
      </c>
      <c r="B85" s="48">
        <v>100.0</v>
      </c>
      <c r="C85" s="51">
        <v>794.9</v>
      </c>
      <c r="D85" s="51">
        <v>1500.0</v>
      </c>
      <c r="E85" s="52">
        <v>101.4</v>
      </c>
    </row>
    <row r="86" ht="15.75" customHeight="1">
      <c r="A86" s="47">
        <v>35.0</v>
      </c>
      <c r="B86" s="48">
        <v>100.0</v>
      </c>
      <c r="C86" s="51">
        <v>807.6</v>
      </c>
      <c r="D86" s="51">
        <v>1400.0</v>
      </c>
      <c r="E86" s="52">
        <v>116.0</v>
      </c>
    </row>
    <row r="87" ht="15.75" customHeight="1">
      <c r="A87" s="47">
        <v>40.0</v>
      </c>
      <c r="B87" s="48">
        <v>100.0</v>
      </c>
      <c r="C87" s="51">
        <v>845.5</v>
      </c>
      <c r="D87" s="51">
        <v>1500.0</v>
      </c>
      <c r="E87" s="52">
        <v>111.4</v>
      </c>
    </row>
    <row r="88" ht="15.75" customHeight="1">
      <c r="A88" s="47">
        <v>45.0</v>
      </c>
      <c r="B88" s="48">
        <v>100.0</v>
      </c>
      <c r="C88" s="51">
        <v>876.0</v>
      </c>
      <c r="D88" s="51">
        <v>1700.0</v>
      </c>
      <c r="E88" s="52">
        <v>89.6</v>
      </c>
    </row>
    <row r="89" ht="15.75" customHeight="1">
      <c r="A89" s="47">
        <v>50.0</v>
      </c>
      <c r="B89" s="48">
        <v>100.0</v>
      </c>
      <c r="C89" s="51">
        <v>878.0</v>
      </c>
      <c r="D89" s="51">
        <v>1600.0</v>
      </c>
      <c r="E89" s="52">
        <v>91.9</v>
      </c>
    </row>
    <row r="90" ht="15.75" customHeight="1">
      <c r="A90" s="47">
        <v>55.0</v>
      </c>
      <c r="B90" s="48">
        <v>100.0</v>
      </c>
      <c r="C90" s="51">
        <v>883.5</v>
      </c>
      <c r="D90" s="51">
        <v>1400.0</v>
      </c>
      <c r="E90" s="52">
        <v>107.8</v>
      </c>
    </row>
    <row r="91" ht="15.75" customHeight="1">
      <c r="A91" s="47">
        <v>60.0</v>
      </c>
      <c r="B91" s="48">
        <v>100.0</v>
      </c>
      <c r="C91" s="51">
        <v>883.2</v>
      </c>
      <c r="D91" s="51">
        <v>1500.0</v>
      </c>
      <c r="E91" s="52">
        <v>119.5</v>
      </c>
    </row>
    <row r="92" ht="15.75" customHeight="1">
      <c r="A92" s="47">
        <v>65.0</v>
      </c>
      <c r="B92" s="48">
        <v>100.0</v>
      </c>
      <c r="C92" s="51">
        <v>882.6</v>
      </c>
      <c r="D92" s="51">
        <v>1500.0</v>
      </c>
      <c r="E92" s="52">
        <v>112.0</v>
      </c>
    </row>
    <row r="93" ht="15.75" customHeight="1">
      <c r="A93" s="47">
        <v>70.0</v>
      </c>
      <c r="B93" s="48">
        <v>100.0</v>
      </c>
      <c r="C93" s="51">
        <v>900.1</v>
      </c>
      <c r="D93" s="51">
        <v>1800.0</v>
      </c>
      <c r="E93" s="52">
        <v>101.0</v>
      </c>
    </row>
    <row r="94" ht="15.75" customHeight="1">
      <c r="A94" s="39"/>
      <c r="B94" s="40" t="s">
        <v>29</v>
      </c>
      <c r="C94" s="41">
        <f t="shared" ref="C94:E94" si="5">AVERAGE(C82:C93)</f>
        <v>816.5333333</v>
      </c>
      <c r="D94" s="41">
        <f t="shared" si="5"/>
        <v>1541.666667</v>
      </c>
      <c r="E94" s="42">
        <f t="shared" si="5"/>
        <v>102.8083333</v>
      </c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E1"/>
    <mergeCell ref="A20:E20"/>
    <mergeCell ref="A39:E39"/>
    <mergeCell ref="A58:E58"/>
    <mergeCell ref="A77:E77"/>
  </mergeCells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6" width="12.63"/>
  </cols>
  <sheetData>
    <row r="1" ht="15.75" customHeight="1">
      <c r="A1" s="20" t="s">
        <v>16</v>
      </c>
      <c r="F1" s="18"/>
      <c r="G1" s="18"/>
      <c r="H1" s="18"/>
      <c r="I1" s="18"/>
      <c r="J1" s="18"/>
      <c r="K1" s="18"/>
    </row>
    <row r="2" ht="15.75" customHeight="1">
      <c r="A2" s="20" t="s">
        <v>30</v>
      </c>
      <c r="B2" s="20" t="s">
        <v>18</v>
      </c>
      <c r="C2" s="20" t="s">
        <v>19</v>
      </c>
      <c r="D2" s="20" t="s">
        <v>20</v>
      </c>
      <c r="E2" s="20" t="s">
        <v>21</v>
      </c>
      <c r="F2" s="23"/>
      <c r="G2" s="23"/>
      <c r="H2" s="23"/>
      <c r="I2" s="23"/>
      <c r="J2" s="23"/>
      <c r="K2" s="23"/>
    </row>
    <row r="3" ht="15.75" customHeight="1">
      <c r="A3" s="25">
        <v>0.0</v>
      </c>
      <c r="B3" s="25">
        <v>10.0</v>
      </c>
      <c r="C3" s="25">
        <v>202.5</v>
      </c>
      <c r="D3" s="25">
        <v>570.0</v>
      </c>
      <c r="E3" s="25">
        <v>122.0</v>
      </c>
      <c r="F3" s="27"/>
      <c r="G3" s="53"/>
      <c r="H3" s="27"/>
      <c r="I3" s="27"/>
      <c r="J3" s="27"/>
      <c r="K3" s="27"/>
    </row>
    <row r="4" ht="15.75" customHeight="1">
      <c r="A4" s="25">
        <v>7.0</v>
      </c>
      <c r="B4" s="25">
        <v>500.0</v>
      </c>
      <c r="C4" s="25">
        <v>2783.2</v>
      </c>
      <c r="D4" s="25">
        <v>4800.0</v>
      </c>
      <c r="E4" s="25">
        <v>166.0</v>
      </c>
      <c r="F4" s="27"/>
      <c r="G4" s="53"/>
      <c r="H4" s="27"/>
      <c r="I4" s="27"/>
      <c r="J4" s="27"/>
      <c r="K4" s="27"/>
    </row>
    <row r="5" ht="15.75" customHeight="1">
      <c r="A5" s="25">
        <v>14.0</v>
      </c>
      <c r="B5" s="25">
        <v>500.0</v>
      </c>
      <c r="C5" s="25">
        <v>2753.0</v>
      </c>
      <c r="D5" s="25">
        <v>4500.0</v>
      </c>
      <c r="E5" s="25">
        <v>187.8</v>
      </c>
      <c r="F5" s="27"/>
      <c r="G5" s="53"/>
      <c r="H5" s="27"/>
      <c r="I5" s="27"/>
      <c r="J5" s="27"/>
      <c r="K5" s="27"/>
    </row>
    <row r="6" ht="15.75" customHeight="1">
      <c r="A6" s="25">
        <v>21.0</v>
      </c>
      <c r="B6" s="25">
        <v>500.0</v>
      </c>
      <c r="C6" s="25">
        <v>2727.7</v>
      </c>
      <c r="D6" s="25">
        <v>4500.0</v>
      </c>
      <c r="E6" s="25">
        <v>183.1</v>
      </c>
      <c r="F6" s="27"/>
      <c r="G6" s="53"/>
      <c r="H6" s="27"/>
      <c r="I6" s="27"/>
      <c r="J6" s="27"/>
      <c r="K6" s="27"/>
    </row>
    <row r="7" ht="15.75" customHeight="1">
      <c r="A7" s="25">
        <v>28.0</v>
      </c>
      <c r="B7" s="25">
        <v>500.0</v>
      </c>
      <c r="C7" s="25">
        <v>2722.4</v>
      </c>
      <c r="D7" s="25">
        <v>4600.0</v>
      </c>
      <c r="E7" s="25">
        <v>173.5</v>
      </c>
      <c r="F7" s="27"/>
      <c r="G7" s="53"/>
      <c r="H7" s="27"/>
      <c r="I7" s="27"/>
      <c r="J7" s="27"/>
      <c r="K7" s="27"/>
    </row>
    <row r="8" ht="15.75" customHeight="1">
      <c r="A8" s="25">
        <v>35.0</v>
      </c>
      <c r="B8" s="25">
        <v>500.0</v>
      </c>
      <c r="C8" s="25">
        <v>2716.9</v>
      </c>
      <c r="D8" s="25">
        <v>4400.0</v>
      </c>
      <c r="E8" s="25">
        <v>184.2</v>
      </c>
      <c r="F8" s="27"/>
      <c r="G8" s="53"/>
      <c r="H8" s="27"/>
      <c r="I8" s="27"/>
      <c r="J8" s="27"/>
      <c r="K8" s="27"/>
    </row>
    <row r="9" ht="15.75" customHeight="1">
      <c r="A9" s="25">
        <v>42.0</v>
      </c>
      <c r="B9" s="25">
        <v>500.0</v>
      </c>
      <c r="C9" s="25">
        <v>2711.1</v>
      </c>
      <c r="D9" s="25">
        <v>4700.0</v>
      </c>
      <c r="E9" s="25">
        <v>183.4</v>
      </c>
      <c r="F9" s="27"/>
      <c r="G9" s="53"/>
      <c r="H9" s="27"/>
      <c r="I9" s="27"/>
      <c r="J9" s="27"/>
      <c r="K9" s="27"/>
    </row>
    <row r="10" ht="15.75" customHeight="1">
      <c r="A10" s="25">
        <v>49.0</v>
      </c>
      <c r="B10" s="25">
        <v>500.0</v>
      </c>
      <c r="C10" s="25">
        <v>2702.5</v>
      </c>
      <c r="D10" s="25">
        <v>4600.0</v>
      </c>
      <c r="E10" s="25">
        <v>183.6</v>
      </c>
      <c r="F10" s="27"/>
      <c r="G10" s="53"/>
      <c r="H10" s="27"/>
      <c r="I10" s="27"/>
      <c r="J10" s="27"/>
      <c r="K10" s="27"/>
    </row>
    <row r="11" ht="15.75" customHeight="1">
      <c r="A11" s="25">
        <v>56.0</v>
      </c>
      <c r="B11" s="25">
        <v>500.0</v>
      </c>
      <c r="C11" s="25">
        <v>2693.4</v>
      </c>
      <c r="D11" s="25">
        <v>4300.0</v>
      </c>
      <c r="E11" s="25">
        <v>190.6</v>
      </c>
      <c r="F11" s="27"/>
      <c r="G11" s="53"/>
      <c r="H11" s="27"/>
      <c r="I11" s="27"/>
      <c r="J11" s="27"/>
      <c r="K11" s="27"/>
    </row>
    <row r="12" ht="15.75" customHeight="1">
      <c r="A12" s="25">
        <v>63.0</v>
      </c>
      <c r="B12" s="25">
        <v>500.0</v>
      </c>
      <c r="C12" s="25">
        <v>2685.6</v>
      </c>
      <c r="D12" s="25">
        <v>4700.0</v>
      </c>
      <c r="E12" s="25">
        <v>182.7</v>
      </c>
      <c r="F12" s="18"/>
      <c r="G12" s="18"/>
      <c r="H12" s="18"/>
      <c r="I12" s="18"/>
      <c r="J12" s="18"/>
      <c r="K12" s="18"/>
    </row>
    <row r="13" ht="15.75" customHeight="1">
      <c r="A13" s="25">
        <v>70.0</v>
      </c>
      <c r="B13" s="25">
        <v>500.0</v>
      </c>
      <c r="C13" s="25">
        <v>2680.9</v>
      </c>
      <c r="D13" s="25">
        <v>4500.0</v>
      </c>
      <c r="E13" s="25">
        <v>197.5</v>
      </c>
      <c r="F13" s="23"/>
      <c r="G13" s="23"/>
      <c r="H13" s="23"/>
      <c r="I13" s="23"/>
      <c r="J13" s="23"/>
      <c r="K13" s="23"/>
    </row>
    <row r="14" ht="15.75" customHeight="1">
      <c r="A14" s="25">
        <v>77.0</v>
      </c>
      <c r="B14" s="25">
        <v>500.0</v>
      </c>
      <c r="C14" s="25">
        <v>2675.0</v>
      </c>
      <c r="D14" s="25">
        <v>4500.0</v>
      </c>
      <c r="E14" s="25">
        <v>185.6</v>
      </c>
      <c r="F14" s="27"/>
      <c r="G14" s="53"/>
      <c r="H14" s="27"/>
      <c r="I14" s="27"/>
      <c r="J14" s="27"/>
      <c r="K14" s="27"/>
    </row>
    <row r="15" ht="15.75" customHeight="1">
      <c r="A15" s="25">
        <v>84.0</v>
      </c>
      <c r="B15" s="25">
        <v>500.0</v>
      </c>
      <c r="C15" s="25">
        <v>2672.4</v>
      </c>
      <c r="D15" s="25">
        <v>4400.0</v>
      </c>
      <c r="E15" s="25">
        <v>196.9</v>
      </c>
      <c r="F15" s="27"/>
      <c r="G15" s="53"/>
      <c r="H15" s="27"/>
      <c r="I15" s="27"/>
      <c r="J15" s="27"/>
      <c r="K15" s="27"/>
    </row>
    <row r="16" ht="15.75" customHeight="1">
      <c r="A16" s="25">
        <v>91.0</v>
      </c>
      <c r="B16" s="25">
        <v>500.0</v>
      </c>
      <c r="C16" s="25">
        <v>2668.8</v>
      </c>
      <c r="D16" s="25">
        <v>4600.0</v>
      </c>
      <c r="E16" s="25">
        <v>185.0</v>
      </c>
      <c r="F16" s="27"/>
      <c r="G16" s="53"/>
      <c r="H16" s="27"/>
      <c r="I16" s="27"/>
      <c r="J16" s="27"/>
      <c r="K16" s="27"/>
    </row>
    <row r="17" ht="15.75" customHeight="1">
      <c r="A17" s="25">
        <v>98.0</v>
      </c>
      <c r="B17" s="25">
        <v>500.0</v>
      </c>
      <c r="C17" s="25">
        <v>2667.2</v>
      </c>
      <c r="D17" s="25">
        <v>4300.0</v>
      </c>
      <c r="E17" s="25">
        <v>194.8</v>
      </c>
      <c r="F17" s="27"/>
      <c r="G17" s="53"/>
      <c r="H17" s="27"/>
      <c r="I17" s="27"/>
      <c r="J17" s="27"/>
      <c r="K17" s="27"/>
    </row>
    <row r="18" ht="15.75" customHeight="1">
      <c r="A18" s="25">
        <v>105.0</v>
      </c>
      <c r="B18" s="25">
        <v>500.0</v>
      </c>
      <c r="C18" s="25">
        <v>2666.4</v>
      </c>
      <c r="D18" s="25">
        <v>4300.0</v>
      </c>
      <c r="E18" s="25">
        <v>200.8</v>
      </c>
      <c r="F18" s="27"/>
      <c r="G18" s="53"/>
      <c r="H18" s="27"/>
      <c r="I18" s="27"/>
      <c r="J18" s="27"/>
      <c r="K18" s="27"/>
    </row>
    <row r="19" ht="15.75" customHeight="1">
      <c r="A19" s="25">
        <v>112.0</v>
      </c>
      <c r="B19" s="25">
        <v>500.0</v>
      </c>
      <c r="C19" s="25">
        <v>2668.0</v>
      </c>
      <c r="D19" s="25">
        <v>4700.0</v>
      </c>
      <c r="E19" s="25">
        <v>186.9</v>
      </c>
      <c r="F19" s="27"/>
      <c r="G19" s="53"/>
      <c r="H19" s="27"/>
      <c r="I19" s="27"/>
      <c r="J19" s="27"/>
      <c r="K19" s="27"/>
    </row>
    <row r="20" ht="15.75" customHeight="1">
      <c r="A20" s="25">
        <v>119.0</v>
      </c>
      <c r="B20" s="25">
        <v>500.0</v>
      </c>
      <c r="C20" s="25">
        <v>2665.6</v>
      </c>
      <c r="D20" s="25">
        <v>4400.0</v>
      </c>
      <c r="E20" s="25">
        <v>201.4</v>
      </c>
      <c r="F20" s="27"/>
      <c r="G20" s="53"/>
      <c r="H20" s="27"/>
      <c r="I20" s="27"/>
      <c r="J20" s="27"/>
      <c r="K20" s="27"/>
    </row>
    <row r="21" ht="15.75" customHeight="1">
      <c r="A21" s="20"/>
      <c r="B21" s="33" t="s">
        <v>31</v>
      </c>
      <c r="C21" s="34">
        <f t="shared" ref="C21:E21" si="1">AVERAGE(C4:C20)</f>
        <v>2697.652941</v>
      </c>
      <c r="D21" s="34">
        <f t="shared" si="1"/>
        <v>4517.647059</v>
      </c>
      <c r="E21" s="35">
        <f t="shared" si="1"/>
        <v>187.2823529</v>
      </c>
      <c r="F21" s="27"/>
      <c r="G21" s="53"/>
      <c r="H21" s="27"/>
      <c r="I21" s="27"/>
      <c r="J21" s="27"/>
      <c r="K21" s="27"/>
    </row>
    <row r="22" ht="15.75" customHeight="1">
      <c r="A22" s="20"/>
      <c r="B22" s="20"/>
      <c r="C22" s="20"/>
      <c r="D22" s="20"/>
      <c r="E22" s="20"/>
      <c r="F22" s="27"/>
      <c r="G22" s="53"/>
      <c r="H22" s="27"/>
      <c r="I22" s="27"/>
      <c r="J22" s="27"/>
      <c r="K22" s="27"/>
    </row>
    <row r="23" ht="15.75" customHeight="1">
      <c r="A23" s="20" t="s">
        <v>23</v>
      </c>
      <c r="F23" s="18"/>
      <c r="G23" s="18"/>
      <c r="H23" s="18"/>
      <c r="I23" s="18"/>
      <c r="J23" s="18"/>
      <c r="K23" s="18"/>
    </row>
    <row r="24" ht="15.75" customHeight="1">
      <c r="A24" s="20"/>
      <c r="B24" s="20" t="s">
        <v>18</v>
      </c>
      <c r="C24" s="20" t="s">
        <v>19</v>
      </c>
      <c r="D24" s="20" t="s">
        <v>20</v>
      </c>
      <c r="E24" s="20" t="s">
        <v>21</v>
      </c>
      <c r="F24" s="23"/>
      <c r="G24" s="23"/>
      <c r="H24" s="23"/>
      <c r="I24" s="23"/>
      <c r="J24" s="23"/>
      <c r="K24" s="23"/>
    </row>
    <row r="25" ht="15.75" customHeight="1">
      <c r="A25" s="25">
        <v>0.0</v>
      </c>
      <c r="B25" s="25">
        <v>100.0</v>
      </c>
      <c r="C25" s="25">
        <v>1338.1</v>
      </c>
      <c r="D25" s="25">
        <v>3200.0</v>
      </c>
      <c r="E25" s="25">
        <v>20.0</v>
      </c>
      <c r="F25" s="27"/>
      <c r="G25" s="53"/>
      <c r="H25" s="27"/>
      <c r="I25" s="27"/>
      <c r="J25" s="27"/>
      <c r="K25" s="27"/>
    </row>
    <row r="26" ht="15.75" customHeight="1">
      <c r="A26" s="25">
        <v>7.0</v>
      </c>
      <c r="B26" s="25">
        <v>500.0</v>
      </c>
      <c r="C26" s="25">
        <v>3817.7</v>
      </c>
      <c r="D26" s="25">
        <v>5200.0</v>
      </c>
      <c r="E26" s="25">
        <v>157.9</v>
      </c>
      <c r="F26" s="27"/>
      <c r="G26" s="53"/>
      <c r="H26" s="27"/>
      <c r="I26" s="27"/>
      <c r="J26" s="27"/>
      <c r="K26" s="27"/>
    </row>
    <row r="27" ht="15.75" customHeight="1">
      <c r="A27" s="25">
        <v>14.0</v>
      </c>
      <c r="B27" s="25">
        <v>500.0</v>
      </c>
      <c r="C27" s="25">
        <v>3361.3</v>
      </c>
      <c r="D27" s="25">
        <v>4800.0</v>
      </c>
      <c r="E27" s="25">
        <v>173.6</v>
      </c>
      <c r="F27" s="27"/>
      <c r="G27" s="53"/>
      <c r="H27" s="27"/>
      <c r="I27" s="27"/>
      <c r="J27" s="27"/>
      <c r="K27" s="27"/>
    </row>
    <row r="28" ht="15.75" customHeight="1">
      <c r="A28" s="25">
        <v>21.0</v>
      </c>
      <c r="B28" s="25">
        <v>500.0</v>
      </c>
      <c r="C28" s="25">
        <v>3122.4</v>
      </c>
      <c r="D28" s="25">
        <v>4300.0</v>
      </c>
      <c r="E28" s="25">
        <v>191.4</v>
      </c>
      <c r="F28" s="27"/>
      <c r="G28" s="53"/>
      <c r="H28" s="27"/>
      <c r="I28" s="27"/>
      <c r="J28" s="27"/>
      <c r="K28" s="27"/>
    </row>
    <row r="29" ht="15.75" customHeight="1">
      <c r="A29" s="25">
        <v>28.0</v>
      </c>
      <c r="B29" s="25">
        <v>500.0</v>
      </c>
      <c r="C29" s="25">
        <v>2979.7</v>
      </c>
      <c r="D29" s="25">
        <v>4300.0</v>
      </c>
      <c r="E29" s="25">
        <v>192.9</v>
      </c>
      <c r="F29" s="27"/>
      <c r="G29" s="53"/>
      <c r="H29" s="27"/>
      <c r="I29" s="27"/>
      <c r="J29" s="27"/>
      <c r="K29" s="27"/>
    </row>
    <row r="30" ht="15.75" customHeight="1">
      <c r="A30" s="25">
        <v>35.0</v>
      </c>
      <c r="B30" s="25">
        <v>500.0</v>
      </c>
      <c r="C30" s="25">
        <v>2890.8</v>
      </c>
      <c r="D30" s="25">
        <v>4300.0</v>
      </c>
      <c r="E30" s="25">
        <v>184.0</v>
      </c>
      <c r="F30" s="27"/>
      <c r="G30" s="53"/>
      <c r="H30" s="27"/>
      <c r="I30" s="27"/>
      <c r="J30" s="27"/>
      <c r="K30" s="27"/>
    </row>
    <row r="31" ht="15.75" customHeight="1">
      <c r="A31" s="25">
        <v>42.0</v>
      </c>
      <c r="B31" s="25">
        <v>500.0</v>
      </c>
      <c r="C31" s="25">
        <v>2837.5</v>
      </c>
      <c r="D31" s="25">
        <v>4100.0</v>
      </c>
      <c r="E31" s="25">
        <v>200.6</v>
      </c>
      <c r="F31" s="27"/>
      <c r="G31" s="53"/>
      <c r="H31" s="27"/>
      <c r="I31" s="27"/>
      <c r="J31" s="27"/>
      <c r="K31" s="27"/>
    </row>
    <row r="32" ht="15.75" customHeight="1">
      <c r="A32" s="25">
        <v>49.0</v>
      </c>
      <c r="B32" s="25">
        <v>500.0</v>
      </c>
      <c r="C32" s="25">
        <v>2800.1</v>
      </c>
      <c r="D32" s="25">
        <v>4200.0</v>
      </c>
      <c r="E32" s="25">
        <v>193.8</v>
      </c>
      <c r="F32" s="27"/>
      <c r="G32" s="53"/>
      <c r="H32" s="27"/>
      <c r="I32" s="27"/>
      <c r="J32" s="27"/>
      <c r="K32" s="27"/>
    </row>
    <row r="33" ht="15.75" customHeight="1">
      <c r="A33" s="25">
        <v>56.0</v>
      </c>
      <c r="B33" s="25">
        <v>500.0</v>
      </c>
      <c r="C33" s="25">
        <v>2772.9</v>
      </c>
      <c r="D33" s="25">
        <v>4600.0</v>
      </c>
      <c r="E33" s="25">
        <v>184.7</v>
      </c>
      <c r="F33" s="27"/>
      <c r="G33" s="53"/>
      <c r="H33" s="27"/>
      <c r="I33" s="27"/>
      <c r="J33" s="27"/>
      <c r="K33" s="27"/>
    </row>
    <row r="34" ht="15.75" customHeight="1">
      <c r="A34" s="25">
        <v>63.0</v>
      </c>
      <c r="B34" s="25">
        <v>500.0</v>
      </c>
      <c r="C34" s="25">
        <v>2748.0</v>
      </c>
      <c r="D34" s="25">
        <v>4400.0</v>
      </c>
      <c r="E34" s="25">
        <v>193.7</v>
      </c>
      <c r="F34" s="18"/>
      <c r="G34" s="18"/>
      <c r="H34" s="18"/>
      <c r="I34" s="18"/>
      <c r="J34" s="18"/>
      <c r="K34" s="18"/>
    </row>
    <row r="35" ht="15.75" customHeight="1">
      <c r="A35" s="25">
        <v>70.0</v>
      </c>
      <c r="B35" s="25">
        <v>500.0</v>
      </c>
      <c r="C35" s="25">
        <v>2726.8</v>
      </c>
      <c r="D35" s="25">
        <v>4200.0</v>
      </c>
      <c r="E35" s="25">
        <v>202.5</v>
      </c>
      <c r="F35" s="23"/>
      <c r="G35" s="23"/>
      <c r="H35" s="23"/>
      <c r="I35" s="23"/>
      <c r="J35" s="23"/>
      <c r="K35" s="23"/>
    </row>
    <row r="36" ht="15.75" customHeight="1">
      <c r="A36" s="25">
        <v>77.0</v>
      </c>
      <c r="B36" s="25">
        <v>500.0</v>
      </c>
      <c r="C36" s="25">
        <v>2710.9</v>
      </c>
      <c r="D36" s="25">
        <v>4400.0</v>
      </c>
      <c r="E36" s="25">
        <v>195.8</v>
      </c>
      <c r="F36" s="27"/>
      <c r="G36" s="53"/>
      <c r="H36" s="27"/>
      <c r="I36" s="27"/>
      <c r="J36" s="27"/>
      <c r="K36" s="27"/>
    </row>
    <row r="37" ht="15.75" customHeight="1">
      <c r="A37" s="25">
        <v>84.0</v>
      </c>
      <c r="B37" s="25">
        <v>500.0</v>
      </c>
      <c r="C37" s="25">
        <v>2697.4</v>
      </c>
      <c r="D37" s="25">
        <v>4200.0</v>
      </c>
      <c r="E37" s="25">
        <v>199.7</v>
      </c>
      <c r="F37" s="27"/>
      <c r="G37" s="53"/>
      <c r="H37" s="27"/>
      <c r="I37" s="27"/>
      <c r="J37" s="27"/>
      <c r="K37" s="27"/>
    </row>
    <row r="38" ht="15.75" customHeight="1">
      <c r="A38" s="25">
        <v>91.0</v>
      </c>
      <c r="B38" s="25">
        <v>500.0</v>
      </c>
      <c r="C38" s="25">
        <v>2685.6</v>
      </c>
      <c r="D38" s="25">
        <v>4300.0</v>
      </c>
      <c r="E38" s="25">
        <v>199.0</v>
      </c>
      <c r="F38" s="27"/>
      <c r="G38" s="53"/>
      <c r="H38" s="27"/>
      <c r="I38" s="27"/>
      <c r="J38" s="27"/>
      <c r="K38" s="27"/>
    </row>
    <row r="39" ht="15.75" customHeight="1">
      <c r="A39" s="25">
        <v>98.0</v>
      </c>
      <c r="B39" s="25">
        <v>500.0</v>
      </c>
      <c r="C39" s="25">
        <v>2675.5</v>
      </c>
      <c r="D39" s="25">
        <v>4300.0</v>
      </c>
      <c r="E39" s="25">
        <v>208.1</v>
      </c>
      <c r="F39" s="27"/>
      <c r="G39" s="53"/>
      <c r="H39" s="27"/>
      <c r="I39" s="27"/>
      <c r="J39" s="27"/>
      <c r="K39" s="27"/>
    </row>
    <row r="40" ht="15.75" customHeight="1">
      <c r="A40" s="25">
        <v>105.0</v>
      </c>
      <c r="B40" s="25">
        <v>500.0</v>
      </c>
      <c r="C40" s="25">
        <v>2668.6</v>
      </c>
      <c r="D40" s="25">
        <v>4600.0</v>
      </c>
      <c r="E40" s="25">
        <v>189.9</v>
      </c>
      <c r="F40" s="27"/>
      <c r="G40" s="53"/>
      <c r="H40" s="27"/>
      <c r="I40" s="27"/>
      <c r="J40" s="27"/>
      <c r="K40" s="27"/>
    </row>
    <row r="41" ht="15.75" customHeight="1">
      <c r="A41" s="25">
        <v>112.0</v>
      </c>
      <c r="B41" s="25">
        <v>500.0</v>
      </c>
      <c r="C41" s="25">
        <v>2663.6</v>
      </c>
      <c r="D41" s="25">
        <v>4500.0</v>
      </c>
      <c r="E41" s="25">
        <v>188.7</v>
      </c>
      <c r="F41" s="27"/>
      <c r="G41" s="53"/>
      <c r="H41" s="27"/>
      <c r="I41" s="27"/>
      <c r="J41" s="27"/>
      <c r="K41" s="27"/>
    </row>
    <row r="42" ht="15.75" customHeight="1">
      <c r="A42" s="25">
        <v>119.0</v>
      </c>
      <c r="B42" s="25">
        <v>500.0</v>
      </c>
      <c r="C42" s="25">
        <v>2661.9</v>
      </c>
      <c r="D42" s="25">
        <v>4300.0</v>
      </c>
      <c r="E42" s="25">
        <v>197.8</v>
      </c>
      <c r="F42" s="27"/>
      <c r="G42" s="53"/>
      <c r="H42" s="27"/>
      <c r="I42" s="27"/>
      <c r="J42" s="27"/>
      <c r="K42" s="27"/>
    </row>
    <row r="43" ht="15.75" customHeight="1">
      <c r="A43" s="20"/>
      <c r="B43" s="33" t="s">
        <v>31</v>
      </c>
      <c r="C43" s="34">
        <f t="shared" ref="C43:E43" si="2">AVERAGE(C26:C42)</f>
        <v>2871.805882</v>
      </c>
      <c r="D43" s="34">
        <f t="shared" si="2"/>
        <v>4411.764706</v>
      </c>
      <c r="E43" s="35">
        <f t="shared" si="2"/>
        <v>191.4176471</v>
      </c>
      <c r="F43" s="27"/>
      <c r="G43" s="53"/>
      <c r="H43" s="27"/>
      <c r="I43" s="27"/>
      <c r="J43" s="27"/>
      <c r="K43" s="27"/>
    </row>
    <row r="44" ht="15.75" customHeight="1">
      <c r="A44" s="20"/>
      <c r="B44" s="20"/>
      <c r="C44" s="20"/>
      <c r="D44" s="20"/>
      <c r="E44" s="20"/>
      <c r="F44" s="27"/>
      <c r="G44" s="53"/>
      <c r="H44" s="27"/>
      <c r="I44" s="27"/>
      <c r="J44" s="27"/>
      <c r="K44" s="27"/>
    </row>
    <row r="45" ht="15.75" customHeight="1">
      <c r="A45" s="20" t="s">
        <v>24</v>
      </c>
      <c r="F45" s="18"/>
      <c r="G45" s="18"/>
      <c r="H45" s="18"/>
      <c r="I45" s="18"/>
      <c r="J45" s="18"/>
      <c r="K45" s="18"/>
    </row>
    <row r="46" ht="15.75" customHeight="1">
      <c r="A46" s="20"/>
      <c r="B46" s="20" t="s">
        <v>18</v>
      </c>
      <c r="C46" s="20" t="s">
        <v>19</v>
      </c>
      <c r="D46" s="20" t="s">
        <v>20</v>
      </c>
      <c r="E46" s="20" t="s">
        <v>21</v>
      </c>
      <c r="F46" s="23"/>
      <c r="G46" s="23"/>
      <c r="H46" s="23"/>
      <c r="I46" s="23"/>
      <c r="J46" s="23"/>
      <c r="K46" s="23"/>
    </row>
    <row r="47" ht="15.75" customHeight="1">
      <c r="A47" s="25">
        <v>0.0</v>
      </c>
      <c r="B47" s="25">
        <v>100.0</v>
      </c>
      <c r="C47" s="25">
        <v>373.4</v>
      </c>
      <c r="D47" s="25">
        <v>940.0</v>
      </c>
      <c r="E47" s="25">
        <v>118.7</v>
      </c>
      <c r="F47" s="27"/>
      <c r="G47" s="53"/>
      <c r="H47" s="27"/>
      <c r="I47" s="27"/>
      <c r="J47" s="27"/>
      <c r="K47" s="27"/>
    </row>
    <row r="48" ht="15.75" customHeight="1">
      <c r="A48" s="25">
        <v>7.0</v>
      </c>
      <c r="B48" s="25">
        <v>500.0</v>
      </c>
      <c r="C48" s="25">
        <v>2870.0</v>
      </c>
      <c r="D48" s="25">
        <v>4800.0</v>
      </c>
      <c r="E48" s="25">
        <v>175.5</v>
      </c>
      <c r="F48" s="27"/>
      <c r="G48" s="53"/>
      <c r="H48" s="27"/>
      <c r="I48" s="27"/>
      <c r="J48" s="27"/>
      <c r="K48" s="27"/>
    </row>
    <row r="49" ht="15.75" customHeight="1">
      <c r="A49" s="25">
        <v>14.0</v>
      </c>
      <c r="B49" s="25">
        <v>500.0</v>
      </c>
      <c r="C49" s="25">
        <v>2803.8</v>
      </c>
      <c r="D49" s="25">
        <v>4600.0</v>
      </c>
      <c r="E49" s="25">
        <v>185.0</v>
      </c>
      <c r="F49" s="27"/>
      <c r="G49" s="53"/>
      <c r="H49" s="27"/>
      <c r="I49" s="27"/>
      <c r="J49" s="27"/>
      <c r="K49" s="27"/>
    </row>
    <row r="50" ht="15.75" customHeight="1">
      <c r="A50" s="25">
        <v>21.0</v>
      </c>
      <c r="B50" s="25">
        <v>500.0</v>
      </c>
      <c r="C50" s="25">
        <v>2748.4</v>
      </c>
      <c r="D50" s="25">
        <v>4600.0</v>
      </c>
      <c r="E50" s="25">
        <v>182.2</v>
      </c>
      <c r="F50" s="27"/>
      <c r="G50" s="53"/>
      <c r="H50" s="27"/>
      <c r="I50" s="27"/>
      <c r="J50" s="27"/>
      <c r="K50" s="27"/>
    </row>
    <row r="51" ht="15.75" customHeight="1">
      <c r="A51" s="25">
        <v>28.0</v>
      </c>
      <c r="B51" s="25">
        <v>500.0</v>
      </c>
      <c r="C51" s="25">
        <v>2714.2</v>
      </c>
      <c r="D51" s="25">
        <v>4500.0</v>
      </c>
      <c r="E51" s="25">
        <v>191.2</v>
      </c>
      <c r="F51" s="27"/>
      <c r="G51" s="53"/>
      <c r="H51" s="27"/>
      <c r="I51" s="27"/>
      <c r="J51" s="27"/>
      <c r="K51" s="27"/>
    </row>
    <row r="52" ht="15.75" customHeight="1">
      <c r="A52" s="25">
        <v>35.0</v>
      </c>
      <c r="B52" s="25">
        <v>500.0</v>
      </c>
      <c r="C52" s="25">
        <v>2697.8</v>
      </c>
      <c r="D52" s="25">
        <v>4500.0</v>
      </c>
      <c r="E52" s="25">
        <v>195.4</v>
      </c>
      <c r="F52" s="27"/>
      <c r="G52" s="53"/>
      <c r="H52" s="27"/>
      <c r="I52" s="27"/>
      <c r="J52" s="27"/>
      <c r="K52" s="27"/>
    </row>
    <row r="53" ht="15.75" customHeight="1">
      <c r="A53" s="25">
        <v>42.0</v>
      </c>
      <c r="B53" s="25">
        <v>500.0</v>
      </c>
      <c r="C53" s="25">
        <v>2683.6</v>
      </c>
      <c r="D53" s="25">
        <v>4200.0</v>
      </c>
      <c r="E53" s="25">
        <v>195.3</v>
      </c>
      <c r="F53" s="27"/>
      <c r="G53" s="53"/>
      <c r="H53" s="27"/>
      <c r="I53" s="27"/>
      <c r="J53" s="27"/>
      <c r="K53" s="27"/>
    </row>
    <row r="54" ht="15.75" customHeight="1">
      <c r="A54" s="25">
        <v>49.0</v>
      </c>
      <c r="B54" s="25">
        <v>500.0</v>
      </c>
      <c r="C54" s="25">
        <v>2667.0</v>
      </c>
      <c r="D54" s="25">
        <v>4300.0</v>
      </c>
      <c r="E54" s="25">
        <v>193.2</v>
      </c>
      <c r="F54" s="27"/>
      <c r="G54" s="53"/>
      <c r="H54" s="27"/>
      <c r="I54" s="27"/>
      <c r="J54" s="27"/>
      <c r="K54" s="27"/>
    </row>
    <row r="55" ht="15.75" customHeight="1">
      <c r="A55" s="25">
        <v>56.0</v>
      </c>
      <c r="B55" s="25">
        <v>500.0</v>
      </c>
      <c r="C55" s="25">
        <v>2659.6</v>
      </c>
      <c r="D55" s="25">
        <v>4100.0</v>
      </c>
      <c r="E55" s="25">
        <v>194.6</v>
      </c>
      <c r="F55" s="27"/>
      <c r="G55" s="53"/>
      <c r="H55" s="27"/>
      <c r="I55" s="27"/>
      <c r="J55" s="27"/>
      <c r="K55" s="27"/>
    </row>
    <row r="56" ht="15.75" customHeight="1">
      <c r="A56" s="48">
        <v>63.0</v>
      </c>
      <c r="B56" s="48">
        <v>500.0</v>
      </c>
      <c r="C56" s="48">
        <v>2651.1</v>
      </c>
      <c r="D56" s="48">
        <v>4200.0</v>
      </c>
      <c r="E56" s="48">
        <v>198.1</v>
      </c>
    </row>
    <row r="57" ht="15.75" customHeight="1">
      <c r="A57" s="48">
        <v>70.0</v>
      </c>
      <c r="B57" s="48">
        <v>500.0</v>
      </c>
      <c r="C57" s="48">
        <v>2650.1</v>
      </c>
      <c r="D57" s="48">
        <v>4400.0</v>
      </c>
      <c r="E57" s="48">
        <v>189.9</v>
      </c>
    </row>
    <row r="58" ht="15.75" customHeight="1">
      <c r="A58" s="48">
        <v>77.0</v>
      </c>
      <c r="B58" s="48">
        <v>500.0</v>
      </c>
      <c r="C58" s="48">
        <v>2640.2</v>
      </c>
      <c r="D58" s="48">
        <v>4300.0</v>
      </c>
      <c r="E58" s="48">
        <v>201.2</v>
      </c>
    </row>
    <row r="59" ht="15.75" customHeight="1">
      <c r="A59" s="48">
        <v>84.0</v>
      </c>
      <c r="B59" s="48">
        <v>500.0</v>
      </c>
      <c r="C59" s="48">
        <v>2634.8</v>
      </c>
      <c r="D59" s="48">
        <v>4500.0</v>
      </c>
      <c r="E59" s="48">
        <v>201.4</v>
      </c>
    </row>
    <row r="60" ht="15.75" customHeight="1">
      <c r="A60" s="48">
        <v>91.0</v>
      </c>
      <c r="B60" s="48">
        <v>500.0</v>
      </c>
      <c r="C60" s="48">
        <v>2628.8</v>
      </c>
      <c r="D60" s="48">
        <v>4400.0</v>
      </c>
      <c r="E60" s="48">
        <v>193.8</v>
      </c>
    </row>
    <row r="61" ht="15.75" customHeight="1">
      <c r="A61" s="48">
        <v>98.0</v>
      </c>
      <c r="B61" s="48">
        <v>500.0</v>
      </c>
      <c r="C61" s="48">
        <v>2622.2</v>
      </c>
      <c r="D61" s="48">
        <v>4400.0</v>
      </c>
      <c r="E61" s="48">
        <v>198.1</v>
      </c>
    </row>
    <row r="62" ht="15.75" customHeight="1">
      <c r="A62" s="48">
        <v>105.0</v>
      </c>
      <c r="B62" s="48">
        <v>500.0</v>
      </c>
      <c r="C62" s="48">
        <v>2617.1</v>
      </c>
      <c r="D62" s="48">
        <v>4600.0</v>
      </c>
      <c r="E62" s="48">
        <v>184.8</v>
      </c>
    </row>
    <row r="63" ht="15.75" customHeight="1">
      <c r="A63" s="48">
        <v>112.0</v>
      </c>
      <c r="B63" s="48">
        <v>500.0</v>
      </c>
      <c r="C63" s="48">
        <v>2614.6</v>
      </c>
      <c r="D63" s="48">
        <v>4700.0</v>
      </c>
      <c r="E63" s="48">
        <v>175.0</v>
      </c>
    </row>
    <row r="64" ht="15.75" customHeight="1">
      <c r="A64" s="48">
        <v>119.0</v>
      </c>
      <c r="B64" s="48">
        <v>500.0</v>
      </c>
      <c r="C64" s="48">
        <v>2612.4</v>
      </c>
      <c r="D64" s="48">
        <v>4500.0</v>
      </c>
      <c r="E64" s="48">
        <v>186.1</v>
      </c>
    </row>
    <row r="65" ht="15.75" customHeight="1">
      <c r="A65" s="4"/>
      <c r="B65" s="40" t="s">
        <v>31</v>
      </c>
      <c r="C65" s="41">
        <f t="shared" ref="C65:E65" si="3">AVERAGE(C48:C64)</f>
        <v>2677.394118</v>
      </c>
      <c r="D65" s="41">
        <f t="shared" si="3"/>
        <v>4447.058824</v>
      </c>
      <c r="E65" s="42">
        <f t="shared" si="3"/>
        <v>190.6352941</v>
      </c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E1"/>
    <mergeCell ref="A23:E23"/>
    <mergeCell ref="A45:E45"/>
  </mergeCells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0" t="s">
        <v>16</v>
      </c>
      <c r="F1" s="18"/>
      <c r="G1" s="18"/>
      <c r="H1" s="18"/>
      <c r="I1" s="18"/>
      <c r="J1" s="18"/>
      <c r="K1" s="18"/>
    </row>
    <row r="2" ht="15.75" customHeight="1">
      <c r="A2" s="20" t="s">
        <v>30</v>
      </c>
      <c r="B2" s="20" t="s">
        <v>18</v>
      </c>
      <c r="C2" s="20" t="s">
        <v>19</v>
      </c>
      <c r="D2" s="20" t="s">
        <v>20</v>
      </c>
      <c r="E2" s="20" t="s">
        <v>21</v>
      </c>
      <c r="F2" s="23"/>
      <c r="G2" s="23"/>
      <c r="H2" s="23"/>
      <c r="I2" s="23"/>
      <c r="J2" s="23"/>
      <c r="K2" s="23"/>
    </row>
    <row r="3" ht="15.75" customHeight="1">
      <c r="A3" s="25">
        <v>0.0</v>
      </c>
      <c r="B3" s="25">
        <v>10.0</v>
      </c>
      <c r="C3" s="25">
        <v>123.8</v>
      </c>
      <c r="D3" s="25">
        <v>0.0</v>
      </c>
      <c r="E3" s="25">
        <v>0.0</v>
      </c>
      <c r="F3" s="27"/>
      <c r="G3" s="53"/>
      <c r="H3" s="27"/>
      <c r="I3" s="27"/>
      <c r="J3" s="27"/>
      <c r="K3" s="27"/>
    </row>
    <row r="4" ht="15.75" customHeight="1">
      <c r="A4" s="25">
        <v>10.0</v>
      </c>
      <c r="B4" s="25">
        <v>1000.0</v>
      </c>
      <c r="C4" s="25">
        <v>6665.0</v>
      </c>
      <c r="D4" s="25">
        <v>13000.0</v>
      </c>
      <c r="E4" s="25">
        <v>158.2</v>
      </c>
      <c r="F4" s="27"/>
      <c r="G4" s="53"/>
      <c r="H4" s="27"/>
      <c r="I4" s="27"/>
      <c r="J4" s="27"/>
      <c r="K4" s="27"/>
    </row>
    <row r="5" ht="15.75" customHeight="1">
      <c r="A5" s="25">
        <v>20.0</v>
      </c>
      <c r="B5" s="25">
        <v>1000.0</v>
      </c>
      <c r="C5" s="25">
        <v>6947.2</v>
      </c>
      <c r="D5" s="25">
        <v>13000.0</v>
      </c>
      <c r="E5" s="25">
        <v>140.0</v>
      </c>
      <c r="F5" s="27"/>
      <c r="G5" s="53"/>
      <c r="H5" s="27"/>
      <c r="I5" s="27"/>
      <c r="J5" s="27"/>
      <c r="K5" s="27"/>
    </row>
    <row r="6" ht="15.75" customHeight="1">
      <c r="A6" s="25">
        <v>30.0</v>
      </c>
      <c r="B6" s="25">
        <v>1000.0</v>
      </c>
      <c r="C6" s="25">
        <v>7059.2</v>
      </c>
      <c r="D6" s="25">
        <v>13000.0</v>
      </c>
      <c r="E6" s="25">
        <v>135.6</v>
      </c>
      <c r="F6" s="27"/>
      <c r="G6" s="53"/>
      <c r="H6" s="27"/>
      <c r="I6" s="27"/>
      <c r="J6" s="27"/>
      <c r="K6" s="27"/>
    </row>
    <row r="7" ht="15.75" customHeight="1">
      <c r="A7" s="25">
        <v>40.0</v>
      </c>
      <c r="B7" s="25">
        <v>1000.0</v>
      </c>
      <c r="C7" s="25">
        <v>7252.2</v>
      </c>
      <c r="D7" s="25">
        <v>13000.0</v>
      </c>
      <c r="E7" s="25">
        <v>140.5</v>
      </c>
      <c r="F7" s="27"/>
      <c r="G7" s="53"/>
      <c r="H7" s="27"/>
      <c r="I7" s="27"/>
      <c r="J7" s="27"/>
      <c r="K7" s="27"/>
    </row>
    <row r="8" ht="15.75" customHeight="1">
      <c r="A8" s="25">
        <v>50.0</v>
      </c>
      <c r="B8" s="25">
        <v>1000.0</v>
      </c>
      <c r="C8" s="25">
        <v>7396.1</v>
      </c>
      <c r="D8" s="25">
        <v>15000.0</v>
      </c>
      <c r="E8" s="25">
        <v>120.2</v>
      </c>
      <c r="F8" s="27"/>
      <c r="G8" s="53"/>
      <c r="H8" s="27"/>
      <c r="I8" s="27"/>
      <c r="J8" s="27"/>
      <c r="K8" s="27"/>
    </row>
    <row r="9" ht="15.75" customHeight="1">
      <c r="A9" s="25">
        <v>60.0</v>
      </c>
      <c r="B9" s="25">
        <v>1000.0</v>
      </c>
      <c r="C9" s="25">
        <v>7458.8</v>
      </c>
      <c r="D9" s="25">
        <v>14000.0</v>
      </c>
      <c r="E9" s="25">
        <v>125.1</v>
      </c>
      <c r="F9" s="27"/>
      <c r="G9" s="53"/>
      <c r="H9" s="27"/>
      <c r="I9" s="27"/>
      <c r="J9" s="27"/>
      <c r="K9" s="27"/>
    </row>
    <row r="10" ht="15.75" customHeight="1">
      <c r="A10" s="25">
        <v>70.0</v>
      </c>
      <c r="B10" s="25">
        <v>1000.0</v>
      </c>
      <c r="C10" s="25">
        <v>7467.2</v>
      </c>
      <c r="D10" s="25">
        <v>13000.0</v>
      </c>
      <c r="E10" s="25">
        <v>139.5</v>
      </c>
      <c r="F10" s="27"/>
      <c r="G10" s="53"/>
      <c r="H10" s="27"/>
      <c r="I10" s="27"/>
      <c r="J10" s="27"/>
      <c r="K10" s="27"/>
    </row>
    <row r="11" ht="15.75" customHeight="1">
      <c r="A11" s="25">
        <v>80.0</v>
      </c>
      <c r="B11" s="25">
        <v>1000.0</v>
      </c>
      <c r="C11" s="25">
        <v>7488.8</v>
      </c>
      <c r="D11" s="25">
        <v>14000.0</v>
      </c>
      <c r="E11" s="25">
        <v>119.6</v>
      </c>
      <c r="F11" s="27"/>
      <c r="G11" s="53"/>
      <c r="H11" s="27"/>
      <c r="I11" s="27"/>
      <c r="J11" s="27"/>
      <c r="K11" s="27"/>
    </row>
    <row r="12" ht="15.75" customHeight="1">
      <c r="A12" s="25">
        <v>90.0</v>
      </c>
      <c r="B12" s="25">
        <v>1000.0</v>
      </c>
      <c r="C12" s="25">
        <v>7562.2</v>
      </c>
      <c r="D12" s="25">
        <v>14000.0</v>
      </c>
      <c r="E12" s="25">
        <v>118.3</v>
      </c>
      <c r="F12" s="18"/>
      <c r="G12" s="18"/>
      <c r="H12" s="18"/>
      <c r="I12" s="18"/>
      <c r="J12" s="18"/>
      <c r="K12" s="18"/>
    </row>
    <row r="13" ht="15.75" customHeight="1">
      <c r="A13" s="25">
        <v>100.0</v>
      </c>
      <c r="B13" s="25">
        <v>1000.0</v>
      </c>
      <c r="C13" s="25">
        <v>7584.3</v>
      </c>
      <c r="D13" s="25">
        <v>14000.0</v>
      </c>
      <c r="E13" s="25">
        <v>113.8</v>
      </c>
      <c r="F13" s="23"/>
      <c r="G13" s="23"/>
      <c r="H13" s="23"/>
      <c r="I13" s="23"/>
      <c r="J13" s="23"/>
      <c r="K13" s="23"/>
    </row>
    <row r="14" ht="15.75" customHeight="1">
      <c r="A14" s="25">
        <v>110.0</v>
      </c>
      <c r="B14" s="25">
        <v>1000.0</v>
      </c>
      <c r="C14" s="25">
        <v>7612.4</v>
      </c>
      <c r="D14" s="25">
        <v>14000.0</v>
      </c>
      <c r="E14" s="25">
        <v>127.0</v>
      </c>
      <c r="F14" s="27"/>
      <c r="G14" s="53"/>
      <c r="H14" s="27"/>
      <c r="I14" s="27"/>
      <c r="J14" s="27"/>
      <c r="K14" s="27"/>
    </row>
    <row r="15" ht="15.75" customHeight="1">
      <c r="A15" s="25">
        <v>120.0</v>
      </c>
      <c r="B15" s="25">
        <v>1000.0</v>
      </c>
      <c r="C15" s="25">
        <v>7599.8</v>
      </c>
      <c r="D15" s="25">
        <v>13000.0</v>
      </c>
      <c r="E15" s="25">
        <v>137.0</v>
      </c>
      <c r="F15" s="27"/>
      <c r="G15" s="53"/>
      <c r="H15" s="27"/>
      <c r="I15" s="27"/>
      <c r="J15" s="27"/>
      <c r="K15" s="27"/>
    </row>
    <row r="16" ht="15.75" customHeight="1">
      <c r="A16" s="25">
        <v>130.0</v>
      </c>
      <c r="B16" s="25">
        <v>1000.0</v>
      </c>
      <c r="C16" s="25">
        <v>7617.2</v>
      </c>
      <c r="D16" s="25">
        <v>14000.0</v>
      </c>
      <c r="E16" s="25">
        <v>110.7</v>
      </c>
      <c r="F16" s="27"/>
      <c r="G16" s="53"/>
      <c r="H16" s="27"/>
      <c r="I16" s="27"/>
      <c r="J16" s="27"/>
      <c r="K16" s="27"/>
    </row>
    <row r="17" ht="15.75" customHeight="1">
      <c r="A17" s="25">
        <v>140.0</v>
      </c>
      <c r="B17" s="25">
        <v>1000.0</v>
      </c>
      <c r="C17" s="25">
        <v>7639.9</v>
      </c>
      <c r="D17" s="25">
        <v>13000.0</v>
      </c>
      <c r="E17" s="25">
        <v>128.6</v>
      </c>
      <c r="F17" s="27"/>
      <c r="G17" s="53"/>
      <c r="H17" s="27"/>
      <c r="I17" s="27"/>
      <c r="J17" s="27"/>
      <c r="K17" s="27"/>
    </row>
    <row r="18" ht="15.75" customHeight="1">
      <c r="A18" s="25">
        <v>150.0</v>
      </c>
      <c r="B18" s="25">
        <v>1000.0</v>
      </c>
      <c r="C18" s="25">
        <v>7638.0</v>
      </c>
      <c r="D18" s="25">
        <v>13000.0</v>
      </c>
      <c r="E18" s="25">
        <v>128.8</v>
      </c>
      <c r="F18" s="27"/>
      <c r="G18" s="53"/>
      <c r="H18" s="27"/>
      <c r="I18" s="27"/>
      <c r="J18" s="27"/>
      <c r="K18" s="27"/>
    </row>
    <row r="19" ht="15.75" customHeight="1">
      <c r="A19" s="25">
        <v>160.0</v>
      </c>
      <c r="B19" s="25">
        <v>1000.0</v>
      </c>
      <c r="C19" s="25">
        <v>7636.8</v>
      </c>
      <c r="D19" s="25">
        <v>13000.0</v>
      </c>
      <c r="E19" s="25">
        <v>136.4</v>
      </c>
      <c r="F19" s="27"/>
      <c r="G19" s="53"/>
      <c r="H19" s="27"/>
      <c r="I19" s="27"/>
      <c r="J19" s="27"/>
      <c r="K19" s="27"/>
    </row>
    <row r="20" ht="15.75" customHeight="1">
      <c r="A20" s="25">
        <v>170.0</v>
      </c>
      <c r="B20" s="25">
        <v>1000.0</v>
      </c>
      <c r="C20" s="25">
        <v>7648.2</v>
      </c>
      <c r="D20" s="25">
        <v>13000.0</v>
      </c>
      <c r="E20" s="25">
        <v>132.7</v>
      </c>
      <c r="F20" s="27"/>
      <c r="G20" s="53"/>
      <c r="H20" s="27"/>
      <c r="I20" s="27"/>
      <c r="J20" s="27"/>
      <c r="K20" s="27"/>
    </row>
    <row r="21" ht="15.75" customHeight="1">
      <c r="A21" s="25">
        <v>180.0</v>
      </c>
      <c r="B21" s="25">
        <v>1000.0</v>
      </c>
      <c r="C21" s="34">
        <v>7648.6</v>
      </c>
      <c r="D21" s="34">
        <v>14000.0</v>
      </c>
      <c r="E21" s="35">
        <v>140.7</v>
      </c>
      <c r="F21" s="27"/>
      <c r="G21" s="53"/>
      <c r="H21" s="27"/>
      <c r="I21" s="27"/>
      <c r="J21" s="27"/>
      <c r="K21" s="27"/>
    </row>
    <row r="22" ht="15.75" customHeight="1">
      <c r="A22" s="20"/>
      <c r="B22" s="33" t="s">
        <v>32</v>
      </c>
      <c r="C22" s="34">
        <f t="shared" ref="C22:E22" si="1">AVERAGE(C4:C21)</f>
        <v>7440.105556</v>
      </c>
      <c r="D22" s="34">
        <f t="shared" si="1"/>
        <v>13500</v>
      </c>
      <c r="E22" s="35">
        <f t="shared" si="1"/>
        <v>130.7055556</v>
      </c>
      <c r="F22" s="27"/>
      <c r="G22" s="53"/>
      <c r="H22" s="27"/>
      <c r="I22" s="27"/>
      <c r="J22" s="27"/>
      <c r="K22" s="27"/>
    </row>
    <row r="23" ht="15.75" customHeight="1">
      <c r="A23" s="20"/>
      <c r="B23" s="20"/>
      <c r="C23" s="20"/>
      <c r="D23" s="20"/>
      <c r="E23" s="20"/>
      <c r="F23" s="18"/>
      <c r="G23" s="18"/>
      <c r="H23" s="18"/>
      <c r="I23" s="18"/>
      <c r="J23" s="18"/>
      <c r="K23" s="18"/>
    </row>
    <row r="24" ht="15.75" customHeight="1">
      <c r="A24" s="20" t="s">
        <v>23</v>
      </c>
      <c r="F24" s="23"/>
      <c r="G24" s="23"/>
      <c r="H24" s="23"/>
      <c r="I24" s="23"/>
      <c r="J24" s="23"/>
      <c r="K24" s="23"/>
    </row>
    <row r="25" ht="15.75" customHeight="1">
      <c r="A25" s="20" t="s">
        <v>30</v>
      </c>
      <c r="B25" s="20" t="s">
        <v>18</v>
      </c>
      <c r="C25" s="20" t="s">
        <v>19</v>
      </c>
      <c r="D25" s="20" t="s">
        <v>20</v>
      </c>
      <c r="E25" s="20" t="s">
        <v>21</v>
      </c>
      <c r="F25" s="27"/>
      <c r="G25" s="53"/>
      <c r="H25" s="27"/>
      <c r="I25" s="27"/>
      <c r="J25" s="27"/>
      <c r="K25" s="27"/>
    </row>
    <row r="26" ht="15.75" customHeight="1">
      <c r="A26" s="25">
        <v>0.0</v>
      </c>
      <c r="B26" s="25">
        <v>80.0</v>
      </c>
      <c r="C26" s="25">
        <v>252.4</v>
      </c>
      <c r="D26" s="25">
        <v>630.0</v>
      </c>
      <c r="E26" s="25">
        <v>128.4</v>
      </c>
      <c r="F26" s="27"/>
      <c r="G26" s="53"/>
      <c r="H26" s="27"/>
      <c r="I26" s="27"/>
      <c r="J26" s="27"/>
      <c r="K26" s="27"/>
    </row>
    <row r="27" ht="15.75" customHeight="1">
      <c r="A27" s="25">
        <v>7.0</v>
      </c>
      <c r="B27" s="25">
        <v>1000.0</v>
      </c>
      <c r="C27" s="25">
        <v>4772.1</v>
      </c>
      <c r="D27" s="25">
        <v>8800.0</v>
      </c>
      <c r="E27" s="25">
        <v>181.3</v>
      </c>
      <c r="F27" s="27"/>
      <c r="G27" s="53"/>
      <c r="H27" s="27"/>
      <c r="I27" s="27"/>
      <c r="J27" s="27"/>
      <c r="K27" s="27"/>
    </row>
    <row r="28" ht="15.75" customHeight="1">
      <c r="A28" s="25">
        <v>14.0</v>
      </c>
      <c r="B28" s="25">
        <v>1000.0</v>
      </c>
      <c r="C28" s="25">
        <v>5208.9</v>
      </c>
      <c r="D28" s="25">
        <v>8600.0</v>
      </c>
      <c r="E28" s="25">
        <v>181.6</v>
      </c>
      <c r="F28" s="27"/>
      <c r="G28" s="53"/>
      <c r="H28" s="27"/>
      <c r="I28" s="27"/>
      <c r="J28" s="27"/>
      <c r="K28" s="27"/>
    </row>
    <row r="29" ht="15.75" customHeight="1">
      <c r="A29" s="25">
        <v>21.0</v>
      </c>
      <c r="B29" s="25">
        <v>1000.0</v>
      </c>
      <c r="C29" s="25">
        <v>5283.9</v>
      </c>
      <c r="D29" s="25">
        <v>8000.0</v>
      </c>
      <c r="E29" s="25">
        <v>188.0</v>
      </c>
      <c r="F29" s="27"/>
      <c r="G29" s="53"/>
      <c r="H29" s="27"/>
      <c r="I29" s="27"/>
      <c r="J29" s="27"/>
      <c r="K29" s="27"/>
    </row>
    <row r="30" ht="15.75" customHeight="1">
      <c r="A30" s="25">
        <v>28.0</v>
      </c>
      <c r="B30" s="25">
        <v>1000.0</v>
      </c>
      <c r="C30" s="25">
        <v>5333.5</v>
      </c>
      <c r="D30" s="25">
        <v>8100.0</v>
      </c>
      <c r="E30" s="25">
        <v>188.5</v>
      </c>
      <c r="F30" s="27"/>
      <c r="G30" s="53"/>
      <c r="H30" s="27"/>
      <c r="I30" s="27"/>
      <c r="J30" s="27"/>
      <c r="K30" s="27"/>
    </row>
    <row r="31" ht="15.75" customHeight="1">
      <c r="A31" s="25">
        <v>35.0</v>
      </c>
      <c r="B31" s="25">
        <v>1000.0</v>
      </c>
      <c r="C31" s="25">
        <v>5349.4</v>
      </c>
      <c r="D31" s="25">
        <v>7800.0</v>
      </c>
      <c r="E31" s="25">
        <v>197.0</v>
      </c>
      <c r="F31" s="27"/>
      <c r="G31" s="53"/>
      <c r="H31" s="27"/>
      <c r="I31" s="27"/>
      <c r="J31" s="27"/>
      <c r="K31" s="27"/>
    </row>
    <row r="32" ht="15.75" customHeight="1">
      <c r="A32" s="25">
        <v>42.0</v>
      </c>
      <c r="B32" s="25">
        <v>1000.0</v>
      </c>
      <c r="C32" s="25">
        <v>5367.5</v>
      </c>
      <c r="D32" s="25">
        <v>8600.0</v>
      </c>
      <c r="E32" s="25">
        <v>174.9</v>
      </c>
      <c r="F32" s="27"/>
      <c r="G32" s="53"/>
      <c r="H32" s="27"/>
      <c r="I32" s="27"/>
      <c r="J32" s="27"/>
      <c r="K32" s="27"/>
    </row>
    <row r="33" ht="15.75" customHeight="1">
      <c r="A33" s="25">
        <v>49.0</v>
      </c>
      <c r="B33" s="25">
        <v>1000.0</v>
      </c>
      <c r="C33" s="25">
        <v>5381.8</v>
      </c>
      <c r="D33" s="25">
        <v>8300.0</v>
      </c>
      <c r="E33" s="25">
        <v>180.5</v>
      </c>
      <c r="F33" s="27"/>
      <c r="G33" s="53"/>
      <c r="H33" s="27"/>
      <c r="I33" s="27"/>
      <c r="J33" s="27"/>
      <c r="K33" s="27"/>
    </row>
    <row r="34" ht="15.75" customHeight="1">
      <c r="A34" s="25">
        <v>56.0</v>
      </c>
      <c r="B34" s="25">
        <v>1000.0</v>
      </c>
      <c r="C34" s="25">
        <v>5388.3</v>
      </c>
      <c r="D34" s="25">
        <v>8100.0</v>
      </c>
      <c r="E34" s="25">
        <v>185.3</v>
      </c>
      <c r="F34" s="18"/>
      <c r="G34" s="18"/>
      <c r="H34" s="18"/>
      <c r="I34" s="18"/>
      <c r="J34" s="18"/>
      <c r="K34" s="18"/>
    </row>
    <row r="35" ht="15.75" customHeight="1">
      <c r="A35" s="25">
        <v>63.0</v>
      </c>
      <c r="B35" s="25">
        <v>1000.0</v>
      </c>
      <c r="C35" s="25">
        <v>5391.4</v>
      </c>
      <c r="D35" s="25">
        <v>7600.0</v>
      </c>
      <c r="E35" s="25">
        <v>201.6</v>
      </c>
      <c r="F35" s="23"/>
      <c r="G35" s="23"/>
      <c r="H35" s="23"/>
      <c r="I35" s="23"/>
      <c r="J35" s="23"/>
      <c r="K35" s="23"/>
    </row>
    <row r="36" ht="15.75" customHeight="1">
      <c r="A36" s="25">
        <v>70.0</v>
      </c>
      <c r="B36" s="25">
        <v>1000.0</v>
      </c>
      <c r="C36" s="25">
        <v>5381.0</v>
      </c>
      <c r="D36" s="25">
        <v>8700.0</v>
      </c>
      <c r="E36" s="25">
        <v>172.7</v>
      </c>
      <c r="F36" s="27"/>
      <c r="G36" s="53"/>
      <c r="H36" s="27"/>
      <c r="I36" s="27"/>
      <c r="J36" s="27"/>
      <c r="K36" s="27"/>
    </row>
    <row r="37" ht="15.75" customHeight="1">
      <c r="A37" s="25">
        <v>77.0</v>
      </c>
      <c r="B37" s="25">
        <v>1000.0</v>
      </c>
      <c r="C37" s="25">
        <v>5367.5</v>
      </c>
      <c r="D37" s="25">
        <v>8100.0</v>
      </c>
      <c r="E37" s="25">
        <v>183.5</v>
      </c>
      <c r="F37" s="27"/>
      <c r="G37" s="53"/>
      <c r="H37" s="27"/>
      <c r="I37" s="27"/>
      <c r="J37" s="27"/>
      <c r="K37" s="27"/>
    </row>
    <row r="38" ht="15.75" customHeight="1">
      <c r="A38" s="25">
        <v>84.0</v>
      </c>
      <c r="B38" s="25">
        <v>1000.0</v>
      </c>
      <c r="C38" s="25">
        <v>5364.6</v>
      </c>
      <c r="D38" s="25">
        <v>8700.0</v>
      </c>
      <c r="E38" s="25">
        <v>189.5</v>
      </c>
      <c r="F38" s="27"/>
      <c r="G38" s="53"/>
      <c r="H38" s="27"/>
      <c r="I38" s="27"/>
      <c r="J38" s="27"/>
      <c r="K38" s="27"/>
    </row>
    <row r="39" ht="15.75" customHeight="1">
      <c r="A39" s="25">
        <v>91.0</v>
      </c>
      <c r="B39" s="25">
        <v>1000.0</v>
      </c>
      <c r="C39" s="25">
        <v>5371.2</v>
      </c>
      <c r="D39" s="25">
        <v>8900.0</v>
      </c>
      <c r="E39" s="25">
        <v>174.5</v>
      </c>
      <c r="F39" s="27"/>
      <c r="G39" s="53"/>
      <c r="H39" s="27"/>
      <c r="I39" s="27"/>
      <c r="J39" s="27"/>
      <c r="K39" s="27"/>
    </row>
    <row r="40" ht="15.75" customHeight="1">
      <c r="A40" s="25">
        <v>98.0</v>
      </c>
      <c r="B40" s="25">
        <v>1000.0</v>
      </c>
      <c r="C40" s="25">
        <v>5372.4</v>
      </c>
      <c r="D40" s="25">
        <v>8500.0</v>
      </c>
      <c r="E40" s="25">
        <v>182.3</v>
      </c>
      <c r="F40" s="27"/>
      <c r="G40" s="53"/>
      <c r="H40" s="27"/>
      <c r="I40" s="27"/>
      <c r="J40" s="27"/>
      <c r="K40" s="27"/>
    </row>
    <row r="41" ht="15.75" customHeight="1">
      <c r="A41" s="25">
        <v>105.0</v>
      </c>
      <c r="B41" s="25">
        <v>1000.0</v>
      </c>
      <c r="C41" s="25">
        <v>5375.3</v>
      </c>
      <c r="D41" s="25">
        <v>8200.0</v>
      </c>
      <c r="E41" s="25">
        <v>184.9</v>
      </c>
      <c r="F41" s="27"/>
      <c r="G41" s="53"/>
      <c r="H41" s="27"/>
      <c r="I41" s="27"/>
      <c r="J41" s="27"/>
      <c r="K41" s="27"/>
    </row>
    <row r="42" ht="15.75" customHeight="1">
      <c r="A42" s="25">
        <v>112.0</v>
      </c>
      <c r="B42" s="25">
        <v>1000.0</v>
      </c>
      <c r="C42" s="25">
        <v>5380.4</v>
      </c>
      <c r="D42" s="25">
        <v>8400.0</v>
      </c>
      <c r="E42" s="25">
        <v>185.3</v>
      </c>
      <c r="F42" s="27"/>
      <c r="G42" s="53"/>
      <c r="H42" s="27"/>
      <c r="I42" s="27"/>
      <c r="J42" s="27"/>
      <c r="K42" s="27"/>
    </row>
    <row r="43" ht="15.75" customHeight="1">
      <c r="A43" s="25">
        <v>119.0</v>
      </c>
      <c r="B43" s="25">
        <v>1000.0</v>
      </c>
      <c r="C43" s="25">
        <v>5380.7</v>
      </c>
      <c r="D43" s="25">
        <v>8700.0</v>
      </c>
      <c r="E43" s="25">
        <v>187.8</v>
      </c>
      <c r="F43" s="27"/>
      <c r="G43" s="53"/>
      <c r="H43" s="27"/>
      <c r="I43" s="27"/>
      <c r="J43" s="27"/>
      <c r="K43" s="27"/>
    </row>
    <row r="44" ht="15.75" customHeight="1">
      <c r="A44" s="20"/>
      <c r="B44" s="33" t="s">
        <v>32</v>
      </c>
      <c r="C44" s="34">
        <f t="shared" ref="C44:E44" si="2">AVERAGE(C27:C43)</f>
        <v>5321.758824</v>
      </c>
      <c r="D44" s="34">
        <f t="shared" si="2"/>
        <v>8358.823529</v>
      </c>
      <c r="E44" s="35">
        <f t="shared" si="2"/>
        <v>184.6588235</v>
      </c>
      <c r="F44" s="27"/>
      <c r="G44" s="53"/>
      <c r="H44" s="27"/>
      <c r="I44" s="27"/>
      <c r="J44" s="27"/>
      <c r="K44" s="27"/>
    </row>
    <row r="45" ht="15.75" customHeight="1">
      <c r="A45" s="20"/>
      <c r="B45" s="20"/>
      <c r="C45" s="20"/>
      <c r="D45" s="20"/>
      <c r="E45" s="20"/>
      <c r="F45" s="18"/>
      <c r="G45" s="18"/>
      <c r="H45" s="18"/>
      <c r="I45" s="18"/>
      <c r="J45" s="18"/>
      <c r="K45" s="18"/>
    </row>
    <row r="46" ht="15.75" customHeight="1">
      <c r="A46" s="20" t="s">
        <v>24</v>
      </c>
      <c r="F46" s="23"/>
      <c r="G46" s="23"/>
      <c r="H46" s="23"/>
      <c r="I46" s="23"/>
      <c r="J46" s="23"/>
      <c r="K46" s="23"/>
    </row>
    <row r="47" ht="15.75" customHeight="1">
      <c r="A47" s="20" t="s">
        <v>30</v>
      </c>
      <c r="B47" s="20" t="s">
        <v>18</v>
      </c>
      <c r="C47" s="20" t="s">
        <v>19</v>
      </c>
      <c r="D47" s="20" t="s">
        <v>20</v>
      </c>
      <c r="E47" s="20" t="s">
        <v>21</v>
      </c>
      <c r="F47" s="27"/>
      <c r="G47" s="53"/>
      <c r="H47" s="27"/>
      <c r="I47" s="27"/>
      <c r="J47" s="27"/>
      <c r="K47" s="27"/>
    </row>
    <row r="48" ht="15.75" customHeight="1">
      <c r="A48" s="25">
        <v>0.0</v>
      </c>
      <c r="B48" s="25">
        <v>10.0</v>
      </c>
      <c r="C48" s="25">
        <v>123.4</v>
      </c>
      <c r="D48" s="25">
        <v>290.0</v>
      </c>
      <c r="E48" s="25">
        <v>28.0</v>
      </c>
      <c r="F48" s="27"/>
      <c r="G48" s="53"/>
      <c r="H48" s="27"/>
      <c r="I48" s="27"/>
      <c r="J48" s="27"/>
      <c r="K48" s="27"/>
    </row>
    <row r="49" ht="15.75" customHeight="1">
      <c r="A49" s="25">
        <v>10.0</v>
      </c>
      <c r="B49" s="25">
        <v>1000.0</v>
      </c>
      <c r="C49" s="25">
        <v>4952.0</v>
      </c>
      <c r="D49" s="25">
        <v>8300.0</v>
      </c>
      <c r="E49" s="25">
        <v>185.9</v>
      </c>
      <c r="F49" s="27"/>
      <c r="G49" s="53"/>
      <c r="H49" s="27"/>
      <c r="I49" s="27"/>
      <c r="J49" s="27"/>
      <c r="K49" s="27"/>
    </row>
    <row r="50" ht="15.75" customHeight="1">
      <c r="A50" s="25">
        <v>20.0</v>
      </c>
      <c r="B50" s="25">
        <v>1000.0</v>
      </c>
      <c r="C50" s="25">
        <v>5164.0</v>
      </c>
      <c r="D50" s="25">
        <v>8500.0</v>
      </c>
      <c r="E50" s="25">
        <v>177.1</v>
      </c>
      <c r="F50" s="27"/>
      <c r="G50" s="53"/>
      <c r="H50" s="27"/>
      <c r="I50" s="27"/>
      <c r="J50" s="27"/>
      <c r="K50" s="27"/>
    </row>
    <row r="51" ht="15.75" customHeight="1">
      <c r="A51" s="25">
        <v>30.0</v>
      </c>
      <c r="B51" s="25">
        <v>1000.0</v>
      </c>
      <c r="C51" s="25">
        <v>5240.9</v>
      </c>
      <c r="D51" s="25">
        <v>8300.0</v>
      </c>
      <c r="E51" s="25">
        <v>189.7</v>
      </c>
      <c r="F51" s="27"/>
      <c r="G51" s="53"/>
      <c r="H51" s="27"/>
      <c r="I51" s="27"/>
      <c r="J51" s="27"/>
      <c r="K51" s="27"/>
    </row>
    <row r="52" ht="15.75" customHeight="1">
      <c r="A52" s="25">
        <v>40.0</v>
      </c>
      <c r="B52" s="25">
        <v>1000.0</v>
      </c>
      <c r="C52" s="25">
        <v>5263.7</v>
      </c>
      <c r="D52" s="25">
        <v>8300.0</v>
      </c>
      <c r="E52" s="25">
        <v>179.2</v>
      </c>
      <c r="F52" s="27"/>
      <c r="G52" s="53"/>
      <c r="H52" s="27"/>
      <c r="I52" s="27"/>
      <c r="J52" s="27"/>
      <c r="K52" s="27"/>
    </row>
    <row r="53" ht="15.75" customHeight="1">
      <c r="A53" s="25">
        <v>50.0</v>
      </c>
      <c r="B53" s="25">
        <v>1000.0</v>
      </c>
      <c r="C53" s="25">
        <v>5281.4</v>
      </c>
      <c r="D53" s="25">
        <v>8700.0</v>
      </c>
      <c r="E53" s="25">
        <v>183.5</v>
      </c>
      <c r="F53" s="27"/>
      <c r="G53" s="53"/>
      <c r="H53" s="27"/>
      <c r="I53" s="27"/>
      <c r="J53" s="27"/>
      <c r="K53" s="27"/>
    </row>
    <row r="54" ht="15.75" customHeight="1">
      <c r="A54" s="25">
        <v>60.0</v>
      </c>
      <c r="B54" s="25">
        <v>1000.0</v>
      </c>
      <c r="C54" s="25">
        <v>5299.4</v>
      </c>
      <c r="D54" s="25">
        <v>8700.0</v>
      </c>
      <c r="E54" s="25">
        <v>184.4</v>
      </c>
      <c r="F54" s="27"/>
      <c r="G54" s="53"/>
      <c r="H54" s="27"/>
      <c r="I54" s="27"/>
      <c r="J54" s="27"/>
      <c r="K54" s="27"/>
    </row>
    <row r="55" ht="15.75" customHeight="1">
      <c r="A55" s="25">
        <v>70.0</v>
      </c>
      <c r="B55" s="25">
        <v>1000.0</v>
      </c>
      <c r="C55" s="25">
        <v>5320.4</v>
      </c>
      <c r="D55" s="25">
        <v>8300.0</v>
      </c>
      <c r="E55" s="25">
        <v>184.0</v>
      </c>
      <c r="F55" s="27"/>
      <c r="G55" s="53"/>
      <c r="H55" s="27"/>
      <c r="I55" s="27"/>
      <c r="J55" s="27"/>
      <c r="K55" s="27"/>
    </row>
    <row r="56" ht="15.75" customHeight="1">
      <c r="A56" s="48">
        <v>80.0</v>
      </c>
      <c r="B56" s="48">
        <v>1000.0</v>
      </c>
      <c r="C56" s="48">
        <v>5330.1</v>
      </c>
      <c r="D56" s="48">
        <v>8100.0</v>
      </c>
      <c r="E56" s="48">
        <v>194.0</v>
      </c>
    </row>
    <row r="57" ht="15.75" customHeight="1">
      <c r="A57" s="48">
        <v>90.0</v>
      </c>
      <c r="B57" s="48">
        <v>1000.0</v>
      </c>
      <c r="C57" s="48">
        <v>5337.9</v>
      </c>
      <c r="D57" s="48">
        <v>8700.0</v>
      </c>
      <c r="E57" s="48">
        <v>181.4</v>
      </c>
    </row>
    <row r="58" ht="15.75" customHeight="1">
      <c r="A58" s="48">
        <v>100.0</v>
      </c>
      <c r="B58" s="48">
        <v>1000.0</v>
      </c>
      <c r="C58" s="48">
        <v>5343.9</v>
      </c>
      <c r="D58" s="48">
        <v>8600.0</v>
      </c>
      <c r="E58" s="48">
        <v>193.8</v>
      </c>
    </row>
    <row r="59" ht="15.75" customHeight="1">
      <c r="A59" s="48">
        <v>110.0</v>
      </c>
      <c r="B59" s="48">
        <v>1000.0</v>
      </c>
      <c r="C59" s="48">
        <v>5350.5</v>
      </c>
      <c r="D59" s="48">
        <v>8400.0</v>
      </c>
      <c r="E59" s="48">
        <v>184.9</v>
      </c>
    </row>
    <row r="60" ht="15.75" customHeight="1">
      <c r="A60" s="48">
        <v>120.0</v>
      </c>
      <c r="B60" s="48">
        <v>1000.0</v>
      </c>
      <c r="C60" s="48">
        <v>5350.4</v>
      </c>
      <c r="D60" s="48">
        <v>8300.0</v>
      </c>
      <c r="E60" s="48">
        <v>188.9</v>
      </c>
    </row>
    <row r="61" ht="15.75" customHeight="1">
      <c r="A61" s="48">
        <v>130.0</v>
      </c>
      <c r="B61" s="48">
        <v>1000.0</v>
      </c>
      <c r="C61" s="48">
        <v>5351.7</v>
      </c>
      <c r="D61" s="48">
        <v>8000.0</v>
      </c>
      <c r="E61" s="48">
        <v>188.2</v>
      </c>
    </row>
    <row r="62" ht="15.75" customHeight="1">
      <c r="A62" s="48">
        <v>140.0</v>
      </c>
      <c r="B62" s="48">
        <v>1000.0</v>
      </c>
      <c r="C62" s="48">
        <v>5351.9</v>
      </c>
      <c r="D62" s="48">
        <v>8200.0</v>
      </c>
      <c r="E62" s="48">
        <v>179.0</v>
      </c>
    </row>
    <row r="63" ht="15.75" customHeight="1">
      <c r="A63" s="48">
        <v>150.0</v>
      </c>
      <c r="B63" s="48">
        <v>1000.0</v>
      </c>
      <c r="C63" s="48">
        <v>5349.6</v>
      </c>
      <c r="D63" s="48">
        <v>9500.0</v>
      </c>
      <c r="E63" s="48">
        <v>175.8</v>
      </c>
    </row>
    <row r="64" ht="15.75" customHeight="1">
      <c r="A64" s="48">
        <v>160.0</v>
      </c>
      <c r="B64" s="48">
        <v>1000.0</v>
      </c>
      <c r="C64" s="48">
        <v>5349.7</v>
      </c>
      <c r="D64" s="48">
        <v>8300.0</v>
      </c>
      <c r="E64" s="48">
        <v>191.7</v>
      </c>
    </row>
    <row r="65" ht="15.75" customHeight="1">
      <c r="A65" s="48">
        <v>170.0</v>
      </c>
      <c r="B65" s="48">
        <v>1000.0</v>
      </c>
      <c r="C65" s="48">
        <v>5350.3</v>
      </c>
      <c r="D65" s="48">
        <v>9200.0</v>
      </c>
      <c r="E65" s="48">
        <v>187.5</v>
      </c>
    </row>
    <row r="66" ht="15.75" customHeight="1">
      <c r="A66" s="48">
        <v>180.0</v>
      </c>
      <c r="B66" s="48">
        <v>1000.0</v>
      </c>
      <c r="C66" s="41">
        <v>5349.9</v>
      </c>
      <c r="D66" s="41">
        <v>8400.0</v>
      </c>
      <c r="E66" s="42">
        <v>180.5</v>
      </c>
    </row>
    <row r="67" ht="15.75" customHeight="1">
      <c r="A67" s="4"/>
      <c r="B67" s="40" t="s">
        <v>32</v>
      </c>
      <c r="C67" s="41">
        <f t="shared" ref="C67:E67" si="3">AVERAGE(C49:C66)</f>
        <v>5296.538889</v>
      </c>
      <c r="D67" s="41">
        <f t="shared" si="3"/>
        <v>8488.888889</v>
      </c>
      <c r="E67" s="42">
        <f t="shared" si="3"/>
        <v>184.9722222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E1"/>
    <mergeCell ref="A24:E24"/>
    <mergeCell ref="A46:E46"/>
  </mergeCells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" t="s">
        <v>16</v>
      </c>
    </row>
    <row r="2">
      <c r="A2" s="4" t="s">
        <v>33</v>
      </c>
      <c r="B2" s="4" t="s">
        <v>18</v>
      </c>
      <c r="C2" s="4" t="s">
        <v>19</v>
      </c>
      <c r="D2" s="4" t="s">
        <v>20</v>
      </c>
      <c r="E2" s="4" t="s">
        <v>21</v>
      </c>
      <c r="F2" s="4" t="s">
        <v>4</v>
      </c>
    </row>
    <row r="3">
      <c r="A3" s="48">
        <v>0.0</v>
      </c>
      <c r="B3" s="48">
        <v>29.0</v>
      </c>
      <c r="C3" s="48">
        <v>0.0</v>
      </c>
      <c r="D3" s="48">
        <v>0.0</v>
      </c>
      <c r="E3" s="48">
        <v>0.0</v>
      </c>
      <c r="F3" s="48">
        <v>0.0</v>
      </c>
    </row>
    <row r="4">
      <c r="A4" s="48">
        <v>215.0</v>
      </c>
      <c r="B4" s="48">
        <v>2170.0</v>
      </c>
      <c r="C4" s="48">
        <v>6455.0</v>
      </c>
      <c r="D4" s="48">
        <v>13000.0</v>
      </c>
      <c r="E4" s="48">
        <v>148.1</v>
      </c>
      <c r="F4" s="48">
        <v>1.7</v>
      </c>
    </row>
    <row r="5">
      <c r="A5" s="48">
        <v>430.0</v>
      </c>
      <c r="B5" s="48">
        <v>4310.0</v>
      </c>
      <c r="C5" s="48">
        <v>13845.3</v>
      </c>
      <c r="D5" s="48">
        <v>135000.0</v>
      </c>
      <c r="E5" s="48">
        <v>103.7</v>
      </c>
      <c r="F5" s="48">
        <v>22.7</v>
      </c>
    </row>
    <row r="6">
      <c r="A6" s="48">
        <v>645.0</v>
      </c>
      <c r="B6" s="48">
        <v>5000.0</v>
      </c>
      <c r="C6" s="48">
        <v>21720.2</v>
      </c>
      <c r="D6" s="48">
        <v>135000.0</v>
      </c>
      <c r="E6" s="48">
        <v>108.2</v>
      </c>
      <c r="F6" s="48">
        <v>18.4</v>
      </c>
    </row>
    <row r="7">
      <c r="A7" s="48">
        <v>860.0</v>
      </c>
      <c r="B7" s="48">
        <v>5000.0</v>
      </c>
      <c r="C7" s="48">
        <v>25959.2</v>
      </c>
      <c r="D7" s="48">
        <v>135000.0</v>
      </c>
      <c r="E7" s="48">
        <v>129.0</v>
      </c>
      <c r="F7" s="48">
        <v>33.2</v>
      </c>
    </row>
    <row r="8">
      <c r="A8" s="48">
        <v>1075.0</v>
      </c>
      <c r="B8" s="48">
        <v>5000.0</v>
      </c>
      <c r="C8" s="48">
        <v>28272.8</v>
      </c>
      <c r="D8" s="48">
        <v>135000.0</v>
      </c>
      <c r="E8" s="48">
        <v>151.6</v>
      </c>
      <c r="F8" s="48">
        <v>30.5</v>
      </c>
    </row>
    <row r="9">
      <c r="A9" s="48">
        <v>1290.0</v>
      </c>
      <c r="B9" s="48">
        <v>5000.0</v>
      </c>
      <c r="C9" s="48">
        <v>29097.0</v>
      </c>
      <c r="D9" s="48">
        <v>135000.0</v>
      </c>
      <c r="E9" s="48">
        <v>144.0</v>
      </c>
      <c r="F9" s="48">
        <v>16.1</v>
      </c>
    </row>
    <row r="10">
      <c r="A10" s="48">
        <v>1505.0</v>
      </c>
      <c r="B10" s="48">
        <v>5000.0</v>
      </c>
      <c r="C10" s="48">
        <v>30241.4</v>
      </c>
      <c r="D10" s="48">
        <v>135000.0</v>
      </c>
      <c r="E10" s="48">
        <v>125.0</v>
      </c>
      <c r="F10" s="48">
        <v>22.4</v>
      </c>
    </row>
    <row r="11">
      <c r="A11" s="48">
        <v>1720.0</v>
      </c>
      <c r="B11" s="48">
        <v>5000.0</v>
      </c>
      <c r="C11" s="48">
        <v>30807.5</v>
      </c>
      <c r="D11" s="48">
        <v>135000.0</v>
      </c>
      <c r="E11" s="48">
        <v>152.9</v>
      </c>
      <c r="F11" s="48">
        <v>24.3</v>
      </c>
    </row>
    <row r="12">
      <c r="A12" s="48">
        <v>1935.0</v>
      </c>
      <c r="B12" s="48">
        <v>5000.0</v>
      </c>
      <c r="C12" s="48">
        <v>30999.7</v>
      </c>
      <c r="D12" s="48">
        <v>135000.0</v>
      </c>
      <c r="E12" s="48">
        <v>121.3</v>
      </c>
      <c r="F12" s="48">
        <v>22.6</v>
      </c>
    </row>
    <row r="13">
      <c r="A13" s="48">
        <v>2150.0</v>
      </c>
      <c r="B13" s="48">
        <v>5000.0</v>
      </c>
      <c r="C13" s="48">
        <v>31207.6</v>
      </c>
      <c r="D13" s="48">
        <v>135000.0</v>
      </c>
      <c r="E13" s="48">
        <v>124.4</v>
      </c>
      <c r="F13" s="48">
        <v>24.9</v>
      </c>
    </row>
    <row r="14">
      <c r="A14" s="48">
        <v>2365.0</v>
      </c>
      <c r="B14" s="48">
        <v>5000.0</v>
      </c>
      <c r="C14" s="48">
        <v>31479.9</v>
      </c>
      <c r="D14" s="48">
        <v>135000.0</v>
      </c>
      <c r="E14" s="48">
        <v>159.6</v>
      </c>
      <c r="F14" s="48">
        <v>54.6</v>
      </c>
    </row>
    <row r="15">
      <c r="A15" s="48">
        <v>2580.0</v>
      </c>
      <c r="B15" s="48">
        <v>5000.0</v>
      </c>
      <c r="C15" s="48">
        <v>31702.2</v>
      </c>
      <c r="D15" s="48">
        <v>135000.0</v>
      </c>
      <c r="E15" s="48">
        <v>149.8</v>
      </c>
      <c r="F15" s="48">
        <v>41.2</v>
      </c>
    </row>
    <row r="16">
      <c r="A16" s="48">
        <v>2795.0</v>
      </c>
      <c r="B16" s="48">
        <v>5000.0</v>
      </c>
      <c r="C16" s="48">
        <v>31865.8</v>
      </c>
      <c r="D16" s="48">
        <v>135000.0</v>
      </c>
      <c r="E16" s="48">
        <v>149.2</v>
      </c>
      <c r="F16" s="48">
        <v>34.1</v>
      </c>
    </row>
    <row r="17">
      <c r="A17" s="48">
        <v>3010.0</v>
      </c>
      <c r="B17" s="48">
        <v>5000.0</v>
      </c>
      <c r="C17" s="48">
        <v>31950.2</v>
      </c>
      <c r="D17" s="48">
        <v>135000.0</v>
      </c>
      <c r="E17" s="48">
        <v>172.2</v>
      </c>
      <c r="F17" s="48">
        <v>40.5</v>
      </c>
    </row>
    <row r="18">
      <c r="A18" s="48">
        <v>3225.0</v>
      </c>
      <c r="B18" s="48">
        <v>5000.0</v>
      </c>
      <c r="C18" s="48">
        <v>32303.5</v>
      </c>
      <c r="D18" s="48">
        <v>135000.0</v>
      </c>
      <c r="E18" s="48">
        <v>120.1</v>
      </c>
      <c r="F18" s="48">
        <v>41.0</v>
      </c>
    </row>
    <row r="19">
      <c r="A19" s="48">
        <v>3440.0</v>
      </c>
      <c r="B19" s="48">
        <v>5000.0</v>
      </c>
      <c r="C19" s="48">
        <v>32421.7</v>
      </c>
      <c r="D19" s="48">
        <v>135000.0</v>
      </c>
      <c r="E19" s="48">
        <v>136.5</v>
      </c>
      <c r="F19" s="48">
        <v>29.1</v>
      </c>
    </row>
    <row r="20">
      <c r="A20" s="48">
        <v>3555.0</v>
      </c>
      <c r="B20" s="48">
        <v>5000.0</v>
      </c>
      <c r="C20" s="48">
        <v>32401.6</v>
      </c>
      <c r="D20" s="48">
        <v>135000.0</v>
      </c>
      <c r="E20" s="48">
        <v>138.6</v>
      </c>
      <c r="F20" s="48">
        <v>37.0</v>
      </c>
    </row>
    <row r="21">
      <c r="A21" s="4"/>
      <c r="B21" s="4" t="s">
        <v>34</v>
      </c>
      <c r="C21" s="48">
        <f t="shared" ref="C21:F21" si="1">AVERAGE(C6:C20)</f>
        <v>30162.02</v>
      </c>
      <c r="D21" s="48">
        <f t="shared" si="1"/>
        <v>135000</v>
      </c>
      <c r="E21" s="48">
        <f t="shared" si="1"/>
        <v>138.8266667</v>
      </c>
      <c r="F21" s="48">
        <f t="shared" si="1"/>
        <v>31.32666667</v>
      </c>
    </row>
    <row r="22">
      <c r="A22" s="4"/>
      <c r="B22" s="4"/>
      <c r="C22" s="4"/>
      <c r="D22" s="4"/>
      <c r="E22" s="4"/>
      <c r="F22" s="4"/>
    </row>
    <row r="23">
      <c r="A23" s="4" t="s">
        <v>23</v>
      </c>
    </row>
    <row r="24">
      <c r="A24" s="4" t="s">
        <v>33</v>
      </c>
      <c r="B24" s="4" t="s">
        <v>18</v>
      </c>
      <c r="C24" s="4" t="s">
        <v>19</v>
      </c>
      <c r="D24" s="4" t="s">
        <v>20</v>
      </c>
      <c r="E24" s="4" t="s">
        <v>21</v>
      </c>
      <c r="F24" s="4" t="s">
        <v>4</v>
      </c>
    </row>
    <row r="25">
      <c r="A25" s="48">
        <v>0.0</v>
      </c>
      <c r="B25" s="48">
        <v>50.0</v>
      </c>
      <c r="C25" s="48">
        <v>0.0</v>
      </c>
      <c r="D25" s="48">
        <v>0.0</v>
      </c>
      <c r="E25" s="48">
        <v>0.0</v>
      </c>
      <c r="F25" s="48">
        <v>0.0</v>
      </c>
    </row>
    <row r="26">
      <c r="A26" s="48">
        <v>215.0</v>
      </c>
      <c r="B26" s="48">
        <v>2100.0</v>
      </c>
      <c r="C26" s="48">
        <v>6250.9</v>
      </c>
      <c r="D26" s="48">
        <v>13000.0</v>
      </c>
      <c r="E26" s="48">
        <v>135.4</v>
      </c>
      <c r="F26" s="48">
        <v>1.0</v>
      </c>
    </row>
    <row r="27">
      <c r="A27" s="48">
        <v>430.0</v>
      </c>
      <c r="B27" s="48">
        <v>4310.0</v>
      </c>
      <c r="C27" s="48">
        <v>12320.6</v>
      </c>
      <c r="D27" s="48">
        <v>135000.0</v>
      </c>
      <c r="E27" s="48">
        <v>132.1</v>
      </c>
      <c r="F27" s="48">
        <v>16.5</v>
      </c>
    </row>
    <row r="28">
      <c r="A28" s="48">
        <v>645.0</v>
      </c>
      <c r="B28" s="48">
        <v>5000.0</v>
      </c>
      <c r="C28" s="48">
        <v>18809.3</v>
      </c>
      <c r="D28" s="48">
        <v>135000.0</v>
      </c>
      <c r="E28" s="48">
        <v>153.5</v>
      </c>
      <c r="F28" s="48">
        <v>30.1</v>
      </c>
    </row>
    <row r="29">
      <c r="A29" s="48">
        <v>860.0</v>
      </c>
      <c r="B29" s="48">
        <v>5000.0</v>
      </c>
      <c r="C29" s="48">
        <v>22641.1</v>
      </c>
      <c r="D29" s="48">
        <v>135000.0</v>
      </c>
      <c r="E29" s="48">
        <v>142.5</v>
      </c>
      <c r="F29" s="48">
        <v>41.3</v>
      </c>
    </row>
    <row r="30">
      <c r="A30" s="48">
        <v>1075.0</v>
      </c>
      <c r="B30" s="48">
        <v>5000.0</v>
      </c>
      <c r="C30" s="48">
        <v>25144.5</v>
      </c>
      <c r="D30" s="48">
        <v>135000.0</v>
      </c>
      <c r="E30" s="48">
        <v>137.9</v>
      </c>
      <c r="F30" s="48">
        <v>24.9</v>
      </c>
    </row>
    <row r="31">
      <c r="A31" s="48">
        <v>1290.0</v>
      </c>
      <c r="B31" s="48">
        <v>5000.0</v>
      </c>
      <c r="C31" s="48">
        <v>26673.4</v>
      </c>
      <c r="D31" s="48">
        <v>135000.0</v>
      </c>
      <c r="E31" s="48">
        <v>149.1</v>
      </c>
      <c r="F31" s="48">
        <v>27.2</v>
      </c>
    </row>
    <row r="32">
      <c r="A32" s="48">
        <v>1505.0</v>
      </c>
      <c r="B32" s="48">
        <v>5000.0</v>
      </c>
      <c r="C32" s="48">
        <v>28124.5</v>
      </c>
      <c r="D32" s="48">
        <v>135000.0</v>
      </c>
      <c r="E32" s="48">
        <v>124.5</v>
      </c>
      <c r="F32" s="48">
        <v>27.1</v>
      </c>
    </row>
    <row r="33">
      <c r="A33" s="48">
        <v>1720.0</v>
      </c>
      <c r="B33" s="48">
        <v>5000.0</v>
      </c>
      <c r="C33" s="48">
        <v>29220.6</v>
      </c>
      <c r="D33" s="48">
        <v>135000.0</v>
      </c>
      <c r="E33" s="48">
        <v>136.6</v>
      </c>
      <c r="F33" s="48">
        <v>33.3</v>
      </c>
    </row>
    <row r="34">
      <c r="A34" s="48">
        <v>1935.0</v>
      </c>
      <c r="B34" s="48">
        <v>5000.0</v>
      </c>
      <c r="C34" s="48">
        <v>30183.5</v>
      </c>
      <c r="D34" s="48">
        <v>135000.0</v>
      </c>
      <c r="E34" s="48">
        <v>135.2</v>
      </c>
      <c r="F34" s="48">
        <v>39.5</v>
      </c>
    </row>
    <row r="35">
      <c r="A35" s="48">
        <v>2150.0</v>
      </c>
      <c r="B35" s="48">
        <v>5000.0</v>
      </c>
      <c r="C35" s="48">
        <v>30655.2</v>
      </c>
      <c r="D35" s="48">
        <v>135000.0</v>
      </c>
      <c r="E35" s="48">
        <v>127.4</v>
      </c>
      <c r="F35" s="48">
        <v>36.9</v>
      </c>
    </row>
    <row r="36">
      <c r="A36" s="48">
        <v>2365.0</v>
      </c>
      <c r="B36" s="48">
        <v>5000.0</v>
      </c>
      <c r="C36" s="48">
        <v>30926.8</v>
      </c>
      <c r="D36" s="48">
        <v>135000.0</v>
      </c>
      <c r="E36" s="48">
        <v>146.5</v>
      </c>
      <c r="F36" s="48">
        <v>30.5</v>
      </c>
    </row>
    <row r="37">
      <c r="A37" s="48">
        <v>2580.0</v>
      </c>
      <c r="B37" s="48">
        <v>5000.0</v>
      </c>
      <c r="C37" s="48">
        <v>31226.0</v>
      </c>
      <c r="D37" s="48">
        <v>135000.0</v>
      </c>
      <c r="E37" s="48">
        <v>136.0</v>
      </c>
      <c r="F37" s="48">
        <v>11.4</v>
      </c>
    </row>
    <row r="38">
      <c r="A38" s="48">
        <v>2795.0</v>
      </c>
      <c r="B38" s="48">
        <v>5000.0</v>
      </c>
      <c r="C38" s="48">
        <v>31269.9</v>
      </c>
      <c r="D38" s="48">
        <v>135000.0</v>
      </c>
      <c r="E38" s="48">
        <v>130.9</v>
      </c>
      <c r="F38" s="48">
        <v>25.0</v>
      </c>
    </row>
    <row r="39">
      <c r="A39" s="48">
        <v>3010.0</v>
      </c>
      <c r="B39" s="48">
        <v>5000.0</v>
      </c>
      <c r="C39" s="48">
        <v>31468.0</v>
      </c>
      <c r="D39" s="48">
        <v>135000.0</v>
      </c>
      <c r="E39" s="48">
        <v>140.9</v>
      </c>
      <c r="F39" s="48">
        <v>24.5</v>
      </c>
    </row>
    <row r="40">
      <c r="A40" s="48">
        <v>3225.0</v>
      </c>
      <c r="B40" s="48">
        <v>5000.0</v>
      </c>
      <c r="C40" s="48">
        <v>31435.3</v>
      </c>
      <c r="D40" s="48">
        <v>135000.0</v>
      </c>
      <c r="E40" s="48">
        <v>180.5</v>
      </c>
      <c r="F40" s="48">
        <v>39.9</v>
      </c>
    </row>
    <row r="41">
      <c r="A41" s="48">
        <v>3440.0</v>
      </c>
      <c r="B41" s="48">
        <v>5000.0</v>
      </c>
      <c r="C41" s="48">
        <v>31566.7</v>
      </c>
      <c r="D41" s="48">
        <v>135000.0</v>
      </c>
      <c r="E41" s="48">
        <v>140.0</v>
      </c>
      <c r="F41" s="48">
        <v>15.7</v>
      </c>
    </row>
    <row r="42">
      <c r="A42" s="48">
        <v>3555.0</v>
      </c>
      <c r="B42" s="48">
        <v>5000.0</v>
      </c>
      <c r="C42" s="48">
        <v>31692.3</v>
      </c>
      <c r="D42" s="48">
        <v>135000.0</v>
      </c>
      <c r="E42" s="48">
        <v>146.3</v>
      </c>
      <c r="F42" s="48">
        <v>46.5</v>
      </c>
    </row>
    <row r="43">
      <c r="A43" s="4"/>
      <c r="B43" s="4" t="s">
        <v>34</v>
      </c>
      <c r="C43" s="48">
        <f t="shared" ref="C43:F43" si="2">AVERAGE(C28:C42)</f>
        <v>28735.80667</v>
      </c>
      <c r="D43" s="48">
        <f t="shared" si="2"/>
        <v>135000</v>
      </c>
      <c r="E43" s="48">
        <f t="shared" si="2"/>
        <v>141.8533333</v>
      </c>
      <c r="F43" s="48">
        <f t="shared" si="2"/>
        <v>30.25333333</v>
      </c>
    </row>
    <row r="44">
      <c r="A44" s="4"/>
      <c r="B44" s="4"/>
      <c r="C44" s="4"/>
      <c r="D44" s="4"/>
      <c r="E44" s="4"/>
      <c r="F44" s="4"/>
    </row>
    <row r="45">
      <c r="A45" s="4" t="s">
        <v>24</v>
      </c>
    </row>
    <row r="46">
      <c r="A46" s="4" t="s">
        <v>33</v>
      </c>
      <c r="B46" s="4" t="s">
        <v>18</v>
      </c>
      <c r="C46" s="4" t="s">
        <v>19</v>
      </c>
      <c r="D46" s="4" t="s">
        <v>20</v>
      </c>
      <c r="E46" s="4" t="s">
        <v>21</v>
      </c>
      <c r="F46" s="4" t="s">
        <v>4</v>
      </c>
    </row>
    <row r="47">
      <c r="A47" s="48">
        <v>0.0</v>
      </c>
      <c r="B47" s="48">
        <v>10.0</v>
      </c>
      <c r="C47" s="48">
        <v>0.0</v>
      </c>
      <c r="D47" s="48">
        <v>0.0</v>
      </c>
      <c r="E47" s="48">
        <v>0.0</v>
      </c>
      <c r="F47" s="48">
        <v>0.0</v>
      </c>
    </row>
    <row r="48">
      <c r="A48" s="48">
        <v>215.0</v>
      </c>
      <c r="B48" s="48">
        <v>2160.0</v>
      </c>
      <c r="C48" s="48">
        <v>5910.8</v>
      </c>
      <c r="D48" s="48">
        <v>15000.0</v>
      </c>
      <c r="E48" s="48">
        <v>110.5</v>
      </c>
      <c r="F48" s="48">
        <v>1.0</v>
      </c>
    </row>
    <row r="49">
      <c r="A49" s="48">
        <v>430.0</v>
      </c>
      <c r="B49" s="48">
        <v>4310.0</v>
      </c>
      <c r="C49" s="48">
        <v>12015.1</v>
      </c>
      <c r="D49" s="48">
        <v>135000.0</v>
      </c>
      <c r="E49" s="48">
        <v>141.9</v>
      </c>
      <c r="F49" s="48">
        <v>17.6</v>
      </c>
    </row>
    <row r="50">
      <c r="A50" s="48">
        <v>645.0</v>
      </c>
      <c r="B50" s="48">
        <v>5000.0</v>
      </c>
      <c r="C50" s="48">
        <v>18720.9</v>
      </c>
      <c r="D50" s="48">
        <v>135000.0</v>
      </c>
      <c r="E50" s="48">
        <v>135.3</v>
      </c>
      <c r="F50" s="48">
        <v>31.1</v>
      </c>
    </row>
    <row r="51">
      <c r="A51" s="48">
        <v>860.0</v>
      </c>
      <c r="B51" s="48">
        <v>5000.0</v>
      </c>
      <c r="C51" s="48">
        <v>22370.2</v>
      </c>
      <c r="D51" s="48">
        <v>135000.0</v>
      </c>
      <c r="E51" s="48">
        <v>141.7</v>
      </c>
      <c r="F51" s="48">
        <v>20.4</v>
      </c>
    </row>
    <row r="52">
      <c r="A52" s="48">
        <v>1075.0</v>
      </c>
      <c r="B52" s="48">
        <v>5000.0</v>
      </c>
      <c r="C52" s="48">
        <v>24807.6</v>
      </c>
      <c r="D52" s="48">
        <v>135000.0</v>
      </c>
      <c r="E52" s="48">
        <v>146.3</v>
      </c>
      <c r="F52" s="48">
        <v>17.8</v>
      </c>
    </row>
    <row r="53">
      <c r="A53" s="48">
        <v>1290.0</v>
      </c>
      <c r="B53" s="48">
        <v>5000.0</v>
      </c>
      <c r="C53" s="48">
        <v>26586.2</v>
      </c>
      <c r="D53" s="48">
        <v>135000.0</v>
      </c>
      <c r="E53" s="48">
        <v>150.0</v>
      </c>
      <c r="F53" s="48">
        <v>29.7</v>
      </c>
    </row>
    <row r="54">
      <c r="A54" s="48">
        <v>1505.0</v>
      </c>
      <c r="B54" s="48">
        <v>5000.0</v>
      </c>
      <c r="C54" s="48">
        <v>27585.8</v>
      </c>
      <c r="D54" s="48">
        <v>135000.0</v>
      </c>
      <c r="E54" s="48">
        <v>136.3</v>
      </c>
      <c r="F54" s="48">
        <v>21.5</v>
      </c>
    </row>
    <row r="55">
      <c r="A55" s="48">
        <v>1720.0</v>
      </c>
      <c r="B55" s="48">
        <v>5000.0</v>
      </c>
      <c r="C55" s="48">
        <v>28594.7</v>
      </c>
      <c r="D55" s="48">
        <v>135000.0</v>
      </c>
      <c r="E55" s="48">
        <v>160.6</v>
      </c>
      <c r="F55" s="48">
        <v>43.6</v>
      </c>
    </row>
    <row r="56">
      <c r="A56" s="48">
        <v>1935.0</v>
      </c>
      <c r="B56" s="48">
        <v>5000.0</v>
      </c>
      <c r="C56" s="48">
        <v>29196.4</v>
      </c>
      <c r="D56" s="48">
        <v>135000.0</v>
      </c>
      <c r="E56" s="48">
        <v>148.0</v>
      </c>
      <c r="F56" s="48">
        <v>27.7</v>
      </c>
    </row>
    <row r="57">
      <c r="A57" s="48">
        <v>2150.0</v>
      </c>
      <c r="B57" s="48">
        <v>5000.0</v>
      </c>
      <c r="C57" s="48">
        <v>29723.7</v>
      </c>
      <c r="D57" s="48">
        <v>135000.0</v>
      </c>
      <c r="E57" s="48">
        <v>158.6</v>
      </c>
      <c r="F57" s="48">
        <v>29.7</v>
      </c>
    </row>
    <row r="58">
      <c r="A58" s="48">
        <v>2365.0</v>
      </c>
      <c r="B58" s="48">
        <v>5000.0</v>
      </c>
      <c r="C58" s="48">
        <v>30047.5</v>
      </c>
      <c r="D58" s="48">
        <v>135000.0</v>
      </c>
      <c r="E58" s="48">
        <v>161.0</v>
      </c>
      <c r="F58" s="48">
        <v>28.6</v>
      </c>
    </row>
    <row r="59">
      <c r="A59" s="48">
        <v>2580.0</v>
      </c>
      <c r="B59" s="48">
        <v>5000.0</v>
      </c>
      <c r="C59" s="48">
        <v>30120.6</v>
      </c>
      <c r="D59" s="48">
        <v>135000.0</v>
      </c>
      <c r="E59" s="48">
        <v>159.6</v>
      </c>
      <c r="F59" s="48">
        <v>17.4</v>
      </c>
    </row>
    <row r="60">
      <c r="A60" s="48">
        <v>2795.0</v>
      </c>
      <c r="B60" s="48">
        <v>5000.0</v>
      </c>
      <c r="C60" s="48">
        <v>30097.6</v>
      </c>
      <c r="D60" s="48">
        <v>135000.0</v>
      </c>
      <c r="E60" s="48">
        <v>172.2</v>
      </c>
      <c r="F60" s="48">
        <v>39.4</v>
      </c>
    </row>
    <row r="61">
      <c r="A61" s="48">
        <v>3010.0</v>
      </c>
      <c r="B61" s="48">
        <v>5000.0</v>
      </c>
      <c r="C61" s="48">
        <v>30278.8</v>
      </c>
      <c r="D61" s="48">
        <v>135000.0</v>
      </c>
      <c r="E61" s="48">
        <v>132.2</v>
      </c>
      <c r="F61" s="48">
        <v>39.6</v>
      </c>
    </row>
    <row r="62">
      <c r="A62" s="48">
        <v>3225.0</v>
      </c>
      <c r="B62" s="48">
        <v>5000.0</v>
      </c>
      <c r="C62" s="48">
        <v>30424.7</v>
      </c>
      <c r="D62" s="48">
        <v>135000.0</v>
      </c>
      <c r="E62" s="48">
        <v>137.5</v>
      </c>
      <c r="F62" s="48">
        <v>26.7</v>
      </c>
    </row>
    <row r="63">
      <c r="A63" s="48">
        <v>3440.0</v>
      </c>
      <c r="B63" s="48">
        <v>5000.0</v>
      </c>
      <c r="C63" s="48">
        <v>30646.7</v>
      </c>
      <c r="D63" s="48">
        <v>135000.0</v>
      </c>
      <c r="E63" s="48">
        <v>145.3</v>
      </c>
      <c r="F63" s="48">
        <v>41.4</v>
      </c>
    </row>
    <row r="64">
      <c r="A64" s="48">
        <v>3555.0</v>
      </c>
      <c r="B64" s="48">
        <v>5000.0</v>
      </c>
      <c r="C64" s="48">
        <v>30782.2</v>
      </c>
      <c r="D64" s="48">
        <v>135000.0</v>
      </c>
      <c r="E64" s="48">
        <v>141.1</v>
      </c>
      <c r="F64" s="48">
        <v>15.4</v>
      </c>
    </row>
    <row r="65">
      <c r="A65" s="4"/>
      <c r="B65" s="4" t="s">
        <v>34</v>
      </c>
      <c r="C65" s="48">
        <f t="shared" ref="C65:F65" si="3">AVERAGE(C50:C64)</f>
        <v>27998.90667</v>
      </c>
      <c r="D65" s="48">
        <f t="shared" si="3"/>
        <v>135000</v>
      </c>
      <c r="E65" s="48">
        <f t="shared" si="3"/>
        <v>148.38</v>
      </c>
      <c r="F65" s="48">
        <f t="shared" si="3"/>
        <v>28.66666667</v>
      </c>
    </row>
  </sheetData>
  <mergeCells count="3">
    <mergeCell ref="A1:F1"/>
    <mergeCell ref="A23:F23"/>
    <mergeCell ref="A45:F45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