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bookViews>
    <workbookView xWindow="0" yWindow="0" windowWidth="25170" windowHeight="723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12" i="3" l="1"/>
  <c r="N13" i="3" l="1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<sst xmlns="http://schemas.openxmlformats.org/spreadsheetml/2006/main" count="94" uniqueCount="79">
  <si>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</si>
  <si>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</si>
  <si>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</si>
  <si>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</si>
  <si>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</si>
  <si>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</si>
  <si>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</si>
  <si>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</si>
  <si>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</si>
  <si>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</si>
  <si>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</si>
  <si>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</si>
  <si>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</si>
  <si>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</si>
  <si>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</si>
  <si>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</si>
  <si>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</si>
  <si>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</si>
  <si>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</si>
  <si>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</si>
  <si>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</si>
  <si>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</si>
  <si>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</si>
  <si>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</si>
  <si>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</si>
  <si>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</si>
  <si>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</si>
  <si>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</si>
  <si>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</si>
  <si>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</si>
  <si>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LED Project.PrjPcb</t>
  </si>
  <si>
    <t>None</t>
  </si>
  <si>
    <t>15/09/2018</t>
  </si>
  <si>
    <t>15:58:33</t>
  </si>
  <si>
    <t>Bill of Materials For Project [LED Project.PrjPcb] (No PCB Document Selected)</t>
  </si>
  <si>
    <t>&lt;Parameter ClientCompanyName not found&gt;</t>
  </si>
  <si>
    <t>&lt;Parameter ClientContactName not found&gt;</t>
  </si>
  <si>
    <t>&lt;Parameter ClientContactEmail not found&gt;</t>
  </si>
  <si>
    <t>&lt;Parameter ClientWebsite not found&gt;</t>
  </si>
  <si>
    <t>1000</t>
  </si>
  <si>
    <t>USD</t>
  </si>
  <si>
    <t>Category</t>
  </si>
  <si>
    <t>Connectors</t>
  </si>
  <si>
    <t>Optoelectronics</t>
  </si>
  <si>
    <t>Resistors</t>
  </si>
  <si>
    <t>Manufacturer 1</t>
  </si>
  <si>
    <t>Molex</t>
  </si>
  <si>
    <t>Panasonic SSG</t>
  </si>
  <si>
    <t>Vishay</t>
  </si>
  <si>
    <t>Manufacturer Part Number 1</t>
  </si>
  <si>
    <t>22-29-2021</t>
  </si>
  <si>
    <t>LNJ337W83RA</t>
  </si>
  <si>
    <t>CRCW0805360RFKEA</t>
  </si>
  <si>
    <t>Case/Package</t>
  </si>
  <si>
    <t/>
  </si>
  <si>
    <t>0603</t>
  </si>
  <si>
    <t>0805</t>
  </si>
  <si>
    <t>Description</t>
  </si>
  <si>
    <t>Headers &amp; Wire Housings 2 PIN F/LK HEADER</t>
  </si>
  <si>
    <t>Standard LEDs - SMD LED GR HI-BRT USS</t>
  </si>
  <si>
    <t>RES SMD 360 OHM 1% 1/8W 0805</t>
  </si>
  <si>
    <t>Quantity</t>
  </si>
  <si>
    <t>Supplier 1</t>
  </si>
  <si>
    <t>Digi-Key</t>
  </si>
  <si>
    <t>Supplier Part Number 1</t>
  </si>
  <si>
    <t>WM2744-ND</t>
  </si>
  <si>
    <t>LNJ337W83RADKR-ND</t>
  </si>
  <si>
    <t>541-360CDKR-ND</t>
  </si>
  <si>
    <t>Supplier Order Qty 1</t>
  </si>
  <si>
    <t>Supplier Stock 1</t>
  </si>
  <si>
    <t>Supplier Unit Price 1</t>
  </si>
  <si>
    <t>Supplier Subtotal 1</t>
  </si>
  <si>
    <t>Supplier Currency 1</t>
  </si>
  <si>
    <t>D:\FEDEVEL Academy\LED Youtube Project\LED Project.PrjPcb</t>
  </si>
  <si>
    <t>5</t>
  </si>
  <si>
    <t>15/09/2018 15:58:33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</si>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</sst>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2" borderId="12" xfId="1" quotePrefix="1" applyFill="1" applyBorder="1" applyAlignment="1" applyProtection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2" fillId="2" borderId="14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Molex&amp;mpn=22-29-2021&amp;seller=Digi-Key&amp;sku=WM2744-ND&amp;country=GB&amp;channel=BOM%20Report&amp;ref=supplier&amp;" TargetMode="External"/><Relationship Id="rId3" Type="http://schemas.openxmlformats.org/officeDocument/2006/relationships/hyperlink" Target="https://octopart-clicks.com/click/altium?manufacturer=Panasonic%20SSG&amp;mpn=LNJ337W83RA&amp;seller=Digi-Key&amp;sku=LNJ337W83RADKR-ND&amp;country=GB&amp;channel=BOM%20Report&amp;" TargetMode="External"/><Relationship Id="rId7" Type="http://schemas.openxmlformats.org/officeDocument/2006/relationships/hyperlink" Target="https://octopart-clicks.com/click/altium?manufacturer=Vishay&amp;mpn=CRCW0805360RFKEA&amp;seller=Digi-Key&amp;sku=541-360CDKR-ND&amp;country=GB&amp;channel=BOM%20Report&amp;ref=man&amp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octopart-clicks.com/click/altium?manufacturer=Molex&amp;mpn=22-29-2021&amp;seller=Digi-Key&amp;sku=WM2744-ND&amp;country=GB&amp;channel=BOM%20Report&amp;" TargetMode="External"/><Relationship Id="rId1" Type="http://schemas.openxmlformats.org/officeDocument/2006/relationships/hyperlink" Target="http://www.fedevel.com/" TargetMode="External"/><Relationship Id="rId6" Type="http://schemas.openxmlformats.org/officeDocument/2006/relationships/hyperlink" Target="https://octopart-clicks.com/click/altium?manufacturer=Panasonic%20SSG&amp;mpn=LNJ337W83RA&amp;seller=Digi-Key&amp;sku=LNJ337W83RADKR-ND&amp;country=GB&amp;channel=BOM%20Report&amp;ref=man&amp;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Molex&amp;mpn=22-29-2021&amp;seller=Digi-Key&amp;sku=WM2744-ND&amp;country=GB&amp;channel=BOM%20Report&amp;ref=man&amp;" TargetMode="External"/><Relationship Id="rId10" Type="http://schemas.openxmlformats.org/officeDocument/2006/relationships/hyperlink" Target="https://octopart-clicks.com/click/altium?manufacturer=Vishay&amp;mpn=CRCW0805360RFKEA&amp;seller=Digi-Key&amp;sku=541-360CDKR-ND&amp;country=GB&amp;channel=BOM%20Report&amp;ref=supplier&amp;" TargetMode="External"/><Relationship Id="rId4" Type="http://schemas.openxmlformats.org/officeDocument/2006/relationships/hyperlink" Target="https://octopart-clicks.com/click/altium?manufacturer=Vishay&amp;mpn=CRCW0805360RFKEA&amp;seller=Digi-Key&amp;sku=541-360CDKR-ND&amp;country=GB&amp;channel=BOM%20Report&amp;" TargetMode="External"/><Relationship Id="rId9" Type="http://schemas.openxmlformats.org/officeDocument/2006/relationships/hyperlink" Target="https://octopart-clicks.com/click/altium?manufacturer=Panasonic%20SSG&amp;mpn=LNJ337W83RA&amp;seller=Digi-Key&amp;sku=LNJ337W83RADKR-ND&amp;country=GB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5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">
      <c r="A3" s="52"/>
      <c r="B3" s="13"/>
      <c r="C3" s="13" t="s">
        <v>14</v>
      </c>
      <c r="D3" s="81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">
      <c r="A4" s="52"/>
      <c r="B4" s="13"/>
      <c r="C4" s="13" t="s">
        <v>15</v>
      </c>
      <c r="D4" s="82" t="s">
        <v>30</v>
      </c>
      <c r="E4" s="16"/>
      <c r="F4" s="36"/>
      <c r="G4" s="86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3">
      <c r="A5" s="52"/>
      <c r="B5" s="13"/>
      <c r="C5" s="13" t="s">
        <v>16</v>
      </c>
      <c r="D5" s="83" t="s">
        <v>31</v>
      </c>
      <c r="E5" s="18"/>
      <c r="F5" s="36"/>
      <c r="G5" s="87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">
      <c r="A6" s="52"/>
      <c r="B6" s="19"/>
      <c r="C6" s="19"/>
      <c r="D6" s="19"/>
      <c r="E6" s="17"/>
      <c r="F6" s="14"/>
      <c r="G6" s="87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">
      <c r="A7" s="52"/>
      <c r="B7" s="20"/>
      <c r="C7" s="20" t="s">
        <v>18</v>
      </c>
      <c r="D7" s="84" t="s">
        <v>32</v>
      </c>
      <c r="E7" s="84" t="s">
        <v>33</v>
      </c>
      <c r="F7" s="36"/>
      <c r="G7" s="87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">
      <c r="A8" s="52"/>
      <c r="B8" s="18"/>
      <c r="C8" s="18" t="s">
        <v>17</v>
      </c>
      <c r="D8" s="21">
        <f ca="1">TODAY()</f>
        <v>43358</v>
      </c>
      <c r="E8" s="22">
        <f ca="1">NOW()</f>
        <v>43358.665685995373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">
      <c r="A9" s="54"/>
      <c r="B9" s="34" t="s">
        <v>22</v>
      </c>
      <c r="C9" s="91" t="s">
        <v>41</v>
      </c>
      <c r="D9" s="91" t="s">
        <v>45</v>
      </c>
      <c r="E9" s="91" t="s">
        <v>49</v>
      </c>
      <c r="F9" s="91" t="s">
        <v>53</v>
      </c>
      <c r="G9" s="91" t="s">
        <v>57</v>
      </c>
      <c r="H9" s="91" t="s">
        <v>61</v>
      </c>
      <c r="I9" s="91" t="s">
        <v>62</v>
      </c>
      <c r="J9" s="91" t="s">
        <v>64</v>
      </c>
      <c r="K9" s="100" t="s">
        <v>68</v>
      </c>
      <c r="L9" s="101" t="s">
        <v>69</v>
      </c>
      <c r="M9" s="102" t="s">
        <v>70</v>
      </c>
      <c r="N9" s="102" t="s">
        <v>71</v>
      </c>
      <c r="O9" s="102" t="s">
        <v>72</v>
      </c>
    </row>
    <row r="10" spans="1:15" s="2" customFormat="1" ht="13.5" customHeight="1" x14ac:dyDescent="0.2">
      <c r="A10" s="52"/>
      <c r="B10" s="28">
        <f>ROW(B10) - ROW($B$9)</f>
        <v>1</v>
      </c>
      <c r="C10" s="92" t="s">
        <v>42</v>
      </c>
      <c r="D10" s="94" t="s">
        <v>46</v>
      </c>
      <c r="E10" s="97" t="s">
        <v>50</v>
      </c>
      <c r="F10" s="96" t="s">
        <v>54</v>
      </c>
      <c r="G10" s="96" t="s">
        <v>58</v>
      </c>
      <c r="H10" s="29">
        <v>1</v>
      </c>
      <c r="I10" s="98" t="s">
        <v>63</v>
      </c>
      <c r="J10" s="97" t="s">
        <v>65</v>
      </c>
      <c r="K10" s="37">
        <v>1000</v>
      </c>
      <c r="L10" s="37">
        <v>17377</v>
      </c>
      <c r="M10" s="75">
        <v>0.22</v>
      </c>
      <c r="N10" s="75">
        <v>215.25</v>
      </c>
      <c r="O10" s="103" t="s">
        <v>40</v>
      </c>
    </row>
    <row r="11" spans="1:15" s="2" customFormat="1" ht="13.5" customHeight="1" x14ac:dyDescent="0.2">
      <c r="A11" s="52"/>
      <c r="B11" s="30">
        <f>ROW(B11) - ROW($B$9)</f>
        <v>2</v>
      </c>
      <c r="C11" s="93" t="s">
        <v>43</v>
      </c>
      <c r="D11" s="95" t="s">
        <v>47</v>
      </c>
      <c r="E11" s="95" t="s">
        <v>51</v>
      </c>
      <c r="F11" s="93" t="s">
        <v>55</v>
      </c>
      <c r="G11" s="93" t="s">
        <v>59</v>
      </c>
      <c r="H11" s="31">
        <v>2</v>
      </c>
      <c r="I11" s="99" t="s">
        <v>63</v>
      </c>
      <c r="J11" s="95" t="s">
        <v>66</v>
      </c>
      <c r="K11" s="38"/>
      <c r="L11" s="38">
        <v>0</v>
      </c>
      <c r="M11" s="76"/>
      <c r="N11" s="76"/>
      <c r="O11" s="104" t="s">
        <v>54</v>
      </c>
    </row>
    <row r="12" spans="1:15" s="2" customFormat="1" ht="13.5" customHeight="1" x14ac:dyDescent="0.2">
      <c r="A12" s="52"/>
      <c r="B12" s="28">
        <f>ROW(B12) - ROW($B$9)</f>
        <v>3</v>
      </c>
      <c r="C12" s="92" t="s">
        <v>44</v>
      </c>
      <c r="D12" s="94" t="s">
        <v>48</v>
      </c>
      <c r="E12" s="97" t="s">
        <v>52</v>
      </c>
      <c r="F12" s="96" t="s">
        <v>56</v>
      </c>
      <c r="G12" s="96" t="s">
        <v>60</v>
      </c>
      <c r="H12" s="29">
        <v>2</v>
      </c>
      <c r="I12" s="98" t="s">
        <v>63</v>
      </c>
      <c r="J12" s="97" t="s">
        <v>67</v>
      </c>
      <c r="K12" s="37">
        <v>2000</v>
      </c>
      <c r="L12" s="37">
        <v>29870</v>
      </c>
      <c r="M12" s="75">
        <v>0.01</v>
      </c>
      <c r="N12" s="75">
        <v>20.059999999999999</v>
      </c>
      <c r="O12" s="103" t="s">
        <v>40</v>
      </c>
    </row>
    <row r="13" spans="1:15" x14ac:dyDescent="0.2">
      <c r="A13" s="52"/>
      <c r="B13" s="48"/>
      <c r="C13" s="47"/>
      <c r="D13" s="33"/>
      <c r="E13" s="32"/>
      <c r="F13" s="44"/>
      <c r="G13" s="36"/>
      <c r="H13" s="43">
        <f>SUM(H10:H12)</f>
        <v>5</v>
      </c>
      <c r="I13" s="69"/>
      <c r="J13" s="39"/>
      <c r="K13" s="43">
        <f>SUM(K10:K12)</f>
        <v>3000</v>
      </c>
      <c r="L13" s="42"/>
      <c r="M13" s="42"/>
      <c r="N13" s="42">
        <f>SUM(N10:N12)</f>
        <v>235.31</v>
      </c>
      <c r="O13" s="62"/>
    </row>
    <row r="14" spans="1:15" ht="13.5" thickBot="1" x14ac:dyDescent="0.25">
      <c r="A14" s="52"/>
      <c r="B14" s="77" t="s">
        <v>20</v>
      </c>
      <c r="C14" s="77"/>
      <c r="D14" s="5"/>
      <c r="E14" s="7"/>
      <c r="F14" s="46" t="s">
        <v>21</v>
      </c>
      <c r="G14" s="4"/>
      <c r="H14" s="4"/>
      <c r="I14" s="70"/>
      <c r="J14" s="36"/>
      <c r="K14" s="36"/>
      <c r="L14" s="36"/>
      <c r="M14" s="36"/>
      <c r="N14" s="36"/>
      <c r="O14" s="61"/>
    </row>
    <row r="15" spans="1:15" ht="27" thickBot="1" x14ac:dyDescent="0.25">
      <c r="A15" s="52"/>
      <c r="B15" s="6"/>
      <c r="C15" s="6"/>
      <c r="D15" s="6"/>
      <c r="E15" s="8"/>
      <c r="F15" s="5"/>
      <c r="G15" s="5"/>
      <c r="H15" s="88" t="s">
        <v>39</v>
      </c>
      <c r="I15" s="74" t="s">
        <v>29</v>
      </c>
      <c r="J15" s="41" t="s">
        <v>23</v>
      </c>
      <c r="K15" s="36"/>
      <c r="L15" s="78">
        <f>N13</f>
        <v>235.31</v>
      </c>
      <c r="M15" s="79"/>
      <c r="N15" s="89" t="s">
        <v>40</v>
      </c>
      <c r="O15" s="61"/>
    </row>
    <row r="16" spans="1:15" x14ac:dyDescent="0.2">
      <c r="A16" s="52"/>
      <c r="B16" s="6"/>
      <c r="C16" s="6"/>
      <c r="D16" s="6"/>
      <c r="E16" s="8"/>
      <c r="F16" s="5"/>
      <c r="G16" s="5"/>
      <c r="H16" s="5"/>
      <c r="I16" s="71"/>
      <c r="J16" s="45" t="s">
        <v>28</v>
      </c>
      <c r="K16" s="6"/>
      <c r="L16" s="80">
        <f>L15/H15</f>
        <v>0.23530999999999999</v>
      </c>
      <c r="M16" s="80"/>
      <c r="N16" s="90" t="s">
        <v>40</v>
      </c>
      <c r="O16" s="61"/>
    </row>
    <row r="17" spans="1:15" ht="13.5" thickBot="1" x14ac:dyDescent="0.25">
      <c r="A17" s="55"/>
      <c r="B17" s="27"/>
      <c r="C17" s="11"/>
      <c r="D17" s="11"/>
      <c r="E17" s="9"/>
      <c r="F17" s="10"/>
      <c r="G17" s="10"/>
      <c r="H17" s="10"/>
      <c r="I17" s="72"/>
      <c r="J17" s="10"/>
      <c r="K17" s="11"/>
      <c r="L17" s="56"/>
      <c r="M17" s="56"/>
      <c r="N17" s="56"/>
      <c r="O17" s="63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/>
    <hyperlink ref="D10" r:id="rId2" tooltip="Component" display="'Molex"/>
    <hyperlink ref="D11" r:id="rId3" tooltip="Component" display="'Panasonic SSG"/>
    <hyperlink ref="D12" r:id="rId4" tooltip="Component" display="'Vishay"/>
    <hyperlink ref="E10" r:id="rId5" tooltip="Manufacturer" display="'22-29-2021"/>
    <hyperlink ref="E11" r:id="rId6" tooltip="Manufacturer" display="'LNJ337W83RA"/>
    <hyperlink ref="E12" r:id="rId7" tooltip="Manufacturer" display="'CRCW0805360RFKEA"/>
    <hyperlink ref="J10" r:id="rId8" tooltip="Supplier" display="'WM2744-ND"/>
    <hyperlink ref="J11" r:id="rId9" tooltip="Supplier" display="'LNJ337W83RADKR-ND"/>
    <hyperlink ref="J12" r:id="rId10" tooltip="Supplier" display="'541-360CDKR-ND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5" t="s">
        <v>73</v>
      </c>
    </row>
    <row r="2" spans="1:2" x14ac:dyDescent="0.2">
      <c r="A2" s="25" t="s">
        <v>1</v>
      </c>
      <c r="B2" s="106" t="s">
        <v>30</v>
      </c>
    </row>
    <row r="3" spans="1:2" x14ac:dyDescent="0.2">
      <c r="A3" s="26" t="s">
        <v>2</v>
      </c>
      <c r="B3" s="107" t="s">
        <v>31</v>
      </c>
    </row>
    <row r="4" spans="1:2" x14ac:dyDescent="0.2">
      <c r="A4" s="25" t="s">
        <v>3</v>
      </c>
      <c r="B4" s="106" t="s">
        <v>30</v>
      </c>
    </row>
    <row r="5" spans="1:2" x14ac:dyDescent="0.2">
      <c r="A5" s="26" t="s">
        <v>4</v>
      </c>
      <c r="B5" s="107" t="s">
        <v>73</v>
      </c>
    </row>
    <row r="6" spans="1:2" x14ac:dyDescent="0.2">
      <c r="A6" s="25" t="s">
        <v>5</v>
      </c>
      <c r="B6" s="106" t="s">
        <v>34</v>
      </c>
    </row>
    <row r="7" spans="1:2" x14ac:dyDescent="0.2">
      <c r="A7" s="26" t="s">
        <v>6</v>
      </c>
      <c r="B7" s="107" t="s">
        <v>74</v>
      </c>
    </row>
    <row r="8" spans="1:2" x14ac:dyDescent="0.2">
      <c r="A8" s="25" t="s">
        <v>7</v>
      </c>
      <c r="B8" s="106" t="s">
        <v>33</v>
      </c>
    </row>
    <row r="9" spans="1:2" x14ac:dyDescent="0.2">
      <c r="A9" s="26" t="s">
        <v>8</v>
      </c>
      <c r="B9" s="107" t="s">
        <v>32</v>
      </c>
    </row>
    <row r="10" spans="1:2" x14ac:dyDescent="0.2">
      <c r="A10" s="25" t="s">
        <v>9</v>
      </c>
      <c r="B10" s="106" t="s">
        <v>75</v>
      </c>
    </row>
    <row r="11" spans="1:2" x14ac:dyDescent="0.2">
      <c r="A11" s="26" t="s">
        <v>10</v>
      </c>
      <c r="B11" s="107" t="s">
        <v>76</v>
      </c>
    </row>
    <row r="12" spans="1:2" x14ac:dyDescent="0.2">
      <c r="A12" s="25" t="s">
        <v>11</v>
      </c>
      <c r="B12" s="106" t="s">
        <v>77</v>
      </c>
    </row>
    <row r="13" spans="1:2" x14ac:dyDescent="0.2">
      <c r="A13" s="26" t="s">
        <v>12</v>
      </c>
      <c r="B13" s="107" t="s">
        <v>78</v>
      </c>
    </row>
    <row r="14" spans="1:2" x14ac:dyDescent="0.2">
      <c r="A14" s="25" t="s">
        <v>13</v>
      </c>
      <c r="B14" s="106" t="s">
        <v>76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Robo</cp:lastModifiedBy>
  <cp:lastPrinted>2012-02-04T13:58:31Z</cp:lastPrinted>
  <dcterms:created xsi:type="dcterms:W3CDTF">2002-11-05T15:28:02Z</dcterms:created>
  <dcterms:modified xsi:type="dcterms:W3CDTF">2018-09-15T13:58:35Z</dcterms:modified>
</cp:coreProperties>
</file>