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1.xml" ContentType="application/vnd.openxmlformats-officedocument.spreadsheetml.comments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S" sheetId="1" state="visible" r:id="rId1"/>
    <sheet xmlns:r="http://schemas.openxmlformats.org/officeDocument/2006/relationships" name="Y" sheetId="2" state="visible" r:id="rId2"/>
    <sheet xmlns:r="http://schemas.openxmlformats.org/officeDocument/2006/relationships" name="Z" sheetId="3" state="visible" r:id="rId3"/>
    <sheet xmlns:r="http://schemas.openxmlformats.org/officeDocument/2006/relationships" name="VA" sheetId="4" state="visible" r:id="rId4"/>
    <sheet xmlns:r="http://schemas.openxmlformats.org/officeDocument/2006/relationships" name="Indeces" sheetId="5" state="visible" r:id="rId5"/>
    <sheet xmlns:r="http://schemas.openxmlformats.org/officeDocument/2006/relationships" name="main" sheetId="6" state="visible" r:id="rId6"/>
    <sheet xmlns:r="http://schemas.openxmlformats.org/officeDocument/2006/relationships" name="UL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;\-;\-"/>
    <numFmt numFmtId="165" formatCode="_-* #,##0.00_-;\-* #,##0.00_-;_-* &quot;-&quot;??_-;_-@_-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rgb="FF0070C0"/>
      <sz val="11"/>
      <scheme val="minor"/>
    </font>
    <font>
      <name val="Calibri"/>
      <family val="2"/>
      <sz val="11"/>
      <scheme val="minor"/>
    </font>
    <font>
      <name val="Calibri"/>
      <family val="2"/>
      <color theme="7" tint="-0.249977111117893"/>
      <sz val="11"/>
      <scheme val="minor"/>
    </font>
    <font>
      <name val="Calibri"/>
      <family val="2"/>
      <color theme="9"/>
      <sz val="11"/>
      <scheme val="minor"/>
    </font>
    <font>
      <name val="Calibri"/>
      <family val="2"/>
      <color theme="1" tint="0.3499862666707358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5" tint="-0.249977111117893"/>
      <sz val="11"/>
      <scheme val="minor"/>
    </font>
    <font>
      <name val="Calibri"/>
      <family val="2"/>
      <color rgb="FFFF000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2" fillId="0" borderId="0"/>
    <xf numFmtId="165" fontId="2" fillId="0" borderId="0"/>
    <xf numFmtId="9" fontId="2" fillId="0" borderId="0"/>
    <xf numFmtId="0" fontId="9" fillId="0" borderId="0"/>
  </cellStyleXfs>
  <cellXfs count="50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top"/>
    </xf>
    <xf numFmtId="0" fontId="3" fillId="2" borderId="0" pivotButton="0" quotePrefix="0" xfId="0"/>
    <xf numFmtId="0" fontId="0" fillId="5" borderId="0" pivotButton="0" quotePrefix="0" xfId="0"/>
    <xf numFmtId="0" fontId="3" fillId="5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applyAlignment="1" pivotButton="0" quotePrefix="0" xfId="0">
      <alignment horizontal="left"/>
    </xf>
    <xf numFmtId="0" fontId="0" fillId="7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5" fillId="4" borderId="0" applyAlignment="1" pivotButton="0" quotePrefix="0" xfId="1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5" fillId="5" borderId="0" applyAlignment="1" pivotButton="0" quotePrefix="0" xfId="2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5" fillId="7" borderId="0" applyAlignment="1" pivotButton="0" quotePrefix="0" xfId="1">
      <alignment horizontal="center" vertical="center"/>
    </xf>
    <xf numFmtId="0" fontId="9" fillId="0" borderId="0" applyAlignment="1" pivotButton="0" quotePrefix="0" xfId="3">
      <alignment vertical="center"/>
    </xf>
    <xf numFmtId="0" fontId="9" fillId="5" borderId="0" pivotButton="0" quotePrefix="0" xfId="3"/>
    <xf numFmtId="0" fontId="0" fillId="6" borderId="0" pivotButton="0" quotePrefix="0" xfId="0"/>
    <xf numFmtId="164" fontId="0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8" borderId="0" pivotButton="0" quotePrefix="0" xfId="0"/>
    <xf numFmtId="0" fontId="5" fillId="8" borderId="0" applyAlignment="1" pivotButton="0" quotePrefix="0" xfId="1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8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0" fillId="2" borderId="0" applyAlignment="1" pivotButton="0" quotePrefix="1" xfId="0">
      <alignment horizontal="center"/>
    </xf>
    <xf numFmtId="0" fontId="11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/>
    </xf>
  </cellXfs>
  <cellStyles count="4">
    <cellStyle name="Normal" xfId="0" builtinId="0"/>
    <cellStyle name="Comma" xfId="1" builtinId="3"/>
    <cellStyle name="Percent" xfId="2" builtinId="5"/>
    <cellStyle name="Hyperlink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tc={55484578-0C18-4DA2-8585-32EC3AAE18B0}</author>
  </authors>
  <commentList>
    <comment ref="C3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cannot do like that. We should be able to evaluate the amount of CO2 stored by each banana plant every year. For the moment I correct this by a factor 10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Relationships xmlns="http://schemas.openxmlformats.org/package/2006/relationships"><Relationship Type="http://schemas.openxmlformats.org/officeDocument/2006/relationships/hyperlink" Target="https://www.perfectdailygrind.com/2015/06/uncovered-how-many-dollars-does-it-cost-a-farmer-to-plant-a-basic-plot-of-coffee/" TargetMode="Externa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B8" sqref="B8"/>
    </sheetView>
  </sheetViews>
  <sheetFormatPr baseColWidth="8" defaultColWidth="9.109375" defaultRowHeight="14.4"/>
  <cols>
    <col width="2" bestFit="1" customWidth="1" style="19" min="1" max="1"/>
    <col width="24.88671875" bestFit="1" customWidth="1" style="19" min="2" max="2"/>
    <col width="35.33203125" bestFit="1" customWidth="1" style="19" min="3" max="3"/>
    <col width="11" bestFit="1" customWidth="1" style="19" min="4" max="4"/>
    <col width="9.109375" customWidth="1" style="19" min="5" max="16384"/>
  </cols>
  <sheetData>
    <row r="1">
      <c r="B1" s="3" t="inlineStr">
        <is>
          <t>row</t>
        </is>
      </c>
      <c r="C1" s="3" t="inlineStr">
        <is>
          <t>col</t>
        </is>
      </c>
      <c r="D1" s="3" t="inlineStr">
        <is>
          <t>type</t>
        </is>
      </c>
      <c r="E1" s="3" t="inlineStr">
        <is>
          <t>value</t>
        </is>
      </c>
    </row>
    <row r="2">
      <c r="A2" s="3" t="n">
        <v>1</v>
      </c>
      <c r="B2" s="9" t="inlineStr">
        <is>
          <t>Residential and other sectors</t>
        </is>
      </c>
      <c r="C2" t="inlineStr">
        <is>
          <t>High Rainfall (commercial production)</t>
        </is>
      </c>
      <c r="D2" s="5" t="inlineStr">
        <is>
          <t>Absolute</t>
        </is>
      </c>
      <c r="E2" s="2">
        <f>main!C35</f>
        <v/>
      </c>
    </row>
    <row r="3">
      <c r="A3" s="3" t="n"/>
    </row>
    <row r="4">
      <c r="A4" s="3" t="n"/>
    </row>
    <row r="5">
      <c r="A5" s="3" t="n"/>
    </row>
    <row r="6">
      <c r="A6" s="3" t="n"/>
    </row>
  </sheetData>
  <dataValidations count="1">
    <dataValidation sqref="D2" showErrorMessage="1" showInputMessage="1" allowBlank="0" type="list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zoomScale="115" zoomScaleNormal="115" workbookViewId="0">
      <selection activeCell="F12" sqref="F12"/>
    </sheetView>
  </sheetViews>
  <sheetFormatPr baseColWidth="8" defaultColWidth="9.109375" defaultRowHeight="14.4"/>
  <cols>
    <col width="9.109375" customWidth="1" style="19" min="1" max="1"/>
    <col width="33" bestFit="1" customWidth="1" style="19" min="2" max="2"/>
    <col width="7" customWidth="1" style="19" min="3" max="3"/>
    <col width="11.109375" bestFit="1" customWidth="1" style="19" min="4" max="4"/>
    <col width="9.109375" customWidth="1" style="19" min="5" max="16384"/>
  </cols>
  <sheetData>
    <row r="1">
      <c r="B1" s="3" t="inlineStr">
        <is>
          <t>row</t>
        </is>
      </c>
      <c r="C1" s="3" t="inlineStr">
        <is>
          <t>value</t>
        </is>
      </c>
      <c r="D1" s="3" t="inlineStr">
        <is>
          <t>Sensistivity</t>
        </is>
      </c>
      <c r="E1" s="3" t="inlineStr">
        <is>
          <t>Min</t>
        </is>
      </c>
      <c r="F1" s="3" t="inlineStr">
        <is>
          <t>Max</t>
        </is>
      </c>
      <c r="G1" s="3" t="inlineStr">
        <is>
          <t>Step</t>
        </is>
      </c>
    </row>
    <row r="2">
      <c r="A2" s="3" t="n">
        <v>1</v>
      </c>
      <c r="B2" t="inlineStr">
        <is>
          <t>Forestry (commodity)</t>
        </is>
      </c>
      <c r="C2" s="5">
        <f>main!C29</f>
        <v/>
      </c>
      <c r="D2" s="2" t="inlineStr">
        <is>
          <t>Yes</t>
        </is>
      </c>
      <c r="E2" s="42" t="n">
        <v>0.974025974025972</v>
      </c>
      <c r="F2" s="42" t="n">
        <v>1.006493506493504</v>
      </c>
      <c r="G2" s="42">
        <f>(F2-E2)/5</f>
        <v/>
      </c>
    </row>
    <row r="3">
      <c r="A3" s="3" t="n">
        <v>2</v>
      </c>
      <c r="B3" t="inlineStr">
        <is>
          <t>Mining (commodity)</t>
        </is>
      </c>
      <c r="C3" s="5" t="n">
        <v>0</v>
      </c>
      <c r="D3" s="2" t="inlineStr">
        <is>
          <t>Yes</t>
        </is>
      </c>
      <c r="E3" s="42" t="n">
        <v>0.974025974025972</v>
      </c>
      <c r="F3" s="42" t="n">
        <v>1.006493506493504</v>
      </c>
      <c r="G3" s="42">
        <f>(F3-E3)/5</f>
        <v/>
      </c>
    </row>
    <row r="4">
      <c r="A4" s="3" t="n"/>
    </row>
    <row r="5">
      <c r="A5" s="3" t="n"/>
    </row>
    <row r="6">
      <c r="A6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D16" sqref="D16"/>
    </sheetView>
  </sheetViews>
  <sheetFormatPr baseColWidth="8" defaultColWidth="9.109375" defaultRowHeight="14.4"/>
  <cols>
    <col width="9.109375" customWidth="1" style="19" min="1" max="1"/>
    <col width="12.88671875" bestFit="1" customWidth="1" style="19" min="2" max="2"/>
    <col width="35.33203125" bestFit="1" customWidth="1" style="19" min="3" max="3"/>
    <col width="12.88671875" bestFit="1" customWidth="1" style="19" min="4" max="4"/>
    <col width="35.33203125" bestFit="1" customWidth="1" style="19" min="5" max="5"/>
    <col width="11" bestFit="1" customWidth="1" style="19" min="6" max="6"/>
    <col width="9.109375" customWidth="1" style="19" min="7" max="7"/>
    <col width="11.6640625" bestFit="1" customWidth="1" style="19" min="8" max="8"/>
    <col width="9.109375" customWidth="1" style="19" min="9" max="16384"/>
  </cols>
  <sheetData>
    <row r="1">
      <c r="B1" s="3" t="inlineStr">
        <is>
          <t>level_row</t>
        </is>
      </c>
      <c r="C1" s="3" t="inlineStr">
        <is>
          <t>row</t>
        </is>
      </c>
      <c r="D1" s="3" t="inlineStr">
        <is>
          <t>level_col</t>
        </is>
      </c>
      <c r="E1" s="3" t="inlineStr">
        <is>
          <t>col</t>
        </is>
      </c>
      <c r="F1" s="3" t="inlineStr">
        <is>
          <t>type</t>
        </is>
      </c>
      <c r="G1" s="3" t="inlineStr">
        <is>
          <t>value</t>
        </is>
      </c>
      <c r="H1" s="4" t="inlineStr">
        <is>
          <t>aggregated</t>
        </is>
      </c>
    </row>
    <row r="2">
      <c r="A2" s="30" t="n">
        <v>1</v>
      </c>
      <c r="B2" s="5" t="inlineStr">
        <is>
          <t>Activities</t>
        </is>
      </c>
      <c r="C2" s="37" t="inlineStr">
        <is>
          <t>High Rainfall (commercial production)</t>
        </is>
      </c>
      <c r="D2" s="5" t="inlineStr">
        <is>
          <t>Commodities</t>
        </is>
      </c>
      <c r="E2" s="37" t="inlineStr">
        <is>
          <t>Coffee (commodity)</t>
        </is>
      </c>
      <c r="F2" s="5" t="inlineStr">
        <is>
          <t>Percentage</t>
        </is>
      </c>
      <c r="G2" s="5">
        <f>-main!C30</f>
        <v/>
      </c>
      <c r="H2" s="2" t="inlineStr">
        <is>
          <t>No</t>
        </is>
      </c>
    </row>
    <row r="3">
      <c r="A3" s="30" t="n">
        <v>11</v>
      </c>
      <c r="B3" s="5" t="inlineStr">
        <is>
          <t>Commodities</t>
        </is>
      </c>
      <c r="C3" s="2" t="inlineStr">
        <is>
          <t>Fruits (home consumed)</t>
        </is>
      </c>
      <c r="D3" s="5" t="inlineStr">
        <is>
          <t>Activities</t>
        </is>
      </c>
      <c r="E3" s="37" t="inlineStr">
        <is>
          <t>High Rainfall (household production)</t>
        </is>
      </c>
      <c r="F3" s="5" t="inlineStr">
        <is>
          <t>Percentage</t>
        </is>
      </c>
      <c r="G3" s="2">
        <f>main!C34</f>
        <v/>
      </c>
      <c r="H3" s="2" t="inlineStr">
        <is>
          <t>No</t>
        </is>
      </c>
    </row>
  </sheetData>
  <dataValidations count="2">
    <dataValidation sqref="F2:F3" showErrorMessage="1" showInputMessage="1" allowBlank="0" type="list">
      <formula1>"Percentage, Absolute"</formula1>
    </dataValidation>
    <dataValidation sqref="D2:D3 B2:B3" showErrorMessage="1" showInputMessage="1" allowBlank="0" type="list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H8" sqref="H8"/>
    </sheetView>
  </sheetViews>
  <sheetFormatPr baseColWidth="8" defaultColWidth="9.109375" defaultRowHeight="14.4"/>
  <cols>
    <col width="9.109375" customWidth="1" style="19" min="1" max="1"/>
    <col width="32.109375" bestFit="1" customWidth="1" style="19" min="2" max="2"/>
    <col width="11" bestFit="1" customWidth="1" style="19" min="3" max="3"/>
    <col width="24.33203125" bestFit="1" customWidth="1" style="19" min="4" max="4"/>
    <col width="19.109375" customWidth="1" style="19" min="5" max="5"/>
    <col width="9.109375" customWidth="1" style="19" min="6" max="16384"/>
  </cols>
  <sheetData>
    <row r="1">
      <c r="B1" s="3" t="inlineStr">
        <is>
          <t>row</t>
        </is>
      </c>
      <c r="C1" s="3" t="inlineStr">
        <is>
          <t>level_col</t>
        </is>
      </c>
      <c r="D1" s="3" t="inlineStr">
        <is>
          <t>col</t>
        </is>
      </c>
      <c r="E1" s="3" t="inlineStr">
        <is>
          <t>type</t>
        </is>
      </c>
      <c r="F1" s="3" t="inlineStr">
        <is>
          <t>value</t>
        </is>
      </c>
      <c r="G1" s="4" t="inlineStr">
        <is>
          <t>aggregated</t>
        </is>
      </c>
    </row>
    <row r="2">
      <c r="A2" s="3" t="n">
        <v>1</v>
      </c>
      <c r="B2" s="7" t="inlineStr">
        <is>
          <t>Capital - Machines</t>
        </is>
      </c>
      <c r="C2" s="5" t="inlineStr">
        <is>
          <t>Activities</t>
        </is>
      </c>
      <c r="D2" s="37" t="inlineStr">
        <is>
          <t>High Rainfall (commercial production)</t>
        </is>
      </c>
      <c r="E2" s="5" t="inlineStr">
        <is>
          <t>Percentage</t>
        </is>
      </c>
      <c r="F2" s="2">
        <f>main!C32</f>
        <v/>
      </c>
      <c r="G2" s="2" t="inlineStr">
        <is>
          <t>Yes</t>
        </is>
      </c>
    </row>
    <row r="3">
      <c r="A3" s="3" t="n">
        <v>2</v>
      </c>
      <c r="B3" s="7" t="inlineStr">
        <is>
          <t>Semi0skilled labour 0 High Rainfall</t>
        </is>
      </c>
      <c r="C3" s="5" t="inlineStr">
        <is>
          <t>Activities</t>
        </is>
      </c>
      <c r="D3" s="37" t="inlineStr">
        <is>
          <t>High Rainfall (commercial production)</t>
        </is>
      </c>
      <c r="E3" s="5" t="inlineStr">
        <is>
          <t>Percentage</t>
        </is>
      </c>
      <c r="F3" s="2">
        <f>main!C33</f>
        <v/>
      </c>
      <c r="G3" s="2" t="inlineStr">
        <is>
          <t>No</t>
        </is>
      </c>
    </row>
    <row r="4">
      <c r="A4" s="3" t="n"/>
    </row>
    <row r="5">
      <c r="A5" s="3" t="n"/>
    </row>
  </sheetData>
  <dataValidations count="2">
    <dataValidation sqref="C2:C3" showErrorMessage="1" showInputMessage="1" allowBlank="0" type="list">
      <formula1>"Commodities,Activities"</formula1>
    </dataValidation>
    <dataValidation sqref="E2:E3" showErrorMessage="1" showInputMessage="1" allowBlank="0" type="list">
      <formula1>"Percentage, Absolute"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2"/>
  <sheetViews>
    <sheetView topLeftCell="A48" workbookViewId="0">
      <selection activeCell="E13" sqref="E13"/>
    </sheetView>
  </sheetViews>
  <sheetFormatPr baseColWidth="8" defaultRowHeight="14.4"/>
  <cols>
    <col width="35" customWidth="1" style="36" min="1" max="1"/>
    <col width="56.88671875" customWidth="1" style="36" min="2" max="2"/>
    <col width="47.109375" customWidth="1" style="36" min="3" max="3"/>
    <col width="22.6640625" bestFit="1" customWidth="1" style="36" min="4" max="4"/>
    <col width="13.44140625" bestFit="1" customWidth="1" style="36" min="5" max="5"/>
  </cols>
  <sheetData>
    <row r="1">
      <c r="A1" s="8" t="inlineStr">
        <is>
          <t>Commodities</t>
        </is>
      </c>
      <c r="B1" s="8" t="inlineStr">
        <is>
          <t>Activities</t>
        </is>
      </c>
      <c r="C1" s="8" t="inlineStr">
        <is>
          <t>VA</t>
        </is>
      </c>
      <c r="D1" s="8" t="inlineStr">
        <is>
          <t>Commodities (Aggreggated)</t>
        </is>
      </c>
      <c r="E1" s="8" t="inlineStr">
        <is>
          <t>VA (Aggregated)</t>
        </is>
      </c>
    </row>
    <row r="2">
      <c r="A2" t="inlineStr">
        <is>
          <t>Maize (home consumed)</t>
        </is>
      </c>
      <c r="B2" t="inlineStr">
        <is>
          <t>Nairobi</t>
        </is>
      </c>
      <c r="C2" t="inlineStr">
        <is>
          <t>Skilled labour 0 Nairobi</t>
        </is>
      </c>
      <c r="D2" s="37" t="inlineStr">
        <is>
          <t>food</t>
        </is>
      </c>
      <c r="E2" t="inlineStr">
        <is>
          <t>Labor - Nairobi</t>
        </is>
      </c>
    </row>
    <row r="3">
      <c r="A3" t="inlineStr">
        <is>
          <t>Wheat (home consumed)</t>
        </is>
      </c>
      <c r="B3" t="inlineStr">
        <is>
          <t>Mombasa</t>
        </is>
      </c>
      <c r="C3" t="inlineStr">
        <is>
          <t>Semi0skilled labour 0 Nairobi</t>
        </is>
      </c>
      <c r="D3" s="37" t="inlineStr">
        <is>
          <t>other primary</t>
        </is>
      </c>
      <c r="E3" t="inlineStr">
        <is>
          <t>Labor - Mombasa</t>
        </is>
      </c>
    </row>
    <row r="4">
      <c r="A4" t="inlineStr">
        <is>
          <t>Rice (home consumed)</t>
        </is>
      </c>
      <c r="B4" t="inlineStr">
        <is>
          <t>High Rainfall (household production)</t>
        </is>
      </c>
      <c r="C4" t="inlineStr">
        <is>
          <t>Unskilled labour 0 Nairobi</t>
        </is>
      </c>
      <c r="D4" s="37" t="inlineStr">
        <is>
          <t>coffee</t>
        </is>
      </c>
      <c r="E4" t="inlineStr">
        <is>
          <t>Labor -  High Rainfall</t>
        </is>
      </c>
    </row>
    <row r="5">
      <c r="A5" t="inlineStr">
        <is>
          <t>Other cereals (home consumed)</t>
        </is>
      </c>
      <c r="B5" t="inlineStr">
        <is>
          <t>Semi0Arid North (household production)</t>
        </is>
      </c>
      <c r="C5" t="inlineStr">
        <is>
          <t>Skilled labour 0 Mombasa</t>
        </is>
      </c>
      <c r="D5" s="37" t="inlineStr">
        <is>
          <t>secondary</t>
        </is>
      </c>
      <c r="E5" t="inlineStr">
        <is>
          <t>Labor - Rest of Kenya</t>
        </is>
      </c>
    </row>
    <row r="6">
      <c r="A6" t="inlineStr">
        <is>
          <t>Roots &amp; tubers (home consumed)</t>
        </is>
      </c>
      <c r="B6" t="inlineStr">
        <is>
          <t>Semi0Arid South (household production)</t>
        </is>
      </c>
      <c r="C6" t="inlineStr">
        <is>
          <t>Semi0skilled labour 0 Mombasa</t>
        </is>
      </c>
      <c r="D6" s="37" t="inlineStr">
        <is>
          <t>mining</t>
        </is>
      </c>
      <c r="E6" t="inlineStr">
        <is>
          <t>Labor - Rest of World</t>
        </is>
      </c>
    </row>
    <row r="7">
      <c r="A7" t="inlineStr">
        <is>
          <t>Pulses &amp; oil seeds (home consumed)</t>
        </is>
      </c>
      <c r="B7" t="inlineStr">
        <is>
          <t>Coast</t>
        </is>
      </c>
      <c r="C7" t="inlineStr">
        <is>
          <t>Unskilled labour 0 Mombasa</t>
        </is>
      </c>
      <c r="D7" s="37" t="inlineStr">
        <is>
          <t>petroleum</t>
        </is>
      </c>
      <c r="E7" t="inlineStr">
        <is>
          <t>Capital - Land</t>
        </is>
      </c>
    </row>
    <row r="8">
      <c r="A8" t="inlineStr">
        <is>
          <t>Fruits (home consumed)</t>
        </is>
      </c>
      <c r="B8" t="inlineStr">
        <is>
          <t>Arid North</t>
        </is>
      </c>
      <c r="C8" t="inlineStr">
        <is>
          <t>Skilled labour 0 High Rainfall</t>
        </is>
      </c>
      <c r="D8" s="37" t="inlineStr">
        <is>
          <t>chemicals</t>
        </is>
      </c>
      <c r="E8" t="inlineStr">
        <is>
          <t>Capital - Livestock</t>
        </is>
      </c>
    </row>
    <row r="9">
      <c r="A9" t="inlineStr">
        <is>
          <t>Vegetables (home consumed)</t>
        </is>
      </c>
      <c r="B9" t="inlineStr">
        <is>
          <t>Arid South</t>
        </is>
      </c>
      <c r="C9" t="inlineStr">
        <is>
          <t>Semi0skilled labour 0 High Rainfall</t>
        </is>
      </c>
      <c r="D9" s="37" t="inlineStr">
        <is>
          <t>fertilizers</t>
        </is>
      </c>
      <c r="E9" t="inlineStr">
        <is>
          <t>Capital - Others</t>
        </is>
      </c>
    </row>
    <row r="10">
      <c r="A10" t="inlineStr">
        <is>
          <t>Beef (home consumed)</t>
        </is>
      </c>
      <c r="B10" t="inlineStr">
        <is>
          <t>High Rainfall (commercial production)</t>
        </is>
      </c>
      <c r="C10" t="inlineStr">
        <is>
          <t>Unskilled labour 0 High Rainfall</t>
        </is>
      </c>
      <c r="D10" s="37" t="inlineStr">
        <is>
          <t>industrial</t>
        </is>
      </c>
    </row>
    <row r="11">
      <c r="A11" t="inlineStr">
        <is>
          <t>Dairy (home consumed)</t>
        </is>
      </c>
      <c r="B11" t="inlineStr">
        <is>
          <t>Semi0Arid North (commercial production)</t>
        </is>
      </c>
      <c r="C11" t="inlineStr">
        <is>
          <t>Skilled labour 0 Semi0Arid North</t>
        </is>
      </c>
      <c r="D11" s="37" t="inlineStr">
        <is>
          <t>water</t>
        </is>
      </c>
    </row>
    <row r="12">
      <c r="A12" t="inlineStr">
        <is>
          <t>Poultry (home consumed)</t>
        </is>
      </c>
      <c r="B12" t="inlineStr">
        <is>
          <t>Semi0Arid South (commercial production)</t>
        </is>
      </c>
      <c r="C12" t="inlineStr">
        <is>
          <t>Semi0skilled labour 0 Semi0Arid North</t>
        </is>
      </c>
      <c r="D12" s="37" t="inlineStr">
        <is>
          <t>electricity</t>
        </is>
      </c>
    </row>
    <row r="13">
      <c r="A13" t="inlineStr">
        <is>
          <t>Sheep, goat and lamb for slaughter (home consumed)</t>
        </is>
      </c>
      <c r="B13" t="inlineStr">
        <is>
          <t>Food crops (production)</t>
        </is>
      </c>
      <c r="C13" t="inlineStr">
        <is>
          <t>Unskilled labour 0 Semi0Arid North</t>
        </is>
      </c>
      <c r="D13" s="37" t="inlineStr">
        <is>
          <t>service</t>
        </is>
      </c>
    </row>
    <row r="14">
      <c r="A14" t="inlineStr">
        <is>
          <t>Other livestock (home consumed)</t>
        </is>
      </c>
      <c r="B14" t="inlineStr">
        <is>
          <t>Cotton (production)</t>
        </is>
      </c>
      <c r="C14" t="inlineStr">
        <is>
          <t>Skilled labour 0 Semi0Arid South</t>
        </is>
      </c>
    </row>
    <row r="15">
      <c r="A15" t="inlineStr">
        <is>
          <t>Fishing (home consumed)</t>
        </is>
      </c>
      <c r="B15" t="inlineStr">
        <is>
          <t>Sugarcane (production)</t>
        </is>
      </c>
      <c r="C15" t="inlineStr">
        <is>
          <t>Semi0skilled labour 0 Semi0Arid South</t>
        </is>
      </c>
      <c r="G15" s="49" t="n"/>
      <c r="H15" s="49" t="n"/>
      <c r="I15" s="49" t="n"/>
      <c r="J15" s="49" t="n"/>
    </row>
    <row r="16">
      <c r="A16" t="inlineStr">
        <is>
          <t>Sugar &amp; bakery &amp; confectionary (home consumed)</t>
        </is>
      </c>
      <c r="B16" t="inlineStr">
        <is>
          <t>Coffee (production)</t>
        </is>
      </c>
      <c r="C16" t="inlineStr">
        <is>
          <t>Unskilled labour 0 Semi0Arid South</t>
        </is>
      </c>
    </row>
    <row r="17">
      <c r="A17" t="inlineStr">
        <is>
          <t>Beverages &amp; tobacco (home consumed)</t>
        </is>
      </c>
      <c r="B17" t="inlineStr">
        <is>
          <t>Tea (production)</t>
        </is>
      </c>
      <c r="C17" t="inlineStr">
        <is>
          <t>Skilled labour 0 Coast</t>
        </is>
      </c>
    </row>
    <row r="18">
      <c r="A18" t="inlineStr">
        <is>
          <t>Other manufactured food (home consumed)</t>
        </is>
      </c>
      <c r="B18" t="inlineStr">
        <is>
          <t>Tobacco (production)</t>
        </is>
      </c>
      <c r="C18" t="inlineStr">
        <is>
          <t>Semi0skilled labour 0 Coast</t>
        </is>
      </c>
    </row>
    <row r="19">
      <c r="A19" t="inlineStr">
        <is>
          <t>Water (home consumed)</t>
        </is>
      </c>
      <c r="B19" t="inlineStr">
        <is>
          <t>Others crops (production)</t>
        </is>
      </c>
      <c r="C19" t="inlineStr">
        <is>
          <t>Unskilled labour 0 Coast</t>
        </is>
      </c>
    </row>
    <row r="20">
      <c r="A20" t="inlineStr">
        <is>
          <t>Maize (marketed commodity)</t>
        </is>
      </c>
      <c r="B20" t="inlineStr">
        <is>
          <t>Livestock (production)</t>
        </is>
      </c>
      <c r="C20" t="inlineStr">
        <is>
          <t>Skilled labour 0 Arid North</t>
        </is>
      </c>
    </row>
    <row r="21">
      <c r="A21" t="inlineStr">
        <is>
          <t>Wheat (marketed commodity)</t>
        </is>
      </c>
      <c r="B21" t="inlineStr">
        <is>
          <t>Dairy (production)</t>
        </is>
      </c>
      <c r="C21" t="inlineStr">
        <is>
          <t>Semi0skilled labour 0 Arid North</t>
        </is>
      </c>
    </row>
    <row r="22">
      <c r="A22" t="inlineStr">
        <is>
          <t>Rice (marketed commodity)</t>
        </is>
      </c>
      <c r="B22" t="inlineStr">
        <is>
          <t>Fishing (production)</t>
        </is>
      </c>
      <c r="C22" t="inlineStr">
        <is>
          <t>Unskilled labour 0 Arid North</t>
        </is>
      </c>
    </row>
    <row r="23">
      <c r="A23" t="inlineStr">
        <is>
          <t>Other cereals (marketed commodity)</t>
        </is>
      </c>
      <c r="B23" t="inlineStr">
        <is>
          <t>Forestry (production)</t>
        </is>
      </c>
      <c r="C23" t="inlineStr">
        <is>
          <t>Skilled labour 0 Arid South</t>
        </is>
      </c>
    </row>
    <row r="24">
      <c r="A24" t="inlineStr">
        <is>
          <t>Roots &amp; tubers (marketed commodity)</t>
        </is>
      </c>
      <c r="B24" t="inlineStr">
        <is>
          <t>Mining (production)</t>
        </is>
      </c>
      <c r="C24" t="inlineStr">
        <is>
          <t>Semi0skilled labour 0 Arid South</t>
        </is>
      </c>
    </row>
    <row r="25">
      <c r="A25" t="inlineStr">
        <is>
          <t>Pulses &amp; oil seeds (marketed commodity)</t>
        </is>
      </c>
      <c r="B25" t="inlineStr">
        <is>
          <t>Meat &amp; dairy (production)</t>
        </is>
      </c>
      <c r="C25" t="inlineStr">
        <is>
          <t>Unskilled labour 0 Arid South</t>
        </is>
      </c>
    </row>
    <row r="26">
      <c r="A26" t="inlineStr">
        <is>
          <t>Fruits (marketed commodity)</t>
        </is>
      </c>
      <c r="B26" t="inlineStr">
        <is>
          <t>Grain milling (production)</t>
        </is>
      </c>
      <c r="C26" t="inlineStr">
        <is>
          <t>Skilled labour 0 RoW</t>
        </is>
      </c>
    </row>
    <row r="27">
      <c r="A27" t="inlineStr">
        <is>
          <t>Vegetables (marketed commodity)</t>
        </is>
      </c>
      <c r="B27" t="inlineStr">
        <is>
          <t>Sugar &amp; bakery &amp; confectionary (production)</t>
        </is>
      </c>
      <c r="C27" t="inlineStr">
        <is>
          <t>Semi0skilled labour 0 RoW</t>
        </is>
      </c>
    </row>
    <row r="28">
      <c r="A28" t="inlineStr">
        <is>
          <t>Cotton (commodity)</t>
        </is>
      </c>
      <c r="B28" t="inlineStr">
        <is>
          <t>Beverages &amp; tobacco (production)</t>
        </is>
      </c>
      <c r="C28" t="inlineStr">
        <is>
          <t>Unskilled labour 0 RoW</t>
        </is>
      </c>
    </row>
    <row r="29">
      <c r="A29" t="inlineStr">
        <is>
          <t>Sugarcane (commodity)</t>
        </is>
      </c>
      <c r="B29" t="inlineStr">
        <is>
          <t>Other manufactured food (production)</t>
        </is>
      </c>
      <c r="C29" t="inlineStr">
        <is>
          <t>Land 0 irrigated (land factor)</t>
        </is>
      </c>
    </row>
    <row r="30">
      <c r="A30" t="inlineStr">
        <is>
          <t>Coffee (commodity)</t>
        </is>
      </c>
      <c r="B30" t="inlineStr">
        <is>
          <t>Textile &amp; clothing (production)</t>
        </is>
      </c>
      <c r="C30" t="inlineStr">
        <is>
          <t>Land 0 non0irrigated (land factor)</t>
        </is>
      </c>
    </row>
    <row r="31">
      <c r="A31" t="inlineStr">
        <is>
          <t>Tea (commodity)</t>
        </is>
      </c>
      <c r="B31" t="inlineStr">
        <is>
          <t>Leather &amp; footwear (production)</t>
        </is>
      </c>
      <c r="C31" t="inlineStr">
        <is>
          <t>Livestock (factor)</t>
        </is>
      </c>
    </row>
    <row r="32">
      <c r="A32" t="inlineStr">
        <is>
          <t>Tobacco (commodity)</t>
        </is>
      </c>
      <c r="B32" t="inlineStr">
        <is>
          <t>Wood &amp; paper (production)</t>
        </is>
      </c>
      <c r="C32" t="inlineStr">
        <is>
          <t>Capital (agricultural)</t>
        </is>
      </c>
    </row>
    <row r="33">
      <c r="A33" t="inlineStr">
        <is>
          <t>Others crops (commodity)</t>
        </is>
      </c>
      <c r="B33" t="inlineStr">
        <is>
          <t>Printing and publishing (production)</t>
        </is>
      </c>
      <c r="C33" t="inlineStr">
        <is>
          <t>Capital (non agricultural)</t>
        </is>
      </c>
    </row>
    <row r="34">
      <c r="A34" t="inlineStr">
        <is>
          <t>Beef (marketed commodity)</t>
        </is>
      </c>
      <c r="B34" t="inlineStr">
        <is>
          <t>Petroleum (production)</t>
        </is>
      </c>
      <c r="C34" t="inlineStr">
        <is>
          <t>Direct taxes</t>
        </is>
      </c>
    </row>
    <row r="35">
      <c r="A35" t="inlineStr">
        <is>
          <t>Dairy (marketed commodity)</t>
        </is>
      </c>
      <c r="B35" t="inlineStr">
        <is>
          <t>Chemicals (production)</t>
        </is>
      </c>
      <c r="C35" t="inlineStr">
        <is>
          <t>Indirect taxes</t>
        </is>
      </c>
    </row>
    <row r="36">
      <c r="A36" t="inlineStr">
        <is>
          <t>Poultry (marketed commodity)</t>
        </is>
      </c>
      <c r="B36" t="inlineStr">
        <is>
          <t>Fertilizers 0 Nitrogen (production)</t>
        </is>
      </c>
      <c r="C36" t="inlineStr">
        <is>
          <t>Tariff on Africa</t>
        </is>
      </c>
    </row>
    <row r="37">
      <c r="A37" t="inlineStr">
        <is>
          <t>Sheep, goat and lamb for slaughter (marketed commodity)</t>
        </is>
      </c>
      <c r="B37" t="inlineStr">
        <is>
          <t>Fertilizers 0 Phosphorus (production)</t>
        </is>
      </c>
      <c r="C37" t="inlineStr">
        <is>
          <t>Tariff on ROW</t>
        </is>
      </c>
    </row>
    <row r="38">
      <c r="A38" t="inlineStr">
        <is>
          <t>Other livestock (marketed commodity)</t>
        </is>
      </c>
      <c r="B38" t="inlineStr">
        <is>
          <t>Fertilizers 0 Potassium (production)</t>
        </is>
      </c>
    </row>
    <row r="39">
      <c r="A39" t="inlineStr">
        <is>
          <t>Fishing (marketed commodity)</t>
        </is>
      </c>
      <c r="B39" t="inlineStr">
        <is>
          <t>Metals and machines (production)</t>
        </is>
      </c>
    </row>
    <row r="40">
      <c r="A40" t="inlineStr">
        <is>
          <t>Forestry (commodity)</t>
        </is>
      </c>
      <c r="B40" t="inlineStr">
        <is>
          <t>Non metallic products (production)</t>
        </is>
      </c>
    </row>
    <row r="41">
      <c r="A41" t="inlineStr">
        <is>
          <t>Mining (commodity)</t>
        </is>
      </c>
      <c r="B41" t="inlineStr">
        <is>
          <t>Other manufacturers (production)</t>
        </is>
      </c>
    </row>
    <row r="42">
      <c r="A42" t="inlineStr">
        <is>
          <t>Meat &amp; dairy (commodity)</t>
        </is>
      </c>
      <c r="B42" t="inlineStr">
        <is>
          <t>Water (production)</t>
        </is>
      </c>
    </row>
    <row r="43">
      <c r="A43" t="inlineStr">
        <is>
          <t>Grain milling (commodity)</t>
        </is>
      </c>
      <c r="B43" t="inlineStr">
        <is>
          <t>Electricity (production)</t>
        </is>
      </c>
    </row>
    <row r="44">
      <c r="A44" t="inlineStr">
        <is>
          <t>Sugar &amp; bakery &amp; confectionary (marketed commodity)</t>
        </is>
      </c>
      <c r="B44" t="inlineStr">
        <is>
          <t>Construction (production)</t>
        </is>
      </c>
    </row>
    <row r="45">
      <c r="A45" t="inlineStr">
        <is>
          <t>Beverages &amp; tobacco (marketed commodity)</t>
        </is>
      </c>
      <c r="B45" t="inlineStr">
        <is>
          <t>Trade (production)</t>
        </is>
      </c>
    </row>
    <row r="46">
      <c r="A46" t="inlineStr">
        <is>
          <t>Other manufactured food (marketed commodity)</t>
        </is>
      </c>
      <c r="B46" t="inlineStr">
        <is>
          <t>Hotels (production)</t>
        </is>
      </c>
    </row>
    <row r="47">
      <c r="A47" t="inlineStr">
        <is>
          <t>Textile &amp; clothing (commodity)</t>
        </is>
      </c>
      <c r="B47" t="inlineStr">
        <is>
          <t>Transport (production)</t>
        </is>
      </c>
    </row>
    <row r="48">
      <c r="A48" t="inlineStr">
        <is>
          <t>Leather &amp; footwear (commodity)</t>
        </is>
      </c>
      <c r="B48" t="inlineStr">
        <is>
          <t>Communication (production)</t>
        </is>
      </c>
    </row>
    <row r="49">
      <c r="A49" t="inlineStr">
        <is>
          <t>Wood &amp; paper (commodity)</t>
        </is>
      </c>
      <c r="B49" t="inlineStr">
        <is>
          <t>Finance (production)</t>
        </is>
      </c>
    </row>
    <row r="50">
      <c r="A50" t="inlineStr">
        <is>
          <t>Printing and publishing (commodity)</t>
        </is>
      </c>
      <c r="B50" t="inlineStr">
        <is>
          <t>Real estate (production)</t>
        </is>
      </c>
    </row>
    <row r="51">
      <c r="A51" t="inlineStr">
        <is>
          <t>Petroleum (commodity)</t>
        </is>
      </c>
      <c r="B51" t="inlineStr">
        <is>
          <t>Other services (production)</t>
        </is>
      </c>
    </row>
    <row r="52">
      <c r="A52" t="inlineStr">
        <is>
          <t>Chemicals (commodity)</t>
        </is>
      </c>
      <c r="B52" t="inlineStr">
        <is>
          <t>Administration (production)</t>
        </is>
      </c>
    </row>
    <row r="53">
      <c r="A53" t="inlineStr">
        <is>
          <t>Fertilizers 0 Nitrogen (commodity)</t>
        </is>
      </c>
      <c r="B53" t="inlineStr">
        <is>
          <t>Health (production)</t>
        </is>
      </c>
    </row>
    <row r="54">
      <c r="A54" t="inlineStr">
        <is>
          <t>Fertilizers 0 Phosphorus (commodity)</t>
        </is>
      </c>
      <c r="B54" t="inlineStr">
        <is>
          <t>Education (production)</t>
        </is>
      </c>
    </row>
    <row r="55">
      <c r="A55" t="inlineStr">
        <is>
          <t>Fertilizers 0 Potassium (commodity)</t>
        </is>
      </c>
      <c r="B55" t="inlineStr">
        <is>
          <t>Extension services (production)</t>
        </is>
      </c>
    </row>
    <row r="56">
      <c r="A56" t="inlineStr">
        <is>
          <t>Metals and machines (commodity)</t>
        </is>
      </c>
    </row>
    <row r="57">
      <c r="A57" t="inlineStr">
        <is>
          <t>Non metallic products (commodity)</t>
        </is>
      </c>
    </row>
    <row r="58">
      <c r="A58" t="inlineStr">
        <is>
          <t>Other manufacturers (commodity)</t>
        </is>
      </c>
    </row>
    <row r="59">
      <c r="A59" t="inlineStr">
        <is>
          <t>Water (marketed commodity)</t>
        </is>
      </c>
    </row>
    <row r="60">
      <c r="A60" t="inlineStr">
        <is>
          <t>Electricity (commodity)</t>
        </is>
      </c>
    </row>
    <row r="61">
      <c r="A61" t="inlineStr">
        <is>
          <t>Construction (commodity)</t>
        </is>
      </c>
    </row>
    <row r="62">
      <c r="A62" t="inlineStr">
        <is>
          <t>Trade (commodity)</t>
        </is>
      </c>
    </row>
    <row r="63">
      <c r="A63" t="inlineStr">
        <is>
          <t>Hotels (commodity)</t>
        </is>
      </c>
    </row>
    <row r="64">
      <c r="A64" t="inlineStr">
        <is>
          <t>Transport (commodity)</t>
        </is>
      </c>
    </row>
    <row r="65">
      <c r="A65" t="inlineStr">
        <is>
          <t>Communication (commodity)</t>
        </is>
      </c>
    </row>
    <row r="66">
      <c r="A66" t="inlineStr">
        <is>
          <t>Finance (commodity)</t>
        </is>
      </c>
    </row>
    <row r="67">
      <c r="A67" t="inlineStr">
        <is>
          <t>Real estate (commodity)</t>
        </is>
      </c>
    </row>
    <row r="68">
      <c r="A68" t="inlineStr">
        <is>
          <t>Other services (commodity)</t>
        </is>
      </c>
    </row>
    <row r="69">
      <c r="A69" t="inlineStr">
        <is>
          <t>Administration (commodity)</t>
        </is>
      </c>
    </row>
    <row r="70">
      <c r="A70" t="inlineStr">
        <is>
          <t>Health (commodity)</t>
        </is>
      </c>
    </row>
    <row r="71">
      <c r="A71" t="inlineStr">
        <is>
          <t>Education (commodity)</t>
        </is>
      </c>
    </row>
    <row r="72">
      <c r="A72" t="inlineStr">
        <is>
          <t>Extension services (commodity)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9" sqref="G9"/>
    </sheetView>
  </sheetViews>
  <sheetFormatPr baseColWidth="8" defaultColWidth="9.109375" defaultRowHeight="14.4"/>
  <cols>
    <col width="11.88671875" customWidth="1" style="19" min="1" max="1"/>
    <col width="74.5546875" customWidth="1" style="19" min="2" max="2"/>
    <col width="12.6640625" bestFit="1" customWidth="1" style="19" min="3" max="3"/>
    <col width="14.5546875" bestFit="1" customWidth="1" style="19" min="4" max="4"/>
    <col width="14.5546875" customWidth="1" style="19" min="5" max="8"/>
    <col width="15.33203125" bestFit="1" customWidth="1" style="19" min="9" max="9"/>
    <col width="186.44140625" bestFit="1" customWidth="1" style="19" min="10" max="10"/>
    <col width="20.5546875" customWidth="1" style="19" min="11" max="11"/>
    <col width="9.109375" customWidth="1" style="19" min="12" max="16384"/>
  </cols>
  <sheetData>
    <row r="1">
      <c r="A1" s="18" t="inlineStr">
        <is>
          <t>Legenda</t>
        </is>
      </c>
      <c r="B1" s="18" t="inlineStr">
        <is>
          <t>Description</t>
        </is>
      </c>
      <c r="C1" s="18" t="inlineStr">
        <is>
          <t>Value</t>
        </is>
      </c>
      <c r="D1" s="18" t="inlineStr">
        <is>
          <t>Unit of measure</t>
        </is>
      </c>
      <c r="E1" s="18" t="inlineStr">
        <is>
          <t>Sensitivity</t>
        </is>
      </c>
      <c r="F1" s="18" t="inlineStr">
        <is>
          <t>Min</t>
        </is>
      </c>
      <c r="G1" s="18" t="inlineStr">
        <is>
          <t>Max</t>
        </is>
      </c>
      <c r="H1" s="18" t="inlineStr">
        <is>
          <t>Step</t>
        </is>
      </c>
      <c r="I1" s="18" t="inlineStr">
        <is>
          <t>Reference matrix</t>
        </is>
      </c>
      <c r="J1" s="18" t="inlineStr">
        <is>
          <t>Reference</t>
        </is>
      </c>
    </row>
    <row r="2">
      <c r="A2" s="46" t="inlineStr">
        <is>
          <t>Inputs</t>
        </is>
      </c>
      <c r="B2" s="13" t="inlineStr">
        <is>
          <t>Optimum shading level</t>
        </is>
      </c>
      <c r="C2" s="21" t="n">
        <v>0.5</v>
      </c>
      <c r="D2" s="12" t="n"/>
      <c r="E2" s="12" t="n"/>
      <c r="F2" s="12" t="n"/>
      <c r="G2" s="12" t="n"/>
      <c r="H2" s="12" t="n"/>
      <c r="I2" s="12" t="n"/>
      <c r="J2" s="13" t="inlineStr">
        <is>
          <t>Exploring adaptation strategies of coffee production to climate change using a process_based model</t>
        </is>
      </c>
    </row>
    <row r="3">
      <c r="B3" s="13" t="inlineStr">
        <is>
          <t>Fraction of shading trees to the coffee plants</t>
        </is>
      </c>
      <c r="C3" s="43" t="n">
        <v>0.25</v>
      </c>
      <c r="D3" s="12" t="n"/>
      <c r="E3" s="13" t="n"/>
      <c r="F3" s="13" t="n"/>
      <c r="G3" s="13" t="n"/>
      <c r="H3" s="13" t="n"/>
      <c r="I3" s="12" t="n"/>
      <c r="J3" s="13" t="inlineStr">
        <is>
          <t>Exploring adaptation strategies of coffee production to climate change using a process_based model</t>
        </is>
      </c>
    </row>
    <row r="4">
      <c r="B4" s="13" t="inlineStr">
        <is>
          <t>Required investment per smallholder</t>
        </is>
      </c>
      <c r="C4" s="21" t="n">
        <v>0.265</v>
      </c>
      <c r="D4" s="13" t="inlineStr">
        <is>
          <t>kSh***</t>
        </is>
      </c>
      <c r="E4" s="13" t="n"/>
      <c r="F4" s="13" t="n"/>
      <c r="G4" s="13" t="n"/>
      <c r="H4" s="13" t="n"/>
      <c r="I4" s="12" t="n"/>
      <c r="J4" s="13" t="inlineStr">
        <is>
          <t>Agroforestry coffee cultivation in combination with mulching, trenches and organic composting in Uganda, FAO (2017)</t>
        </is>
      </c>
    </row>
    <row r="5">
      <c r="B5" s="13" t="inlineStr">
        <is>
          <t>hectare by smallholders</t>
        </is>
      </c>
      <c r="C5" s="21" t="n">
        <v>88278</v>
      </c>
      <c r="D5" s="13" t="inlineStr">
        <is>
          <t>ha</t>
        </is>
      </c>
      <c r="E5" s="13" t="n"/>
      <c r="F5" s="13" t="n"/>
      <c r="G5" s="13" t="n"/>
      <c r="H5" s="13" t="n"/>
      <c r="I5" s="12" t="n"/>
      <c r="J5" s="13" t="inlineStr">
        <is>
          <t>International Coffee Organization</t>
        </is>
      </c>
    </row>
    <row r="6">
      <c r="B6" s="13" t="inlineStr">
        <is>
          <t>Number of coffee plants per hectare</t>
        </is>
      </c>
      <c r="C6" s="43" t="n">
        <v>2000</v>
      </c>
      <c r="D6" s="12" t="n"/>
      <c r="E6" s="44" t="inlineStr">
        <is>
          <t>Yes</t>
        </is>
      </c>
      <c r="F6" s="44" t="n">
        <v>1800</v>
      </c>
      <c r="G6" s="44" t="n">
        <v>2200</v>
      </c>
      <c r="H6" s="44" t="n">
        <v>100</v>
      </c>
      <c r="I6" s="12" t="n"/>
      <c r="J6" s="12" t="n"/>
    </row>
    <row r="7">
      <c r="B7" s="13" t="inlineStr">
        <is>
          <t>Cost of purchasing a shading plant</t>
        </is>
      </c>
      <c r="C7" s="21" t="n">
        <v>0.14</v>
      </c>
      <c r="D7" s="13" t="inlineStr">
        <is>
          <t>kSh</t>
        </is>
      </c>
      <c r="E7" s="13" t="n"/>
      <c r="F7" s="13" t="n"/>
      <c r="G7" s="13" t="n"/>
      <c r="H7" s="13" t="n"/>
      <c r="I7" s="12" t="n"/>
      <c r="J7" s="26" t="inlineStr">
        <is>
          <t>https://www.perfectdailygrind.com/2015/06/uncovered-how-many-dollars-does-it-cost-a-farmer-to-plant-a-basic-plot-of-coffee/</t>
        </is>
      </c>
      <c r="K7" s="25" t="n"/>
    </row>
    <row r="8">
      <c r="B8" s="13" t="inlineStr">
        <is>
          <t>Banana yield</t>
        </is>
      </c>
      <c r="C8" s="21" t="n">
        <v>15</v>
      </c>
      <c r="D8" s="13" t="inlineStr">
        <is>
          <t>kg/plant</t>
        </is>
      </c>
      <c r="E8" s="13" t="inlineStr">
        <is>
          <t>Yes</t>
        </is>
      </c>
      <c r="F8" s="13" t="n">
        <v>15</v>
      </c>
      <c r="G8" s="13" t="n">
        <v>20</v>
      </c>
      <c r="H8" s="13" t="n">
        <v>1</v>
      </c>
      <c r="I8" s="12" t="n"/>
      <c r="J8" s="26" t="inlineStr">
        <is>
          <t>Banana-coffee system cropping guide</t>
        </is>
      </c>
      <c r="K8" s="25" t="n"/>
    </row>
    <row r="9">
      <c r="B9" s="13" t="inlineStr">
        <is>
          <t>Price of Banana</t>
        </is>
      </c>
      <c r="C9" s="21" t="n">
        <v>7</v>
      </c>
      <c r="D9" s="13" t="inlineStr">
        <is>
          <t>Sh/kg</t>
        </is>
      </c>
      <c r="E9" s="13" t="n"/>
      <c r="F9" s="13" t="n"/>
      <c r="G9" s="13" t="n"/>
      <c r="H9" s="13" t="n"/>
      <c r="I9" s="12" t="n"/>
      <c r="J9" s="26" t="inlineStr">
        <is>
          <t>Banana-coffee system cropping guide</t>
        </is>
      </c>
      <c r="K9" s="25" t="n"/>
    </row>
    <row r="10">
      <c r="B10" s="13" t="inlineStr">
        <is>
          <t>Initial use of fruit of HR (HP)</t>
        </is>
      </c>
      <c r="C10" s="21" t="n">
        <v>10410</v>
      </c>
      <c r="D10" s="13" t="inlineStr">
        <is>
          <t>MSh</t>
        </is>
      </c>
      <c r="E10" s="12" t="n"/>
      <c r="F10" s="12" t="n"/>
      <c r="G10" s="12" t="n"/>
      <c r="H10" s="12" t="n"/>
      <c r="I10" s="13" t="inlineStr">
        <is>
          <t>V</t>
        </is>
      </c>
      <c r="J10" s="13" t="n"/>
    </row>
    <row r="11">
      <c r="B11" s="13" t="inlineStr">
        <is>
          <t>Increase in the N content of soil (min)</t>
        </is>
      </c>
      <c r="C11" s="21" t="n">
        <v>1.4</v>
      </c>
      <c r="D11" s="13" t="n"/>
      <c r="E11" s="13" t="n"/>
      <c r="F11" s="13" t="inlineStr">
        <is>
          <t>1.4-1.9,0.1</t>
        </is>
      </c>
      <c r="G11" s="13" t="n"/>
      <c r="H11" s="13" t="n"/>
      <c r="I11" s="12" t="n"/>
      <c r="J11" s="12" t="n"/>
    </row>
    <row r="12">
      <c r="B12" s="13" t="inlineStr">
        <is>
          <t>Increase in the olsen p content of soil (min)</t>
        </is>
      </c>
      <c r="C12" s="21" t="n">
        <v>1.4</v>
      </c>
      <c r="D12" s="13" t="n"/>
      <c r="E12" s="13" t="n"/>
      <c r="F12" s="13" t="inlineStr">
        <is>
          <t>1.4-1.9,0.1</t>
        </is>
      </c>
      <c r="G12" s="13" t="n"/>
      <c r="H12" s="13" t="n"/>
      <c r="I12" s="12" t="n"/>
      <c r="J12" s="12" t="n"/>
    </row>
    <row r="13">
      <c r="B13" s="13" t="inlineStr">
        <is>
          <t>Number of smallholders</t>
        </is>
      </c>
      <c r="C13" s="22" t="n">
        <v>800000</v>
      </c>
      <c r="D13" s="13" t="n"/>
      <c r="E13" s="13" t="n"/>
      <c r="F13" s="13" t="n"/>
      <c r="G13" s="13" t="n"/>
      <c r="H13" s="13" t="n"/>
      <c r="I13" s="13" t="n"/>
      <c r="J13" s="13" t="inlineStr">
        <is>
          <t>Country Coffee Profile: Kenya, International Coffee Organization (2019)</t>
        </is>
      </c>
    </row>
    <row r="14">
      <c r="B14" s="13" t="inlineStr">
        <is>
          <t>Share of coffee to all products</t>
        </is>
      </c>
      <c r="C14" s="22" t="n">
        <v>0.08347930509533361</v>
      </c>
      <c r="D14" s="13" t="n"/>
      <c r="E14" s="13" t="n"/>
      <c r="F14" s="13" t="n"/>
      <c r="G14" s="13" t="n"/>
      <c r="H14" s="13" t="n"/>
      <c r="I14" s="13" t="n"/>
      <c r="J14" s="13" t="n"/>
    </row>
    <row r="15">
      <c r="A15" s="46" t="n"/>
      <c r="B15" s="13" t="inlineStr">
        <is>
          <t>Reduction in the physical productivity based on opt level of shading</t>
        </is>
      </c>
      <c r="C15" s="22" t="n">
        <v>-0.08</v>
      </c>
      <c r="D15" s="13" t="n"/>
      <c r="E15" s="13" t="n"/>
      <c r="F15" s="13" t="inlineStr">
        <is>
          <t>0.08-0.15,0.014</t>
        </is>
      </c>
      <c r="G15" s="13" t="n"/>
      <c r="H15" s="13" t="n"/>
      <c r="I15" s="13" t="n"/>
      <c r="J15" s="13" t="inlineStr">
        <is>
          <t>Exploring adaptation strategies of coffee production to climate change using a process_based model</t>
        </is>
      </c>
    </row>
    <row r="16">
      <c r="A16" s="46" t="n"/>
      <c r="B16" s="13" t="inlineStr">
        <is>
          <t>Reduction in the monetary productivity considering potential price growth</t>
        </is>
      </c>
      <c r="C16" s="22" t="n">
        <v>-0.02</v>
      </c>
      <c r="D16" s="13" t="n"/>
      <c r="E16" s="13" t="n"/>
      <c r="F16" s="13" t="n"/>
      <c r="G16" s="13" t="n"/>
      <c r="H16" s="13" t="n"/>
      <c r="I16" s="13" t="n"/>
      <c r="J16" s="13" t="n"/>
    </row>
    <row r="17">
      <c r="A17" s="46" t="n"/>
      <c r="B17" s="13" t="inlineStr">
        <is>
          <t>Increase in the total soil carbon stocks</t>
        </is>
      </c>
      <c r="C17" s="22" t="n">
        <v>3.8</v>
      </c>
      <c r="D17" s="13" t="n"/>
      <c r="E17" s="13" t="n"/>
      <c r="F17" s="13" t="n"/>
      <c r="G17" s="13" t="n"/>
      <c r="H17" s="13" t="n"/>
      <c r="I17" s="13" t="n"/>
      <c r="J17" s="13" t="inlineStr">
        <is>
          <t>Coffee-Banana Intercropping: Implementation guidance for policymakers and investors</t>
        </is>
      </c>
    </row>
    <row r="18">
      <c r="A18" s="45" t="inlineStr">
        <is>
          <t>Assumptions</t>
        </is>
      </c>
      <c r="B18" s="14" t="inlineStr">
        <is>
          <t>Percentage of the smallholders to be covered</t>
        </is>
      </c>
      <c r="C18" s="20" t="n">
        <v>1</v>
      </c>
      <c r="D18" s="14" t="n"/>
      <c r="E18" s="14" t="n"/>
      <c r="F18" s="14" t="n"/>
      <c r="G18" s="14" t="n"/>
      <c r="H18" s="14" t="n"/>
      <c r="I18" s="14" t="n"/>
      <c r="J18" s="14" t="n"/>
    </row>
    <row r="19">
      <c r="B19" s="14" t="inlineStr">
        <is>
          <t>Cost of planting a shading plant</t>
        </is>
      </c>
      <c r="C19" s="20" t="n">
        <v>0.014</v>
      </c>
      <c r="D19" s="14" t="n"/>
      <c r="E19" s="14" t="n"/>
      <c r="F19" s="14" t="inlineStr">
        <is>
          <t>0.01-0.015,0.01</t>
        </is>
      </c>
      <c r="G19" s="14" t="n"/>
      <c r="H19" s="14" t="n"/>
      <c r="I19" s="14" t="inlineStr">
        <is>
          <t>ok</t>
        </is>
      </c>
      <c r="J19" s="14" t="inlineStr">
        <is>
          <t>https://www.perfectdailygrind.com/2015/06/uncovered-how-many-dollars-does-it-cost-a-farmer-to-plant-a-basic-plot-of-coffee/</t>
        </is>
      </c>
    </row>
    <row r="20">
      <c r="B20" s="14" t="inlineStr">
        <is>
          <t>Reduction in the Nitorgen Fertilizer</t>
        </is>
      </c>
      <c r="C20" s="20">
        <f>1-C11</f>
        <v/>
      </c>
      <c r="D20" s="14" t="n"/>
      <c r="E20" s="14" t="n"/>
      <c r="F20" s="14" t="n"/>
      <c r="G20" s="14" t="n"/>
      <c r="H20" s="14" t="n"/>
      <c r="I20" s="14" t="inlineStr">
        <is>
          <t>Z</t>
        </is>
      </c>
      <c r="J20" s="14" t="inlineStr">
        <is>
          <t>Shade trees have higher impact on soil nutrient availability and food web in organic than conventional coffee agroforestry</t>
        </is>
      </c>
    </row>
    <row r="21">
      <c r="B21" s="14" t="inlineStr">
        <is>
          <t>Reduction in Phosphorus fertilizer</t>
        </is>
      </c>
      <c r="C21" s="20">
        <f>1-C12</f>
        <v/>
      </c>
      <c r="D21" s="14" t="n"/>
      <c r="E21" s="14" t="n"/>
      <c r="F21" s="14" t="n"/>
      <c r="G21" s="14" t="n"/>
      <c r="H21" s="14" t="n"/>
      <c r="I21" s="14" t="inlineStr">
        <is>
          <t>Z</t>
        </is>
      </c>
      <c r="J21" s="14" t="inlineStr">
        <is>
          <t>Shade trees have higher impact on soil nutrient availability and food web in organic than conventional coffee agroforestry</t>
        </is>
      </c>
    </row>
    <row r="22">
      <c r="A22" s="45" t="n"/>
      <c r="B22" s="14" t="inlineStr">
        <is>
          <t>Reduction in Potassium fertilizer</t>
        </is>
      </c>
      <c r="C22" s="20" t="n">
        <v>-0.4</v>
      </c>
      <c r="D22" s="14" t="n"/>
      <c r="E22" s="14" t="n"/>
      <c r="F22" s="14" t="n"/>
      <c r="G22" s="14" t="n"/>
      <c r="H22" s="14" t="n"/>
      <c r="I22" s="14" t="n"/>
      <c r="J22" s="14" t="n"/>
    </row>
    <row r="23">
      <c r="A23" s="29" t="inlineStr">
        <is>
          <t>Calculated</t>
        </is>
      </c>
      <c r="B23" s="16" t="inlineStr">
        <is>
          <t>Total required forestry investment</t>
        </is>
      </c>
      <c r="C23" s="24">
        <f>C5*C6*C3*(C7+C19)/1000</f>
        <v/>
      </c>
      <c r="D23" s="17" t="inlineStr">
        <is>
          <t>MSh</t>
        </is>
      </c>
      <c r="E23" s="17" t="n"/>
      <c r="F23" s="17" t="n"/>
      <c r="G23" s="17" t="n"/>
      <c r="H23" s="17" t="n"/>
      <c r="I23" s="17" t="n"/>
      <c r="J23" s="17" t="n"/>
    </row>
    <row r="24">
      <c r="A24" s="29" t="n"/>
      <c r="B24" s="16" t="inlineStr">
        <is>
          <t>Additional income due to by products (fruits)</t>
        </is>
      </c>
      <c r="C24" s="16">
        <f>C9*C8*C6*C5*C3/1000000</f>
        <v/>
      </c>
      <c r="D24" s="16" t="inlineStr">
        <is>
          <t>MSh</t>
        </is>
      </c>
      <c r="E24" s="16" t="n"/>
      <c r="F24" s="16" t="n"/>
      <c r="G24" s="16" t="n"/>
      <c r="H24" s="16" t="n"/>
      <c r="I24" s="16" t="inlineStr">
        <is>
          <t>V</t>
        </is>
      </c>
      <c r="J24" s="17" t="n"/>
    </row>
    <row r="25">
      <c r="A25" s="47" t="n"/>
      <c r="B25" s="27" t="inlineStr">
        <is>
          <t>Reduction in the monetary productivity considering potential price growth (covered portion)</t>
        </is>
      </c>
      <c r="C25" s="23">
        <f>C16*C18</f>
        <v/>
      </c>
      <c r="D25" s="27" t="n"/>
      <c r="E25" s="27" t="n"/>
      <c r="F25" s="27" t="n"/>
      <c r="G25" s="27" t="n"/>
      <c r="H25" s="27" t="n"/>
      <c r="I25" s="27" t="inlineStr">
        <is>
          <t>Z</t>
        </is>
      </c>
      <c r="J25" s="27" t="inlineStr">
        <is>
          <t>Shade: A key factor for coffee sustainability and quality</t>
        </is>
      </c>
    </row>
    <row r="26">
      <c r="B26" s="27" t="inlineStr">
        <is>
          <t>Reduction in the Nitorgen Fertilizer weighted</t>
        </is>
      </c>
      <c r="C26" s="27">
        <f>C14*C20*C18</f>
        <v/>
      </c>
      <c r="D26" s="27" t="n"/>
      <c r="E26" s="27" t="n"/>
      <c r="F26" s="27" t="n"/>
      <c r="G26" s="27" t="n"/>
      <c r="H26" s="27" t="n"/>
      <c r="I26" s="27" t="inlineStr">
        <is>
          <t>Z</t>
        </is>
      </c>
      <c r="J26" s="27" t="n"/>
    </row>
    <row r="27">
      <c r="B27" s="27" t="inlineStr">
        <is>
          <t>Reduction in Phosphorus fertilizer weighted</t>
        </is>
      </c>
      <c r="C27" s="27">
        <f>C21*C14*C18</f>
        <v/>
      </c>
      <c r="D27" s="27" t="n"/>
      <c r="E27" s="27" t="n"/>
      <c r="F27" s="27" t="n"/>
      <c r="G27" s="27" t="n"/>
      <c r="H27" s="27" t="n"/>
      <c r="I27" s="27" t="inlineStr">
        <is>
          <t>Z</t>
        </is>
      </c>
      <c r="J27" s="27" t="n"/>
    </row>
    <row r="28">
      <c r="A28" s="47" t="n"/>
      <c r="B28" s="27" t="inlineStr">
        <is>
          <t>Reduction in Phosphorus fertilizer weighted</t>
        </is>
      </c>
      <c r="C28" s="27">
        <f>C22*C14*C18</f>
        <v/>
      </c>
      <c r="D28" s="27" t="n"/>
      <c r="E28" s="27" t="n"/>
      <c r="F28" s="27" t="n"/>
      <c r="G28" s="27" t="n"/>
      <c r="H28" s="27" t="n"/>
      <c r="I28" s="27" t="n"/>
      <c r="J28" s="27" t="n"/>
    </row>
    <row r="29">
      <c r="A29" s="48" t="inlineStr">
        <is>
          <t>Modeled (aggregated)</t>
        </is>
      </c>
      <c r="B29" s="34" t="inlineStr">
        <is>
          <t>Forestry Investment</t>
        </is>
      </c>
      <c r="C29" s="32">
        <f>C23*C18</f>
        <v/>
      </c>
      <c r="D29" s="34" t="inlineStr">
        <is>
          <t>MSh</t>
        </is>
      </c>
      <c r="E29" s="34" t="n"/>
      <c r="F29" s="34" t="n"/>
      <c r="G29" s="34" t="n"/>
      <c r="H29" s="34" t="n"/>
      <c r="I29" s="34" t="inlineStr">
        <is>
          <t>Y</t>
        </is>
      </c>
      <c r="J29" s="34" t="n"/>
    </row>
    <row r="30">
      <c r="B30" s="34" t="inlineStr">
        <is>
          <t>Reduction in the monetary productivity considering potential price growth (covered portion)</t>
        </is>
      </c>
      <c r="C30" s="33">
        <f>C25</f>
        <v/>
      </c>
      <c r="D30" s="34" t="n"/>
      <c r="E30" s="34" t="n"/>
      <c r="F30" s="34" t="n"/>
      <c r="G30" s="34" t="n"/>
      <c r="H30" s="34" t="n"/>
      <c r="I30" s="34" t="inlineStr">
        <is>
          <t>Z</t>
        </is>
      </c>
      <c r="J30" s="34" t="inlineStr">
        <is>
          <t>Shade: A key factor for coffee sustainability and quality</t>
        </is>
      </c>
    </row>
    <row r="31">
      <c r="B31" s="34" t="inlineStr">
        <is>
          <t>Reduction in inputs (weighted)</t>
        </is>
      </c>
      <c r="C31" s="35" t="n">
        <v>0</v>
      </c>
      <c r="D31" s="34" t="n"/>
      <c r="E31" s="34" t="n"/>
      <c r="F31" s="34" t="n"/>
      <c r="G31" s="34" t="n"/>
      <c r="H31" s="34" t="n"/>
      <c r="I31" s="34" t="inlineStr">
        <is>
          <t>Z</t>
        </is>
      </c>
      <c r="J31" s="34" t="inlineStr">
        <is>
          <t>Effects of shade and input management on economic performance of small-scale Peruvian coffee systems</t>
        </is>
      </c>
    </row>
    <row r="32">
      <c r="B32" s="34" t="inlineStr">
        <is>
          <t>Reduction in capital (weighted)</t>
        </is>
      </c>
      <c r="C32" s="34">
        <f>-0.27*C14*C18</f>
        <v/>
      </c>
      <c r="D32" s="34" t="n"/>
      <c r="E32" s="34" t="n"/>
      <c r="F32" s="34" t="n"/>
      <c r="G32" s="34" t="n"/>
      <c r="H32" s="34" t="n"/>
      <c r="I32" s="34" t="inlineStr">
        <is>
          <t>VA</t>
        </is>
      </c>
      <c r="J32" s="34" t="inlineStr">
        <is>
          <t>Effects of shade and input management on economic performance of small-scale Peruvian coffee systems</t>
        </is>
      </c>
    </row>
    <row r="33">
      <c r="B33" s="34" t="inlineStr">
        <is>
          <t>Growth in labor (weighted)</t>
        </is>
      </c>
      <c r="C33" s="35">
        <f>0.38*C14*C18</f>
        <v/>
      </c>
      <c r="D33" s="34" t="n"/>
      <c r="E33" s="34" t="n"/>
      <c r="F33" s="34" t="n"/>
      <c r="G33" s="34" t="n"/>
      <c r="H33" s="34" t="n"/>
      <c r="I33" s="34" t="inlineStr">
        <is>
          <t>VA</t>
        </is>
      </c>
      <c r="J33" s="34" t="inlineStr">
        <is>
          <t>Effects of shade and input management on economic performance of small-scale Peruvian coffee systems</t>
        </is>
      </c>
    </row>
    <row r="34">
      <c r="B34" s="34" t="inlineStr">
        <is>
          <t>Reduction in use of Fruits HR (HP)</t>
        </is>
      </c>
      <c r="C34" s="35">
        <f>-C24*C18/C10</f>
        <v/>
      </c>
      <c r="D34" s="34" t="n"/>
      <c r="E34" s="34" t="n"/>
      <c r="F34" s="34" t="n"/>
      <c r="G34" s="34" t="n"/>
      <c r="H34" s="34" t="n"/>
      <c r="I34" s="34" t="inlineStr">
        <is>
          <t>Z</t>
        </is>
      </c>
      <c r="J34" s="34" t="inlineStr">
        <is>
          <t>Banana-coffee system cropping guide</t>
        </is>
      </c>
    </row>
    <row r="35">
      <c r="B35" s="34" t="inlineStr">
        <is>
          <t>Reduction in carbon emissions (Direct soil emissions)</t>
        </is>
      </c>
      <c r="C35" s="35">
        <f>-C17*C18*C5/1000</f>
        <v/>
      </c>
      <c r="D35" s="34" t="n"/>
      <c r="E35" s="34" t="n"/>
      <c r="F35" s="34" t="n"/>
      <c r="G35" s="34" t="n"/>
      <c r="H35" s="34" t="n"/>
      <c r="I35" s="34" t="inlineStr">
        <is>
          <t>Z</t>
        </is>
      </c>
      <c r="J35" s="34" t="inlineStr">
        <is>
          <t>Banana-coffee system cropping guide</t>
        </is>
      </c>
    </row>
    <row r="38">
      <c r="A38" s="19" t="inlineStr">
        <is>
          <t>*** here kSh mean killo kenyan shillings</t>
        </is>
      </c>
    </row>
  </sheetData>
  <mergeCells count="4">
    <mergeCell ref="A18:A21"/>
    <mergeCell ref="A2:A14"/>
    <mergeCell ref="A25:A27"/>
    <mergeCell ref="A29:A32"/>
  </mergeCells>
  <hyperlinks>
    <hyperlink xmlns:r="http://schemas.openxmlformats.org/officeDocument/2006/relationships" ref="J7" r:id="rId1"/>
  </hyperlink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B3" sqref="B3"/>
    </sheetView>
  </sheetViews>
  <sheetFormatPr baseColWidth="8" defaultRowHeight="14.4"/>
  <cols>
    <col width="10.109375" bestFit="1" customWidth="1" style="36" min="1" max="1"/>
  </cols>
  <sheetData>
    <row r="1">
      <c r="B1" t="inlineStr">
        <is>
          <t>Value</t>
        </is>
      </c>
    </row>
    <row r="2">
      <c r="A2" t="inlineStr">
        <is>
          <t>Useful life</t>
        </is>
      </c>
      <c r="B2" s="7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Amin</dc:creator>
  <dcterms:created xmlns:dcterms="http://purl.org/dc/terms/" xmlns:xsi="http://www.w3.org/2001/XMLSchema-instance" xsi:type="dcterms:W3CDTF">2020-03-25T15:04:31Z</dcterms:created>
  <dcterms:modified xmlns:dcterms="http://purl.org/dc/terms/" xmlns:xsi="http://www.w3.org/2001/XMLSchema-instance" xsi:type="dcterms:W3CDTF">2020-08-27T14:24:41Z</dcterms:modified>
  <cp:lastModifiedBy>payam</cp:lastModifiedBy>
</cp:coreProperties>
</file>