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0C47C335-AB3A-4BF0-B3E0-DCD2193D0BF3}" xr6:coauthVersionLast="45" xr6:coauthVersionMax="45" xr10:uidLastSave="{00000000-0000-0000-0000-000000000000}"/>
  <bookViews>
    <workbookView xWindow="10065" yWindow="3480" windowWidth="28800" windowHeight="12855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24" i="10" l="1"/>
  <c r="G4" i="4" s="1"/>
  <c r="C23" i="10"/>
  <c r="G3" i="4" s="1"/>
  <c r="G2" i="4" l="1"/>
  <c r="C19" i="10"/>
  <c r="C21" i="10" l="1"/>
  <c r="C3" i="1" s="1"/>
  <c r="C20" i="10"/>
  <c r="C2" i="1" s="1"/>
</calcChain>
</file>

<file path=xl/sharedStrings.xml><?xml version="1.0" encoding="utf-8"?>
<sst xmlns="http://schemas.openxmlformats.org/spreadsheetml/2006/main" count="270" uniqueCount="219">
  <si>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</si>
  <si>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</si>
  <si>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</si>
  <si>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</si>
  <si>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</si>
  <si>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</si>
  <si>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</si>
  <si>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</si>
  <si>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</si>
  <si>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</si>
  <si>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</si>
  <si>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</si>
  <si>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</si>
  <si>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</si>
  <si>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</si>
  <si>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</si>
  <si>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</si>
  <si>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</si>
  <si>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</si>
  <si>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</si>
  <si>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</si>
  <si>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</si>
  <si>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</si>
  <si>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</si>
  <si>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</si>
  <si>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</si>
  <si>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</si>
  <si>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</si>
  <si>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</si>
  <si>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</si>
  <si>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</si>
  <si>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</si>
  <si>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</si>
  <si>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</si>
  <si>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</si>
  <si>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</si>
  <si>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</si>
  <si>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</si>
  <si>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</si>
  <si>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</si>
  <si>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</si>
  <si>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</si>
  <si>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</si>
  <si>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</si>
  <si>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</si>
  <si>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</si>
  <si>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</si>
  <si>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</si>
  <si>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</si>
  <si>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</si>
  <si>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</si>
  <si>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</si>
  <si>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</si>
  <si>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</si>
  <si>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</si>
  <si>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</si>
  <si>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</si>
  <si>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</si>
  <si>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</si>
  <si>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</si>
  <si>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</si>
  <si>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</si>
  <si>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</si>
  <si>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</si>
  <si>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</si>
  <si>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</si>
  <si>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</si>
  <si>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</si>
  <si>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</si>
  <si>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</si>
  <si>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</si>
  <si>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</si>
  <si>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</si>
  <si>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</si>
  <si>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</si>
  <si>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</si>
  <si>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</si>
  <si>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</si>
  <si>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</si>
  <si>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</si>
  <si>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</si>
  <si>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</si>
  <si>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</si>
  <si>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</si>
  <si>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</si>
  <si>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</si>
  <si>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</si>
  <si>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</si>
  <si>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</si>
  <si>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</si>
  <si>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</si>
  <si>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</si>
  <si>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</si>
  <si>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</si>
  <si>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</si>
  <si>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</si>
  <si>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</si>
  <si>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</si>
  <si>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</si>
  <si>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</si>
  <si>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</si>
  <si>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</si>
  <si>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</si>
  <si>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</si>
  <si>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</si>
  <si>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</si>
  <si>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</si>
  <si>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</si>
  <si>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</si>
  <si>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</si>
  <si>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</si>
  <si>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</si>
  <si>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</si>
  <si>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</si>
  <si>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</si>
  <si>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</si>
  <si>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</si>
  <si>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</si>
  <si>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</si>
  <si>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</si>
  <si>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</si>
  <si>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</si>
  <si>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</si>
  <si>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</si>
  <si>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</si>
  <si>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</si>
  <si>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</si>
  <si>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</si>
  <si>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</si>
  <si>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</si>
  <si>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</si>
  <si>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</si>
  <si>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</si>
  <si>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</si>
  <si>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</si>
  <si>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</si>
  <si>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</si>
  <si>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</si>
  <si>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</si>
  <si>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</si>
  <si>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</si>
  <si>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</si>
  <si>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</si>
  <si>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</si>
  <si>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</si>
  <si>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</si>
  <si>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</si>
  <si>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</si>
  <si>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</si>
  <si>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</si>
  <si>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</si>
  <si>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</si>
  <si>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</si>
  <si>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</si>
  <si>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</si>
  <si>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</si>
  <si>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</si>
  <si>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</si>
  <si>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</si>
  <si>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</si>
  <si>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</si>
  <si>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</si>
  <si>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</si>
  <si>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</si>
  <si>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</si>
  <si>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</si>
  <si>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</si>
  <si>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</si>
  <si>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</si>
  <si>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</si>
  <si>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</si>
  <si>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</si>
  <si>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</si>
  <si>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</si>
  <si>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Education Investment</t>
  </si>
  <si>
    <t>Equipment Investment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</si>
  <si>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</si>
  <si>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</si>
  <si>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</si>
  <si>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</si>
  <si>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</si>
  <si>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</si>
  <si>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</si>
  <si>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</si>
  <si>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Fraction of shading trees to the coffee plants based on shading level</t>
  </si>
  <si>
    <t>Inputs</t>
  </si>
  <si>
    <t>Number of smallholders</t>
  </si>
  <si>
    <t>Required investment per smallholder</t>
  </si>
  <si>
    <t>Number of coffee plants per smallholder</t>
  </si>
  <si>
    <t>Assumptions</t>
  </si>
  <si>
    <t>Total required investment</t>
  </si>
  <si>
    <t>total required investment for forestry</t>
  </si>
  <si>
    <t>Forestry to total ratio</t>
  </si>
  <si>
    <t>Additional income due to by products (fruits)</t>
  </si>
  <si>
    <t>Additional income due to firewood and timber (wood &amp; paper)</t>
  </si>
  <si>
    <t>Optimum shading level</t>
  </si>
  <si>
    <t>Increase in productivity based on optimum shading level</t>
  </si>
  <si>
    <t>Modeled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</si>
  <si>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</si>
  <si>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</si>
  <si>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</si>
  <si>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</si>
  <si>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</si>
  <si>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</si>
  <si>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</si>
  <si>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</si>
  <si>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</si>
  <si>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</si>
  <si>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</si>
  <si>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</si>
  <si>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</si>
  <si>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</si>
  <si>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</si>
  <si>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</si>
  <si>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</si>
  <si>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#I think we have to increase the value added of the Skilled labors of high rainfall household production ( with multi practices of mulching, trenches, organic composting and shading tree we can have a general increase of 14% in the NPV)</t>
  </si>
  <si>
    <t>No</t>
  </si>
  <si>
    <t>Aggregated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</si>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</sst>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 applyAlignment="1">
      <alignment horizontal="center"/>
    </xf>
    <xf numFmtId="0" fontId="0" fillId="2" borderId="0" xfId="0" applyNumberFormat="1" applyFont="1" applyFill="1"/>
    <xf numFmtId="0" fontId="6" fillId="4" borderId="0" xfId="1" applyNumberFormat="1" applyFont="1" applyFill="1" applyAlignment="1">
      <alignment horizontal="center" vertical="center"/>
    </xf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6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6" borderId="0" xfId="1" applyNumberFormat="1" applyFont="1" applyFill="1" applyAlignment="1">
      <alignment horizontal="center" vertical="center"/>
    </xf>
    <xf numFmtId="0" fontId="10" fillId="0" borderId="0" xfId="3" applyAlignment="1">
      <alignment vertical="center"/>
    </xf>
    <xf numFmtId="0" fontId="10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J28" sqref="J28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172</v>
      </c>
      <c r="C2" t="s">
        <v>92</v>
      </c>
      <c r="D2" s="5" t="s">
        <v>7</v>
      </c>
      <c r="E2" s="2">
        <v>-0.2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15" zoomScaleNormal="115" workbookViewId="0">
      <selection activeCell="A29" sqref="A29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82</v>
      </c>
      <c r="C2" s="5">
        <f>main!C20</f>
        <v>29.099999999999994</v>
      </c>
    </row>
    <row r="3" spans="1:3" x14ac:dyDescent="0.25">
      <c r="A3" s="3">
        <v>2</v>
      </c>
      <c r="B3" t="s">
        <v>51</v>
      </c>
      <c r="C3" s="5">
        <f>main!C21</f>
        <v>50.400000000000006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abSelected="1" workbookViewId="0">
      <selection activeCell="D22" sqref="D2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217</v>
      </c>
    </row>
    <row r="2" spans="1:8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-main!C22</f>
        <v>-0.13</v>
      </c>
      <c r="H2" s="2" t="s">
        <v>216</v>
      </c>
    </row>
    <row r="3" spans="1:8" x14ac:dyDescent="0.25">
      <c r="A3" s="3">
        <v>2</v>
      </c>
      <c r="B3" s="5" t="s">
        <v>13</v>
      </c>
      <c r="C3" s="6" t="s">
        <v>64</v>
      </c>
      <c r="D3" s="5" t="s">
        <v>14</v>
      </c>
      <c r="E3" s="6" t="s">
        <v>92</v>
      </c>
      <c r="F3" s="5" t="s">
        <v>7</v>
      </c>
      <c r="G3" s="5">
        <f>main!C23</f>
        <v>-3.6433199999999999E-2</v>
      </c>
      <c r="H3" s="2" t="s">
        <v>216</v>
      </c>
    </row>
    <row r="4" spans="1:8" x14ac:dyDescent="0.25">
      <c r="A4" s="3">
        <v>3</v>
      </c>
      <c r="B4" s="5" t="s">
        <v>13</v>
      </c>
      <c r="C4" s="6" t="s">
        <v>65</v>
      </c>
      <c r="D4" s="5" t="s">
        <v>14</v>
      </c>
      <c r="E4" s="6" t="s">
        <v>92</v>
      </c>
      <c r="F4" s="5" t="s">
        <v>7</v>
      </c>
      <c r="G4" s="5">
        <f>main!C24</f>
        <v>-3.6433199999999999E-2</v>
      </c>
      <c r="H4" s="2" t="s">
        <v>216</v>
      </c>
    </row>
    <row r="5" spans="1:8" x14ac:dyDescent="0.25">
      <c r="A5" s="2">
        <v>4</v>
      </c>
      <c r="B5" s="5" t="s">
        <v>13</v>
      </c>
      <c r="C5" s="5" t="s">
        <v>13</v>
      </c>
      <c r="D5" s="5" t="s">
        <v>14</v>
      </c>
      <c r="E5" s="6" t="s">
        <v>92</v>
      </c>
      <c r="F5" s="5" t="s">
        <v>7</v>
      </c>
      <c r="G5" s="1">
        <v>0.1</v>
      </c>
      <c r="H5" s="2" t="s">
        <v>218</v>
      </c>
    </row>
  </sheetData>
  <dataValidations count="2">
    <dataValidation type="list" allowBlank="1" showInputMessage="1" showErrorMessage="1" sqref="F2:F5" xr:uid="{00000000-0002-0000-0200-000000000000}">
      <formula1>"Percentage, Absolute"</formula1>
    </dataValidation>
    <dataValidation type="list" allowBlank="1" showInputMessage="1" showErrorMessage="1" sqref="D2:D5 B2:B5 C5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E3:E5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G1" sqref="G1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25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v>-0.3</v>
      </c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workbookViewId="0">
      <selection activeCell="J22" sqref="J22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1"/>
    </row>
    <row r="2" spans="1:10" x14ac:dyDescent="0.25">
      <c r="A2" t="s">
        <v>12</v>
      </c>
      <c r="B2" t="s">
        <v>84</v>
      </c>
      <c r="C2" t="s">
        <v>137</v>
      </c>
    </row>
    <row r="3" spans="1:10" x14ac:dyDescent="0.25">
      <c r="A3" t="s">
        <v>15</v>
      </c>
      <c r="B3" t="s">
        <v>85</v>
      </c>
      <c r="C3" t="s">
        <v>138</v>
      </c>
    </row>
    <row r="4" spans="1:10" x14ac:dyDescent="0.25">
      <c r="A4" t="s">
        <v>16</v>
      </c>
      <c r="B4" t="s">
        <v>86</v>
      </c>
      <c r="C4" t="s">
        <v>139</v>
      </c>
    </row>
    <row r="5" spans="1:10" x14ac:dyDescent="0.25">
      <c r="A5" t="s">
        <v>17</v>
      </c>
      <c r="B5" t="s">
        <v>87</v>
      </c>
      <c r="C5" t="s">
        <v>140</v>
      </c>
    </row>
    <row r="6" spans="1:10" x14ac:dyDescent="0.25">
      <c r="A6" t="s">
        <v>18</v>
      </c>
      <c r="B6" t="s">
        <v>88</v>
      </c>
      <c r="C6" t="s">
        <v>141</v>
      </c>
    </row>
    <row r="7" spans="1:10" x14ac:dyDescent="0.25">
      <c r="A7" t="s">
        <v>19</v>
      </c>
      <c r="B7" t="s">
        <v>89</v>
      </c>
      <c r="C7" t="s">
        <v>142</v>
      </c>
    </row>
    <row r="8" spans="1:10" x14ac:dyDescent="0.25">
      <c r="A8" t="s">
        <v>20</v>
      </c>
      <c r="B8" t="s">
        <v>90</v>
      </c>
      <c r="C8" t="s">
        <v>143</v>
      </c>
    </row>
    <row r="9" spans="1:10" x14ac:dyDescent="0.25">
      <c r="A9" t="s">
        <v>21</v>
      </c>
      <c r="B9" t="s">
        <v>91</v>
      </c>
      <c r="C9" t="s">
        <v>144</v>
      </c>
    </row>
    <row r="10" spans="1:10" x14ac:dyDescent="0.25">
      <c r="A10" t="s">
        <v>22</v>
      </c>
      <c r="B10" t="s">
        <v>92</v>
      </c>
      <c r="C10" t="s">
        <v>10</v>
      </c>
    </row>
    <row r="11" spans="1:10" x14ac:dyDescent="0.25">
      <c r="A11" t="s">
        <v>23</v>
      </c>
      <c r="B11" t="s">
        <v>93</v>
      </c>
      <c r="C11" t="s">
        <v>145</v>
      </c>
    </row>
    <row r="12" spans="1:10" x14ac:dyDescent="0.25">
      <c r="A12" t="s">
        <v>24</v>
      </c>
      <c r="B12" t="s">
        <v>94</v>
      </c>
      <c r="C12" t="s">
        <v>146</v>
      </c>
    </row>
    <row r="13" spans="1:10" x14ac:dyDescent="0.25">
      <c r="A13" t="s">
        <v>25</v>
      </c>
      <c r="B13" t="s">
        <v>95</v>
      </c>
      <c r="C13" t="s">
        <v>147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32"/>
      <c r="H15" s="32"/>
      <c r="I15" s="32"/>
      <c r="J15" s="32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9.140625" defaultRowHeight="15" x14ac:dyDescent="0.25"/>
  <cols>
    <col min="1" max="1" width="11.42578125" style="1" bestFit="1" customWidth="1"/>
    <col min="2" max="2" width="59.140625" style="1" customWidth="1"/>
    <col min="3" max="3" width="11.28515625" style="21" bestFit="1" customWidth="1"/>
    <col min="4" max="4" width="14.5703125" style="1" bestFit="1" customWidth="1"/>
    <col min="5" max="5" width="15.28515625" style="1" bestFit="1" customWidth="1"/>
    <col min="6" max="6" width="186.42578125" style="1" bestFit="1" customWidth="1"/>
    <col min="7" max="7" width="20.5703125" style="1" customWidth="1"/>
    <col min="8" max="16384" width="9.140625" style="1"/>
  </cols>
  <sheetData>
    <row r="1" spans="1:7" x14ac:dyDescent="0.25">
      <c r="A1" s="11" t="s">
        <v>178</v>
      </c>
      <c r="B1" s="11" t="s">
        <v>176</v>
      </c>
      <c r="C1" s="19" t="s">
        <v>8</v>
      </c>
      <c r="D1" s="11" t="s">
        <v>177</v>
      </c>
      <c r="E1" s="11" t="s">
        <v>181</v>
      </c>
      <c r="F1" s="11" t="s">
        <v>179</v>
      </c>
    </row>
    <row r="2" spans="1:7" x14ac:dyDescent="0.25">
      <c r="A2" s="35" t="s">
        <v>185</v>
      </c>
      <c r="B2" s="14" t="s">
        <v>195</v>
      </c>
      <c r="C2" s="24">
        <v>0.5</v>
      </c>
      <c r="D2" s="13"/>
      <c r="E2" s="13"/>
      <c r="F2" s="12" t="s">
        <v>202</v>
      </c>
    </row>
    <row r="3" spans="1:7" x14ac:dyDescent="0.25">
      <c r="A3" s="35"/>
      <c r="B3" s="14" t="s">
        <v>184</v>
      </c>
      <c r="C3" s="24">
        <v>0.04</v>
      </c>
      <c r="D3" s="13"/>
      <c r="E3" s="13"/>
      <c r="F3" s="13"/>
    </row>
    <row r="4" spans="1:7" x14ac:dyDescent="0.25">
      <c r="A4" s="35"/>
      <c r="B4" s="12" t="s">
        <v>187</v>
      </c>
      <c r="C4" s="24">
        <v>0.26500000000000001</v>
      </c>
      <c r="D4" s="12" t="s">
        <v>198</v>
      </c>
      <c r="E4" s="13"/>
      <c r="F4" s="12" t="s">
        <v>182</v>
      </c>
    </row>
    <row r="5" spans="1:7" x14ac:dyDescent="0.25">
      <c r="A5" s="35"/>
      <c r="B5" s="12" t="s">
        <v>188</v>
      </c>
      <c r="C5" s="24">
        <v>30</v>
      </c>
      <c r="D5" s="13"/>
      <c r="E5" s="13"/>
      <c r="F5" s="13"/>
    </row>
    <row r="6" spans="1:7" x14ac:dyDescent="0.25">
      <c r="A6" s="35"/>
      <c r="B6" s="12" t="s">
        <v>199</v>
      </c>
      <c r="C6" s="24">
        <v>0.14000000000000001</v>
      </c>
      <c r="D6" s="12" t="s">
        <v>198</v>
      </c>
      <c r="E6" s="13"/>
      <c r="F6" s="30" t="s">
        <v>203</v>
      </c>
      <c r="G6" s="29"/>
    </row>
    <row r="7" spans="1:7" x14ac:dyDescent="0.25">
      <c r="A7" s="35"/>
      <c r="B7" s="12" t="s">
        <v>193</v>
      </c>
      <c r="C7" s="24"/>
      <c r="D7" s="13"/>
      <c r="E7" s="12" t="s">
        <v>214</v>
      </c>
      <c r="F7" s="13"/>
    </row>
    <row r="8" spans="1:7" x14ac:dyDescent="0.25">
      <c r="A8" s="35"/>
      <c r="B8" s="12" t="s">
        <v>194</v>
      </c>
      <c r="C8" s="24"/>
      <c r="D8" s="13"/>
      <c r="E8" s="12" t="s">
        <v>214</v>
      </c>
      <c r="F8" s="12" t="s">
        <v>215</v>
      </c>
    </row>
    <row r="9" spans="1:7" x14ac:dyDescent="0.25">
      <c r="A9" s="35"/>
      <c r="B9" s="12" t="s">
        <v>204</v>
      </c>
      <c r="C9" s="24">
        <v>1.4</v>
      </c>
      <c r="D9" s="13"/>
      <c r="E9" s="13"/>
      <c r="F9" s="13"/>
    </row>
    <row r="10" spans="1:7" x14ac:dyDescent="0.25">
      <c r="A10" s="35"/>
      <c r="B10" s="12" t="s">
        <v>205</v>
      </c>
      <c r="C10" s="24">
        <v>1.4</v>
      </c>
      <c r="D10" s="13"/>
      <c r="E10" s="13"/>
      <c r="F10" s="13"/>
    </row>
    <row r="11" spans="1:7" x14ac:dyDescent="0.25">
      <c r="A11" s="35"/>
      <c r="B11" s="14" t="s">
        <v>186</v>
      </c>
      <c r="C11" s="25">
        <v>300000</v>
      </c>
      <c r="D11" s="14"/>
      <c r="E11" s="14"/>
      <c r="F11" s="14" t="s">
        <v>183</v>
      </c>
    </row>
    <row r="12" spans="1:7" x14ac:dyDescent="0.25">
      <c r="A12" s="35"/>
      <c r="B12" s="14" t="s">
        <v>211</v>
      </c>
      <c r="C12" s="25">
        <v>9.1082999999999997E-2</v>
      </c>
      <c r="D12" s="14"/>
      <c r="E12" s="14"/>
      <c r="F12" s="14"/>
    </row>
    <row r="13" spans="1:7" x14ac:dyDescent="0.25">
      <c r="A13" s="34" t="s">
        <v>189</v>
      </c>
      <c r="B13" s="15" t="s">
        <v>173</v>
      </c>
      <c r="C13" s="22">
        <v>0.5</v>
      </c>
      <c r="D13" s="15"/>
      <c r="E13" s="15"/>
      <c r="F13" s="15"/>
    </row>
    <row r="14" spans="1:7" x14ac:dyDescent="0.25">
      <c r="A14" s="34"/>
      <c r="B14" s="15" t="s">
        <v>200</v>
      </c>
      <c r="C14" s="23"/>
      <c r="D14" s="15"/>
      <c r="E14" s="15"/>
      <c r="F14" s="15"/>
    </row>
    <row r="15" spans="1:7" x14ac:dyDescent="0.25">
      <c r="A15" s="34"/>
      <c r="B15" s="15" t="s">
        <v>206</v>
      </c>
      <c r="C15" s="22">
        <v>-0.4</v>
      </c>
      <c r="D15" s="15"/>
      <c r="E15" s="15" t="s">
        <v>210</v>
      </c>
      <c r="F15" s="15" t="s">
        <v>208</v>
      </c>
    </row>
    <row r="16" spans="1:7" x14ac:dyDescent="0.25">
      <c r="A16" s="34"/>
      <c r="B16" s="15" t="s">
        <v>207</v>
      </c>
      <c r="C16" s="22">
        <v>-0.4</v>
      </c>
      <c r="D16" s="15"/>
      <c r="E16" s="15" t="s">
        <v>210</v>
      </c>
      <c r="F16" s="15" t="s">
        <v>208</v>
      </c>
    </row>
    <row r="17" spans="1:6" x14ac:dyDescent="0.25">
      <c r="A17" s="33" t="s">
        <v>180</v>
      </c>
      <c r="B17" s="17" t="s">
        <v>190</v>
      </c>
      <c r="C17" s="27">
        <f>C11*C4/1000</f>
        <v>79.5</v>
      </c>
      <c r="D17" s="18" t="s">
        <v>201</v>
      </c>
      <c r="E17" s="18"/>
      <c r="F17" s="18"/>
    </row>
    <row r="18" spans="1:6" x14ac:dyDescent="0.25">
      <c r="A18" s="33"/>
      <c r="B18" s="17" t="s">
        <v>191</v>
      </c>
      <c r="C18" s="27">
        <f>C3*(C5+C14)*C11*C6/1000</f>
        <v>50.400000000000006</v>
      </c>
      <c r="D18" s="18" t="s">
        <v>201</v>
      </c>
      <c r="E18" s="18"/>
      <c r="F18" s="18"/>
    </row>
    <row r="19" spans="1:6" x14ac:dyDescent="0.25">
      <c r="A19" s="33"/>
      <c r="B19" s="17" t="s">
        <v>192</v>
      </c>
      <c r="C19" s="27">
        <f>C18/C17</f>
        <v>0.63396226415094348</v>
      </c>
      <c r="D19" s="18"/>
      <c r="E19" s="18"/>
      <c r="F19" s="18"/>
    </row>
    <row r="20" spans="1:6" x14ac:dyDescent="0.25">
      <c r="A20" s="36" t="s">
        <v>197</v>
      </c>
      <c r="B20" s="16" t="s">
        <v>174</v>
      </c>
      <c r="C20" s="28">
        <f>(1-C19)*C17</f>
        <v>29.099999999999994</v>
      </c>
      <c r="D20" s="16" t="s">
        <v>201</v>
      </c>
      <c r="E20" s="16" t="s">
        <v>209</v>
      </c>
      <c r="F20" s="16"/>
    </row>
    <row r="21" spans="1:6" x14ac:dyDescent="0.25">
      <c r="A21" s="36"/>
      <c r="B21" s="16" t="s">
        <v>175</v>
      </c>
      <c r="C21" s="28">
        <f>C19*C17</f>
        <v>50.400000000000006</v>
      </c>
      <c r="D21" s="16" t="s">
        <v>201</v>
      </c>
      <c r="E21" s="16" t="s">
        <v>209</v>
      </c>
      <c r="F21" s="16"/>
    </row>
    <row r="22" spans="1:6" x14ac:dyDescent="0.25">
      <c r="A22" s="36"/>
      <c r="B22" s="16" t="s">
        <v>196</v>
      </c>
      <c r="C22" s="26">
        <v>0.13</v>
      </c>
      <c r="D22" s="16"/>
      <c r="E22" s="16" t="s">
        <v>210</v>
      </c>
      <c r="F22" s="16"/>
    </row>
    <row r="23" spans="1:6" x14ac:dyDescent="0.25">
      <c r="A23" s="36"/>
      <c r="B23" s="16" t="s">
        <v>212</v>
      </c>
      <c r="C23" s="31">
        <f>C12*C15</f>
        <v>-3.6433199999999999E-2</v>
      </c>
      <c r="D23" s="16"/>
      <c r="E23" s="16" t="s">
        <v>210</v>
      </c>
      <c r="F23" s="16"/>
    </row>
    <row r="24" spans="1:6" x14ac:dyDescent="0.25">
      <c r="A24" s="36"/>
      <c r="B24" s="16" t="s">
        <v>213</v>
      </c>
      <c r="C24" s="31">
        <f>C16*C12</f>
        <v>-3.6433199999999999E-2</v>
      </c>
      <c r="D24" s="16"/>
      <c r="E24" s="16" t="s">
        <v>210</v>
      </c>
      <c r="F24" s="16"/>
    </row>
    <row r="26" spans="1:6" x14ac:dyDescent="0.25">
      <c r="B26" s="10"/>
      <c r="C26" s="20"/>
    </row>
    <row r="29" spans="1:6" x14ac:dyDescent="0.25">
      <c r="C29" s="20"/>
    </row>
  </sheetData>
  <mergeCells count="4">
    <mergeCell ref="A17:A19"/>
    <mergeCell ref="A13:A16"/>
    <mergeCell ref="A2:A12"/>
    <mergeCell ref="A20:A24"/>
  </mergeCells>
  <hyperlinks>
    <hyperlink ref="F6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2020-04-16T15:51:10Z</dcterms:modified>
</cp:coreProperties>
</file>