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feemit-my.sharepoint.com/personal/federica_inzoli_feem_it/Documents/REP/CIVICS Ghana/Maize/MillsProductivity/"/>
    </mc:Choice>
  </mc:AlternateContent>
  <xr:revisionPtr revIDLastSave="301" documentId="11_F25DC773A252ABDACC10486E019B5C525ADE58F2" xr6:coauthVersionLast="45" xr6:coauthVersionMax="45" xr10:uidLastSave="{CB68DBFB-43DC-4F7F-B846-A42C81282E26}"/>
  <bookViews>
    <workbookView xWindow="-38520" yWindow="-5445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D7" i="1" l="1"/>
  <c r="K7" i="1"/>
  <c r="L7" i="1" s="1"/>
  <c r="L6" i="1"/>
  <c r="K6" i="1"/>
  <c r="D6" i="1"/>
  <c r="K5" i="1"/>
  <c r="L5" i="1" s="1"/>
  <c r="D5" i="1"/>
  <c r="L4" i="1"/>
  <c r="H4" i="1"/>
  <c r="D4" i="1"/>
</calcChain>
</file>

<file path=xl/sharedStrings.xml><?xml version="1.0" encoding="utf-8"?>
<sst xmlns="http://schemas.openxmlformats.org/spreadsheetml/2006/main" count="28" uniqueCount="18">
  <si>
    <t>BAU</t>
  </si>
  <si>
    <t>plus 50%</t>
  </si>
  <si>
    <t>plus 100%</t>
  </si>
  <si>
    <t>Load [kWh/year]</t>
  </si>
  <si>
    <t>Investment Cost [MUSD @2015]</t>
  </si>
  <si>
    <t>PV Size [kW]</t>
  </si>
  <si>
    <t>Battery Size [kWh]</t>
  </si>
  <si>
    <t>Genset Size [kW]</t>
  </si>
  <si>
    <t>-</t>
  </si>
  <si>
    <t>Hybrid</t>
  </si>
  <si>
    <t>Solar</t>
  </si>
  <si>
    <t>1 MILL</t>
  </si>
  <si>
    <t>LCoE [USD/kWh]</t>
  </si>
  <si>
    <t>Cash Flow [kUSD/year]</t>
  </si>
  <si>
    <t>Tariff no INV [USD/kWh]</t>
  </si>
  <si>
    <t>Fixed O&amp;M [kUSD/year]</t>
  </si>
  <si>
    <t>Battery Replacement Cost [kUSD]</t>
  </si>
  <si>
    <t>Fuel Consumption  [kUSD/year]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</si>
</sst>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\ _€_-;\-* #,##0.000000\ _€_-;_-* &quot;-&quot;??\ _€_-;_-@_-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horizontal="center"/>
    </xf>
    <xf numFmtId="166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40409</xdr:colOff>
      <xdr:row>8</xdr:row>
      <xdr:rowOff>49011</xdr:rowOff>
    </xdr:from>
    <xdr:to>
      <xdr:col>7</xdr:col>
      <xdr:colOff>1278082</xdr:colOff>
      <xdr:row>31</xdr:row>
      <xdr:rowOff>116258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A0CA24-7487-4D95-B1BA-FD1E7B4A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59" y="1496811"/>
          <a:ext cx="7653713" cy="4229672"/>
        </a:xfrm>
        <a:prstGeom prst="rect">
          <a:avLst/>
        </a:prstGeom>
      </xdr:spPr>
    </xdr:pic>
    <xdr:clientData/>
  </xdr:twoCellAnchor>
  <xdr:twoCellAnchor editAs="oneCell">
    <xdr:from>
      <xdr:col>7</xdr:col>
      <xdr:colOff>1305618</xdr:colOff>
      <xdr:row>8</xdr:row>
      <xdr:rowOff>20781</xdr:rowOff>
    </xdr:from>
    <xdr:to>
      <xdr:col>12</xdr:col>
      <xdr:colOff>400050</xdr:colOff>
      <xdr:row>31</xdr:row>
      <xdr:rowOff>60146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17A35F-CC6D-4FAC-8497-01FF223BC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4118" y="1468581"/>
          <a:ext cx="7647882" cy="4197980"/>
        </a:xfrm>
        <a:prstGeom prst="rect">
          <a:avLst/>
        </a:prstGeom>
      </xdr:spPr>
    </xdr:pic>
    <xdr:clientData/>
  </xdr:twoCellAnchor>
  <xdr:twoCellAnchor editAs="oneCell">
    <xdr:from>
      <xdr:col>0</xdr:col>
      <xdr:colOff>628419</xdr:colOff>
      <xdr:row>31</xdr:row>
      <xdr:rowOff>125210</xdr:rowOff>
    </xdr:from>
    <xdr:to>
      <xdr:col>7</xdr:col>
      <xdr:colOff>1235537</xdr:colOff>
      <xdr:row>55</xdr:row>
      <xdr:rowOff>19160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128909-D041-4AEE-9CE4-65EEFCB3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19" y="5735435"/>
          <a:ext cx="7651808" cy="4227825"/>
        </a:xfrm>
        <a:prstGeom prst="rect">
          <a:avLst/>
        </a:prstGeom>
      </xdr:spPr>
    </xdr:pic>
    <xdr:clientData/>
  </xdr:twoCellAnchor>
  <xdr:twoCellAnchor editAs="oneCell">
    <xdr:from>
      <xdr:col>7</xdr:col>
      <xdr:colOff>1288415</xdr:colOff>
      <xdr:row>31</xdr:row>
      <xdr:rowOff>60208</xdr:rowOff>
    </xdr:from>
    <xdr:to>
      <xdr:col>12</xdr:col>
      <xdr:colOff>365702</xdr:colOff>
      <xdr:row>54</xdr:row>
      <xdr:rowOff>131266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E601B3-93E3-4F73-8C5E-93BFF961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915" y="5670433"/>
          <a:ext cx="7636452" cy="4237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115" zoomScaleNormal="115" workbookViewId="0">
      <selection activeCell="J4" sqref="J4"/>
    </sheetView>
  </sheetViews>
  <sheetFormatPr defaultRowHeight="14.4" x14ac:dyDescent="0.3"/>
  <cols>
    <col min="1" max="2" width="9.21875" bestFit="1" customWidth="1"/>
    <col min="3" max="3" width="14.88671875" bestFit="1" customWidth="1"/>
    <col min="4" max="4" width="27.77734375" bestFit="1" customWidth="1"/>
    <col min="5" max="5" width="11" bestFit="1" customWidth="1"/>
    <col min="6" max="6" width="16.109375" bestFit="1" customWidth="1"/>
    <col min="7" max="7" width="14.77734375" bestFit="1" customWidth="1"/>
    <col min="8" max="8" width="27.21875" bestFit="1" customWidth="1"/>
    <col min="9" max="9" width="34.5546875" customWidth="1"/>
    <col min="10" max="11" width="20.77734375" bestFit="1" customWidth="1"/>
    <col min="12" max="12" width="21.33203125" bestFit="1" customWidth="1"/>
    <col min="13" max="13" width="14.77734375" bestFit="1" customWidth="1"/>
  </cols>
  <sheetData>
    <row r="1" spans="1:13" x14ac:dyDescent="0.3">
      <c r="A1" s="5" t="s">
        <v>11</v>
      </c>
    </row>
    <row r="2" spans="1:13" x14ac:dyDescent="0.3">
      <c r="C2" t="s">
        <v>3</v>
      </c>
      <c r="D2" s="8" t="s">
        <v>4</v>
      </c>
      <c r="E2" t="s">
        <v>5</v>
      </c>
      <c r="F2" t="s">
        <v>6</v>
      </c>
      <c r="G2" t="s">
        <v>7</v>
      </c>
      <c r="H2" s="8" t="s">
        <v>17</v>
      </c>
      <c r="I2" s="8" t="s">
        <v>16</v>
      </c>
      <c r="J2" s="8" t="s">
        <v>15</v>
      </c>
      <c r="K2" s="13" t="s">
        <v>13</v>
      </c>
      <c r="L2" t="s">
        <v>14</v>
      </c>
      <c r="M2" t="s">
        <v>12</v>
      </c>
    </row>
    <row r="3" spans="1:13" x14ac:dyDescent="0.3">
      <c r="B3" s="8" t="s">
        <v>0</v>
      </c>
      <c r="C3" s="9">
        <v>323667.92733248515</v>
      </c>
      <c r="D3" s="10" t="s">
        <v>8</v>
      </c>
      <c r="E3" s="4" t="s">
        <v>8</v>
      </c>
      <c r="F3" s="4" t="s">
        <v>8</v>
      </c>
      <c r="G3" s="4" t="s">
        <v>8</v>
      </c>
      <c r="H3" s="10" t="s">
        <v>8</v>
      </c>
      <c r="I3" s="10"/>
      <c r="J3" s="10"/>
      <c r="K3" s="14"/>
      <c r="L3" s="4"/>
    </row>
    <row r="4" spans="1:13" x14ac:dyDescent="0.3">
      <c r="A4" s="16" t="s">
        <v>9</v>
      </c>
      <c r="B4" s="1" t="s">
        <v>1</v>
      </c>
      <c r="C4" s="3">
        <v>489041.32871181547</v>
      </c>
      <c r="D4" s="8">
        <f>723.74/1000</f>
        <v>0.72374000000000005</v>
      </c>
      <c r="E4" s="2">
        <v>325.19</v>
      </c>
      <c r="F4" s="2">
        <v>124.34</v>
      </c>
      <c r="G4" s="2">
        <v>118.14</v>
      </c>
      <c r="H4" s="12">
        <f>72.3222</f>
        <v>72.322199999999995</v>
      </c>
      <c r="I4" s="12">
        <v>1.4156</v>
      </c>
      <c r="J4" s="8">
        <v>15.18</v>
      </c>
      <c r="K4" s="18">
        <f>SUM(H4:J4)</f>
        <v>88.9178</v>
      </c>
      <c r="L4" s="6">
        <f>K4/C4</f>
        <v>1.8182062492390678E-4</v>
      </c>
      <c r="M4">
        <v>5.8099999999999999E-2</v>
      </c>
    </row>
    <row r="5" spans="1:13" x14ac:dyDescent="0.3">
      <c r="A5" s="16"/>
      <c r="B5" s="1" t="s">
        <v>2</v>
      </c>
      <c r="C5" s="7">
        <v>650244.93258333032</v>
      </c>
      <c r="D5" s="11">
        <f>732.856/1000</f>
        <v>0.73285599999999995</v>
      </c>
      <c r="E5" s="2">
        <v>326.3</v>
      </c>
      <c r="F5" s="2">
        <v>136.36000000000001</v>
      </c>
      <c r="G5" s="2">
        <v>128.58000000000001</v>
      </c>
      <c r="H5" s="12">
        <v>127.60059999999999</v>
      </c>
      <c r="I5" s="12">
        <v>1.5703</v>
      </c>
      <c r="J5" s="12">
        <v>15.43</v>
      </c>
      <c r="K5" s="13">
        <f>SUM(H5:J5)</f>
        <v>144.6009</v>
      </c>
      <c r="L5" s="6">
        <f>K5/C5</f>
        <v>2.22379126317096E-4</v>
      </c>
      <c r="M5">
        <v>6.1100000000000002E-2</v>
      </c>
    </row>
    <row r="6" spans="1:13" x14ac:dyDescent="0.3">
      <c r="A6" s="17" t="s">
        <v>10</v>
      </c>
      <c r="B6" s="1" t="s">
        <v>1</v>
      </c>
      <c r="C6" s="3">
        <v>489041.32871181547</v>
      </c>
      <c r="D6" s="11">
        <f>2504.729/1000</f>
        <v>2.5047289999999998</v>
      </c>
      <c r="E6" s="2">
        <v>902.1</v>
      </c>
      <c r="F6" s="2">
        <v>1751.35</v>
      </c>
      <c r="G6" s="4" t="s">
        <v>8</v>
      </c>
      <c r="H6" s="10" t="s">
        <v>8</v>
      </c>
      <c r="I6" s="8">
        <v>9.73</v>
      </c>
      <c r="J6" s="8">
        <v>50.09</v>
      </c>
      <c r="K6" s="13">
        <f>SUM(H6:J6)</f>
        <v>59.820000000000007</v>
      </c>
      <c r="L6" s="6">
        <f>K6/C6</f>
        <v>1.2232095016912367E-4</v>
      </c>
      <c r="M6">
        <v>9.9699999999999997E-2</v>
      </c>
    </row>
    <row r="7" spans="1:13" x14ac:dyDescent="0.3">
      <c r="A7" s="17"/>
      <c r="B7" s="1" t="s">
        <v>2</v>
      </c>
      <c r="C7" s="3">
        <v>650244.93258333032</v>
      </c>
      <c r="D7" s="11">
        <f>3507.033/1000</f>
        <v>3.5070329999999998</v>
      </c>
      <c r="E7" s="2">
        <v>1220.8599999999999</v>
      </c>
      <c r="F7" s="2">
        <v>2663.28</v>
      </c>
      <c r="G7" s="4" t="s">
        <v>8</v>
      </c>
      <c r="H7" s="10" t="s">
        <v>8</v>
      </c>
      <c r="I7" s="12">
        <v>20.547499999999999</v>
      </c>
      <c r="J7" s="8">
        <v>70.14</v>
      </c>
      <c r="K7" s="13">
        <f>SUM(H7:J7)</f>
        <v>90.6875</v>
      </c>
      <c r="L7" s="6">
        <f>K7/C7</f>
        <v>1.3946667702539642E-4</v>
      </c>
      <c r="M7">
        <v>0.1072</v>
      </c>
    </row>
    <row r="14" spans="1:13" x14ac:dyDescent="0.3">
      <c r="L14" s="15"/>
    </row>
  </sheetData>
  <mergeCells count="2">
    <mergeCell ref="A4:A5"/>
    <mergeCell ref="A6:A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Stevanato</dc:creator>
  <cp:lastModifiedBy>Nicolo' Golinucci</cp:lastModifiedBy>
  <dcterms:created xsi:type="dcterms:W3CDTF">2015-06-05T18:17:20Z</dcterms:created>
  <dcterms:modified xsi:type="dcterms:W3CDTF">2020-12-11T16:59:56Z</dcterms:modified>
</cp:coreProperties>
</file>