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D763F8BA-4C0B-41EA-964C-7C75127F6950}" xr6:coauthVersionLast="45" xr6:coauthVersionMax="45" xr10:uidLastSave="{00000000-0000-0000-0000-000000000000}"/>
  <bookViews>
    <workbookView xWindow="-4170" yWindow="-21720" windowWidth="38640" windowHeight="21240" activeTab="1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  <c r="L2" i="4" l="1"/>
  <c r="L3" i="4" l="1"/>
  <c r="B2" i="10" l="1"/>
  <c r="G4" i="4" l="1"/>
  <c r="E2" i="7" l="1"/>
  <c r="E3" i="7"/>
  <c r="G2" i="4"/>
  <c r="F2" i="5" l="1"/>
</calcChain>
</file>

<file path=xl/sharedStrings.xml><?xml version="1.0" encoding="utf-8"?>
<sst xmlns="http://schemas.openxmlformats.org/spreadsheetml/2006/main" count="265" uniqueCount="197">
  <si>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</si>
  <si>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</si>
  <si>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</si>
  <si>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</si>
  <si>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</si>
  <si>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</si>
  <si>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</si>
  <si>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</si>
  <si>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</si>
  <si>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</si>
  <si>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</si>
  <si>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</si>
  <si>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</si>
  <si>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</si>
  <si>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</si>
  <si>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</si>
  <si>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</si>
  <si>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</si>
  <si>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</si>
  <si>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</si>
  <si>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</si>
  <si>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</si>
  <si>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</si>
  <si>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</si>
  <si>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</si>
  <si>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</si>
  <si>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</si>
  <si>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</si>
  <si>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</si>
  <si>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</si>
  <si>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</si>
  <si>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</si>
  <si>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</si>
  <si>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</si>
  <si>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</si>
  <si>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</si>
  <si>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</si>
  <si>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</si>
  <si>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</si>
  <si>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</si>
  <si>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</si>
  <si>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</si>
  <si>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</si>
  <si>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</si>
  <si>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</si>
  <si>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</si>
  <si>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</si>
  <si>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</si>
  <si>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</si>
  <si>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</si>
  <si>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</si>
  <si>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</si>
  <si>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</si>
  <si>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</si>
  <si>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</si>
  <si>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</si>
  <si>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</si>
  <si>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</si>
  <si>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</si>
  <si>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</si>
  <si>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</si>
  <si>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</si>
  <si>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</si>
  <si>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</si>
  <si>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</si>
  <si>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</si>
  <si>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</si>
  <si>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</si>
  <si>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</si>
  <si>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</si>
  <si>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</si>
  <si>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</si>
  <si>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</si>
  <si>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</si>
  <si>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</si>
  <si>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</si>
  <si>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</si>
  <si>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</si>
  <si>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</si>
  <si>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</si>
  <si>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</si>
  <si>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</si>
  <si>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</si>
  <si>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</si>
  <si>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</si>
  <si>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</si>
  <si>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</si>
  <si>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</si>
  <si>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</si>
  <si>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</si>
  <si>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</si>
  <si>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</si>
  <si>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</si>
  <si>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</si>
  <si>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</si>
  <si>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</si>
  <si>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</si>
  <si>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</si>
  <si>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</si>
  <si>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</si>
  <si>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</si>
  <si>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</si>
  <si>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</si>
  <si>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</si>
  <si>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</si>
  <si>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</si>
  <si>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</si>
  <si>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</si>
  <si>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</si>
  <si>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</si>
  <si>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</si>
  <si>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</si>
  <si>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</si>
  <si>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</si>
  <si>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</si>
  <si>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</si>
  <si>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</si>
  <si>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</si>
  <si>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</si>
  <si>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</si>
  <si>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</si>
  <si>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</si>
  <si>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</si>
  <si>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</si>
  <si>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</si>
  <si>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</si>
  <si>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</si>
  <si>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</si>
  <si>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</si>
  <si>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</si>
  <si>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</si>
  <si>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</si>
  <si>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</si>
  <si>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</si>
  <si>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</si>
  <si>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</si>
  <si>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</si>
  <si>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</si>
  <si>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</si>
  <si>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</si>
  <si>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</si>
  <si>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</si>
  <si>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</si>
  <si>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</si>
  <si>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</si>
  <si>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</si>
  <si>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</si>
  <si>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</si>
  <si>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</si>
  <si>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</si>
  <si>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</si>
  <si>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</si>
  <si>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</si>
  <si>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</si>
  <si>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</si>
  <si>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</si>
  <si>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</si>
  <si>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</si>
  <si>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</si>
  <si>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</si>
  <si>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</si>
  <si>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</si>
  <si>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</si>
  <si>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</si>
  <si>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</si>
  <si>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</si>
  <si>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</si>
  <si>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</si>
  <si>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</si>
  <si>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</si>
  <si>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</si>
  <si>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</si>
  <si>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Lagenda</t>
  </si>
  <si>
    <t>Description</t>
  </si>
  <si>
    <t>Unit of measure</t>
  </si>
  <si>
    <t>Reference Matrix</t>
  </si>
  <si>
    <t>Reference</t>
  </si>
  <si>
    <t>Modeled</t>
  </si>
  <si>
    <t>Y</t>
  </si>
  <si>
    <t>MSh</t>
  </si>
  <si>
    <t>Absolute</t>
  </si>
  <si>
    <t>Aggregated</t>
  </si>
  <si>
    <t>No</t>
  </si>
  <si>
    <t>Sensitivity</t>
  </si>
  <si>
    <t>Useful life</t>
  </si>
  <si>
    <t>Residential</t>
  </si>
  <si>
    <t>Sensistivity</t>
  </si>
  <si>
    <t>Min</t>
  </si>
  <si>
    <t>Max</t>
  </si>
  <si>
    <t>Step</t>
  </si>
  <si>
    <t>Yes</t>
  </si>
  <si>
    <t>Green Water</t>
  </si>
  <si>
    <t>Ecopulpers - Metals and machines (commodity)</t>
  </si>
  <si>
    <t>Ecopulpers - Transport (commodity)</t>
  </si>
  <si>
    <t>Roasting - Metals and machines (commodity)</t>
  </si>
  <si>
    <t>Shading trees - Forestry (commodity)</t>
  </si>
  <si>
    <t>Biomass - Metals and machines (commodity)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</si>
</sst>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 applyBorder="1"/>
    <xf numFmtId="0" fontId="2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1" fillId="0" borderId="1" xfId="0" applyFont="1" applyBorder="1"/>
    <xf numFmtId="2" fontId="0" fillId="4" borderId="0" xfId="0" applyNumberForma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2" fontId="0" fillId="2" borderId="0" xfId="0" applyNumberFormat="1" applyFill="1"/>
    <xf numFmtId="0" fontId="1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2" fontId="0" fillId="4" borderId="0" xfId="1" applyNumberFormat="1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26" t="s">
        <v>191</v>
      </c>
      <c r="C2" t="s">
        <v>92</v>
      </c>
      <c r="D2" s="5" t="s">
        <v>7</v>
      </c>
      <c r="E2" s="24">
        <f>main!C9</f>
        <v>0</v>
      </c>
    </row>
    <row r="3" spans="1:5" x14ac:dyDescent="0.3">
      <c r="A3" s="3">
        <v>2</v>
      </c>
      <c r="B3" s="1" t="s">
        <v>185</v>
      </c>
      <c r="C3" t="s">
        <v>92</v>
      </c>
      <c r="D3" s="1" t="s">
        <v>180</v>
      </c>
      <c r="E3" s="25">
        <f>main!C6</f>
        <v>5421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tabSelected="1" workbookViewId="0">
      <selection activeCell="D5" sqref="D5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.5546875" style="1" bestFit="1" customWidth="1"/>
    <col min="4" max="16384" width="9.109375" style="1"/>
  </cols>
  <sheetData>
    <row r="1" spans="1:7" x14ac:dyDescent="0.3">
      <c r="B1" s="3" t="s">
        <v>1</v>
      </c>
      <c r="C1" s="3" t="s">
        <v>9</v>
      </c>
      <c r="D1" s="3" t="s">
        <v>186</v>
      </c>
      <c r="E1" s="3" t="s">
        <v>187</v>
      </c>
      <c r="F1" s="3" t="s">
        <v>188</v>
      </c>
      <c r="G1" s="3" t="s">
        <v>189</v>
      </c>
    </row>
    <row r="2" spans="1:7" x14ac:dyDescent="0.3">
      <c r="A2" s="3">
        <v>1</v>
      </c>
      <c r="B2" t="s">
        <v>67</v>
      </c>
      <c r="C2" s="21">
        <f>SUM(main!C2,main!C4,main!C6)</f>
        <v>5921.0450000000001</v>
      </c>
      <c r="D2" s="1" t="s">
        <v>182</v>
      </c>
    </row>
    <row r="3" spans="1:7" x14ac:dyDescent="0.3">
      <c r="A3" s="3">
        <v>2</v>
      </c>
      <c r="B3" t="s">
        <v>75</v>
      </c>
      <c r="C3" s="1">
        <f>main!C3</f>
        <v>3.1949999999999998</v>
      </c>
      <c r="D3" s="1" t="s">
        <v>182</v>
      </c>
    </row>
    <row r="4" spans="1:7" x14ac:dyDescent="0.3">
      <c r="A4" s="3">
        <v>3</v>
      </c>
      <c r="B4" t="s">
        <v>51</v>
      </c>
      <c r="C4" s="21">
        <f>main!C5</f>
        <v>5324</v>
      </c>
      <c r="D4" s="1" t="s">
        <v>182</v>
      </c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zoomScale="113" workbookViewId="0">
      <selection activeCell="I14" sqref="I14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0" style="1" bestFit="1" customWidth="1"/>
    <col min="9" max="9" width="11.6640625" style="1" bestFit="1" customWidth="1"/>
    <col min="10" max="10" width="9.109375" style="1"/>
    <col min="11" max="11" width="8.44140625" style="1" bestFit="1" customWidth="1"/>
    <col min="12" max="12" width="12" style="1" bestFit="1" customWidth="1"/>
    <col min="13" max="16384" width="9.109375" style="1"/>
  </cols>
  <sheetData>
    <row r="1" spans="1:1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181</v>
      </c>
      <c r="I1" s="22" t="s">
        <v>186</v>
      </c>
      <c r="J1" s="22" t="s">
        <v>187</v>
      </c>
      <c r="K1" s="22" t="s">
        <v>188</v>
      </c>
      <c r="L1" s="22" t="s">
        <v>189</v>
      </c>
    </row>
    <row r="2" spans="1:12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-main!C4</f>
        <v>-401</v>
      </c>
      <c r="H2" s="1" t="s">
        <v>182</v>
      </c>
      <c r="I2" s="5" t="s">
        <v>182</v>
      </c>
      <c r="J2" s="7">
        <v>-8.4375000000000004E-5</v>
      </c>
      <c r="K2" s="7">
        <v>0</v>
      </c>
      <c r="L2" s="7">
        <f>(K2-J2)/5</f>
        <v>1.6875E-5</v>
      </c>
    </row>
    <row r="3" spans="1:12" x14ac:dyDescent="0.3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180</v>
      </c>
      <c r="G3" s="5">
        <v>7.5067782075000002E-3</v>
      </c>
      <c r="H3" s="1" t="s">
        <v>182</v>
      </c>
      <c r="I3" s="5" t="s">
        <v>190</v>
      </c>
      <c r="J3" s="5">
        <v>7.2362636774999994E-3</v>
      </c>
      <c r="K3" s="23">
        <v>7.5744068399999998E-3</v>
      </c>
      <c r="L3" s="5">
        <f>(K3-J3)/5</f>
        <v>6.7628632500000072E-5</v>
      </c>
    </row>
    <row r="4" spans="1:12" x14ac:dyDescent="0.3">
      <c r="A4" s="3">
        <v>3</v>
      </c>
      <c r="B4" s="5" t="s">
        <v>13</v>
      </c>
      <c r="C4" s="6" t="s">
        <v>79</v>
      </c>
      <c r="D4" s="5" t="s">
        <v>14</v>
      </c>
      <c r="E4" s="6" t="s">
        <v>86</v>
      </c>
      <c r="F4" s="5" t="s">
        <v>180</v>
      </c>
      <c r="G4" s="21">
        <f>main!C8</f>
        <v>0</v>
      </c>
      <c r="H4" s="1" t="s">
        <v>182</v>
      </c>
      <c r="I4" s="5" t="s">
        <v>182</v>
      </c>
      <c r="J4" s="5"/>
      <c r="K4" s="5"/>
      <c r="L4" s="5"/>
    </row>
    <row r="5" spans="1:12" x14ac:dyDescent="0.3">
      <c r="A5" s="3"/>
      <c r="B5" s="2"/>
      <c r="D5" s="2"/>
    </row>
    <row r="6" spans="1:12" x14ac:dyDescent="0.3">
      <c r="A6" s="3"/>
      <c r="B6" s="2"/>
      <c r="D6" s="2"/>
    </row>
  </sheetData>
  <dataValidations count="3">
    <dataValidation type="list" allowBlank="1" showInputMessage="1" showErrorMessage="1" sqref="B5:B6 D5:D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2" sqref="G2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16384" width="9.109375" style="1"/>
  </cols>
  <sheetData>
    <row r="1" spans="1:11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181</v>
      </c>
      <c r="H1" s="3" t="s">
        <v>186</v>
      </c>
      <c r="I1" s="3" t="s">
        <v>187</v>
      </c>
      <c r="J1" s="3" t="s">
        <v>188</v>
      </c>
      <c r="K1" s="3" t="s">
        <v>189</v>
      </c>
    </row>
    <row r="2" spans="1:11" x14ac:dyDescent="0.3">
      <c r="A2" s="3">
        <v>1</v>
      </c>
      <c r="B2" s="7" t="s">
        <v>166</v>
      </c>
      <c r="C2" s="5" t="s">
        <v>14</v>
      </c>
      <c r="D2" s="6" t="s">
        <v>92</v>
      </c>
      <c r="E2" s="5" t="s">
        <v>180</v>
      </c>
      <c r="F2" s="2">
        <f>main!C7</f>
        <v>0</v>
      </c>
      <c r="G2" s="1" t="s">
        <v>182</v>
      </c>
      <c r="H2" s="1" t="s">
        <v>182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E84A-E0C6-4BC4-BC5B-81789F97B0E9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bestFit="1" customWidth="1"/>
  </cols>
  <sheetData>
    <row r="1" spans="1:2" x14ac:dyDescent="0.3">
      <c r="B1" t="s">
        <v>8</v>
      </c>
    </row>
    <row r="2" spans="1:2" x14ac:dyDescent="0.3">
      <c r="A2" t="s">
        <v>184</v>
      </c>
      <c r="B2" t="e">
        <f>main!#REF!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zoomScaleNormal="100" workbookViewId="0">
      <selection activeCell="C7" sqref="C7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bestFit="1" customWidth="1"/>
    <col min="4" max="4" width="10.33203125" bestFit="1" customWidth="1"/>
    <col min="5" max="5" width="13.6640625" bestFit="1" customWidth="1"/>
    <col min="6" max="6" width="14.6640625" bestFit="1" customWidth="1"/>
    <col min="7" max="7" width="57.109375" bestFit="1" customWidth="1"/>
  </cols>
  <sheetData>
    <row r="1" spans="1:7" s="14" customFormat="1" ht="15" thickBot="1" x14ac:dyDescent="0.35">
      <c r="A1" s="11" t="s">
        <v>172</v>
      </c>
      <c r="B1" s="12" t="s">
        <v>173</v>
      </c>
      <c r="C1" s="13" t="s">
        <v>8</v>
      </c>
      <c r="D1" s="13" t="s">
        <v>183</v>
      </c>
      <c r="E1" s="13" t="s">
        <v>174</v>
      </c>
      <c r="F1" s="13" t="s">
        <v>175</v>
      </c>
      <c r="G1" s="13" t="s">
        <v>176</v>
      </c>
    </row>
    <row r="2" spans="1:7" x14ac:dyDescent="0.3">
      <c r="A2" s="28" t="s">
        <v>177</v>
      </c>
      <c r="B2" s="15" t="s">
        <v>192</v>
      </c>
      <c r="C2" s="17">
        <v>99.045000000000002</v>
      </c>
      <c r="D2" s="17"/>
      <c r="E2" s="17" t="s">
        <v>179</v>
      </c>
      <c r="F2" s="16" t="s">
        <v>178</v>
      </c>
      <c r="G2" s="16"/>
    </row>
    <row r="3" spans="1:7" x14ac:dyDescent="0.3">
      <c r="A3" s="28"/>
      <c r="B3" s="15" t="s">
        <v>193</v>
      </c>
      <c r="C3" s="17">
        <v>3.1949999999999998</v>
      </c>
      <c r="D3" s="17"/>
      <c r="E3" s="17" t="s">
        <v>179</v>
      </c>
      <c r="F3" s="16" t="s">
        <v>178</v>
      </c>
      <c r="G3" s="16"/>
    </row>
    <row r="4" spans="1:7" x14ac:dyDescent="0.3">
      <c r="A4" s="28"/>
      <c r="B4" s="15" t="s">
        <v>194</v>
      </c>
      <c r="C4" s="27">
        <v>401</v>
      </c>
      <c r="D4" s="17"/>
      <c r="E4" s="17" t="s">
        <v>179</v>
      </c>
      <c r="F4" s="16" t="s">
        <v>178</v>
      </c>
      <c r="G4" s="16"/>
    </row>
    <row r="5" spans="1:7" x14ac:dyDescent="0.3">
      <c r="A5" s="28"/>
      <c r="B5" s="15" t="s">
        <v>195</v>
      </c>
      <c r="C5" s="19">
        <v>5324</v>
      </c>
      <c r="D5" s="17"/>
      <c r="E5" s="17" t="s">
        <v>179</v>
      </c>
      <c r="F5" s="16" t="s">
        <v>178</v>
      </c>
      <c r="G5" s="16"/>
    </row>
    <row r="6" spans="1:7" x14ac:dyDescent="0.3">
      <c r="A6" s="28"/>
      <c r="B6" s="15" t="s">
        <v>196</v>
      </c>
      <c r="C6" s="19">
        <v>5421</v>
      </c>
      <c r="D6" s="17"/>
      <c r="E6" s="17" t="s">
        <v>179</v>
      </c>
      <c r="F6" s="16" t="s">
        <v>178</v>
      </c>
      <c r="G6" s="16"/>
    </row>
    <row r="7" spans="1:7" x14ac:dyDescent="0.3">
      <c r="A7" s="28"/>
      <c r="B7" s="15"/>
      <c r="C7" s="19"/>
      <c r="D7" s="17"/>
      <c r="E7" s="17" t="s">
        <v>179</v>
      </c>
      <c r="F7" s="16" t="s">
        <v>178</v>
      </c>
      <c r="G7" s="16"/>
    </row>
    <row r="8" spans="1:7" x14ac:dyDescent="0.3">
      <c r="A8" s="28"/>
      <c r="B8" s="15"/>
      <c r="C8" s="19"/>
      <c r="D8" s="17"/>
      <c r="E8" s="17" t="s">
        <v>179</v>
      </c>
      <c r="F8" s="16" t="s">
        <v>178</v>
      </c>
      <c r="G8" s="16"/>
    </row>
    <row r="9" spans="1:7" x14ac:dyDescent="0.3">
      <c r="A9" s="28"/>
      <c r="B9" s="15"/>
      <c r="C9" s="20"/>
      <c r="D9" s="17"/>
      <c r="E9" s="17" t="s">
        <v>179</v>
      </c>
      <c r="F9" s="16" t="s">
        <v>178</v>
      </c>
      <c r="G9" s="16"/>
    </row>
    <row r="12" spans="1:7" x14ac:dyDescent="0.3">
      <c r="B12" s="18"/>
    </row>
  </sheetData>
  <mergeCells count="1">
    <mergeCell ref="A2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2020-07-30T20:03:16Z</dcterms:modified>
</cp:coreProperties>
</file>