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linucci\Documents\GitHub\CIVICS\CIVICS_Ghana\IO_Ghana\Indipendent Power Supply for Feed Mills\"/>
    </mc:Choice>
  </mc:AlternateContent>
  <xr:revisionPtr revIDLastSave="0" documentId="13_ncr:1_{D02670C5-6AFD-48BC-B2ED-70EDD9D8870F}" xr6:coauthVersionLast="45" xr6:coauthVersionMax="45" xr10:uidLastSave="{00000000-0000-0000-0000-000000000000}"/>
  <bookViews>
    <workbookView xWindow="-38520" yWindow="-5445" windowWidth="38640" windowHeight="21240" activeTab="1" xr2:uid="{00000000-000D-0000-FFFF-FFFF00000000}"/>
  </bookViews>
  <sheets>
    <sheet name="indeces" sheetId="1" r:id="rId1"/>
    <sheet name="main" sheetId="2" r:id="rId2"/>
    <sheet name="Y" sheetId="3" r:id="rId3"/>
    <sheet name="VA" sheetId="4" r:id="rId4"/>
    <sheet name="Z" sheetId="5" r:id="rId5"/>
    <sheet name="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E2" i="6" l="1"/>
  <c r="C13" i="2" l="1"/>
  <c r="C12" i="2"/>
  <c r="C11" i="2"/>
  <c r="C14" i="2"/>
  <c r="C21" i="2" l="1"/>
  <c r="C2" i="3" s="1"/>
  <c r="C24" i="2"/>
  <c r="G5" i="5" s="1"/>
  <c r="C23" i="2"/>
  <c r="G4" i="5" s="1"/>
  <c r="C22" i="2"/>
  <c r="G3" i="5" s="1"/>
  <c r="C10" i="2"/>
  <c r="C25" i="2" s="1"/>
  <c r="G6" i="5" s="1"/>
  <c r="C7" i="2" l="1"/>
  <c r="C16" i="2" s="1"/>
  <c r="C17" i="2" s="1"/>
  <c r="G2" i="5" s="1"/>
  <c r="C19" i="2" l="1"/>
  <c r="F3" i="4" s="1"/>
  <c r="C18" i="2"/>
  <c r="C20" i="2" l="1"/>
  <c r="F4" i="4" s="1"/>
  <c r="F2" i="4"/>
</calcChain>
</file>

<file path=xl/sharedStrings.xml><?xml version="1.0" encoding="utf-8"?>
<sst xmlns="http://schemas.openxmlformats.org/spreadsheetml/2006/main" count="605" uniqueCount="292">
  <si>
    <t>Maize</t>
  </si>
  <si>
    <t>Sorghum and millet</t>
  </si>
  <si>
    <t>Rice</t>
  </si>
  <si>
    <t>Pulses</t>
  </si>
  <si>
    <t>Groundnuts</t>
  </si>
  <si>
    <t>Other oilseeds</t>
  </si>
  <si>
    <t>Cassava</t>
  </si>
  <si>
    <t>Other roots</t>
  </si>
  <si>
    <t>Vegetables</t>
  </si>
  <si>
    <t>Sugar cane</t>
  </si>
  <si>
    <t>Tobacco</t>
  </si>
  <si>
    <t>Cotton and fibers</t>
  </si>
  <si>
    <t>Fruits and nuts</t>
  </si>
  <si>
    <t>Cocoa</t>
  </si>
  <si>
    <t>Coffee and tea</t>
  </si>
  <si>
    <t>Other crops</t>
  </si>
  <si>
    <t>Cattle</t>
  </si>
  <si>
    <t>Poultry</t>
  </si>
  <si>
    <t>Other livestock</t>
  </si>
  <si>
    <t>Forestry</t>
  </si>
  <si>
    <t>Fishing</t>
  </si>
  <si>
    <t>Crude oil</t>
  </si>
  <si>
    <t>Other mining</t>
  </si>
  <si>
    <t>Meat, fish and dairy</t>
  </si>
  <si>
    <t>Fruit and vegetable processing</t>
  </si>
  <si>
    <t>Fats and oils</t>
  </si>
  <si>
    <t>Grain milling</t>
  </si>
  <si>
    <t>Sugar refining</t>
  </si>
  <si>
    <t>Other foods</t>
  </si>
  <si>
    <t>Beverages</t>
  </si>
  <si>
    <t>Tobacco processing</t>
  </si>
  <si>
    <t>Textiles</t>
  </si>
  <si>
    <t>Clothing</t>
  </si>
  <si>
    <t>Leather and footwear</t>
  </si>
  <si>
    <t>Wood and paper</t>
  </si>
  <si>
    <t>Petroleum</t>
  </si>
  <si>
    <t>Chemicals</t>
  </si>
  <si>
    <t>Non-metal minerals</t>
  </si>
  <si>
    <t>Metals and metal products</t>
  </si>
  <si>
    <t>Machinery and equipment</t>
  </si>
  <si>
    <t>Other manufacturing</t>
  </si>
  <si>
    <t>Electricity, gas and steam</t>
  </si>
  <si>
    <t>Water supply and sewage</t>
  </si>
  <si>
    <t>Construction</t>
  </si>
  <si>
    <t>Wholesale and retail trade</t>
  </si>
  <si>
    <t>Transportation and storage</t>
  </si>
  <si>
    <t>Accommodation and food services</t>
  </si>
  <si>
    <t>Information and communication</t>
  </si>
  <si>
    <t>Finance and insurance</t>
  </si>
  <si>
    <t>Real estate activities</t>
  </si>
  <si>
    <t>Business services</t>
  </si>
  <si>
    <t>Public administration</t>
  </si>
  <si>
    <t>Education</t>
  </si>
  <si>
    <t>Health and social work</t>
  </si>
  <si>
    <t>Other services</t>
  </si>
  <si>
    <t>Other cereals</t>
  </si>
  <si>
    <t>coal-oil</t>
  </si>
  <si>
    <t>Margins</t>
  </si>
  <si>
    <t>Labor - rural uneducated</t>
  </si>
  <si>
    <t>Labor - rural primary</t>
  </si>
  <si>
    <t>Labor - rural secondary</t>
  </si>
  <si>
    <t>Labor - rural tertiary</t>
  </si>
  <si>
    <t>Labor - urban uneducated</t>
  </si>
  <si>
    <t>Labor - urban primary</t>
  </si>
  <si>
    <t>Labor - urban secondary</t>
  </si>
  <si>
    <t>Labor - urban tertiary</t>
  </si>
  <si>
    <t xml:space="preserve">Land - agricultural crops </t>
  </si>
  <si>
    <t>Capital - crops</t>
  </si>
  <si>
    <t>Capital - livestock</t>
  </si>
  <si>
    <t>Capital - mining</t>
  </si>
  <si>
    <t>Capital - other</t>
  </si>
  <si>
    <t>Enterprises</t>
  </si>
  <si>
    <t>Government</t>
  </si>
  <si>
    <t>Taxes - direct</t>
  </si>
  <si>
    <t>Taxes - export</t>
  </si>
  <si>
    <t>Taxes - import</t>
  </si>
  <si>
    <t>Taxes - sales</t>
  </si>
  <si>
    <t>Savings-investment</t>
  </si>
  <si>
    <t>Change in stocks</t>
  </si>
  <si>
    <t>Rest of world</t>
  </si>
  <si>
    <t>Natural Gas</t>
  </si>
  <si>
    <t>Coal</t>
  </si>
  <si>
    <t>Nuclear Electricity</t>
  </si>
  <si>
    <t>Hydroelectric Electricity</t>
  </si>
  <si>
    <t>Geothermal Electricity</t>
  </si>
  <si>
    <t>Wind Electricity</t>
  </si>
  <si>
    <t>Solar, Tide and Wave Electricity</t>
  </si>
  <si>
    <t>Biomass and Waste Electricity</t>
  </si>
  <si>
    <t>CO2</t>
  </si>
  <si>
    <t>CO2b</t>
  </si>
  <si>
    <t>CH4</t>
  </si>
  <si>
    <t>N2O</t>
  </si>
  <si>
    <t>Public electricity and heat production</t>
  </si>
  <si>
    <t>Other Energy Industries</t>
  </si>
  <si>
    <t>Manufacturing Industries and Construction</t>
  </si>
  <si>
    <t>Domestic aviation</t>
  </si>
  <si>
    <t>Road transportation</t>
  </si>
  <si>
    <t>Rail transportation</t>
  </si>
  <si>
    <t>Inland navigation</t>
  </si>
  <si>
    <t>Other transportation</t>
  </si>
  <si>
    <t>Residential and other sectors</t>
  </si>
  <si>
    <t>Fugitive emissions from solid fuels</t>
  </si>
  <si>
    <t>Fugitive emissions from oil and gas</t>
  </si>
  <si>
    <t>Memo: International aviation</t>
  </si>
  <si>
    <t>Memo: International navigation</t>
  </si>
  <si>
    <t>Production of minerals</t>
  </si>
  <si>
    <t>Cement production</t>
  </si>
  <si>
    <t>Lime production</t>
  </si>
  <si>
    <t>Production of chemicals</t>
  </si>
  <si>
    <t>Production of metals</t>
  </si>
  <si>
    <t>Production of pulp/paper/food/drink</t>
  </si>
  <si>
    <t>Production of halocarbons and SF6</t>
  </si>
  <si>
    <t>Refrigeration and Air Conditioning</t>
  </si>
  <si>
    <t>Foam Blowing</t>
  </si>
  <si>
    <t>Fire Extinguishers</t>
  </si>
  <si>
    <t>Aerosols</t>
  </si>
  <si>
    <t>F-gas as Solvent</t>
  </si>
  <si>
    <t>Semiconductor/Electronics Manufacture</t>
  </si>
  <si>
    <t>Electrical Equipment</t>
  </si>
  <si>
    <t>Other F-gas use</t>
  </si>
  <si>
    <t>Non-energy use of lubricants/waxes (CO2)</t>
  </si>
  <si>
    <t>Solvent and other product use: paint</t>
  </si>
  <si>
    <t>Solvent and other product use: degrease</t>
  </si>
  <si>
    <t>Solvent and other product use: chemicals</t>
  </si>
  <si>
    <t>Solvent and other product use: other</t>
  </si>
  <si>
    <t>Enteric fermentation</t>
  </si>
  <si>
    <t>Manure management</t>
  </si>
  <si>
    <t>Rice cultivation</t>
  </si>
  <si>
    <t>Direct soil emissions</t>
  </si>
  <si>
    <t>Manure in pasture/range/paddock</t>
  </si>
  <si>
    <t>Indirect N2O from agriculture</t>
  </si>
  <si>
    <t>Other direct soil emissions</t>
  </si>
  <si>
    <t>Savanna burning</t>
  </si>
  <si>
    <t>Agricultural waste burning</t>
  </si>
  <si>
    <t>Forest fires</t>
  </si>
  <si>
    <t>Grassland fires</t>
  </si>
  <si>
    <t>Decay of wetlands/peatlands</t>
  </si>
  <si>
    <t>Other vegetation fires</t>
  </si>
  <si>
    <t>Forest Fires-Post burn decay</t>
  </si>
  <si>
    <t>Solid waste disposal on land</t>
  </si>
  <si>
    <t>Wastewater handling</t>
  </si>
  <si>
    <t>Waste incineration</t>
  </si>
  <si>
    <t>Other waste handling</t>
  </si>
  <si>
    <t>Fossil fuel fires</t>
  </si>
  <si>
    <t>Indirect N2O from non-agricultural NOx</t>
  </si>
  <si>
    <t>Indirect N2O from non-agricultural NH3</t>
  </si>
  <si>
    <t>Other sources</t>
  </si>
  <si>
    <t>EDGAR|Buildings|GgFossilCO2</t>
  </si>
  <si>
    <t>EDGAR|Other industrial combustion|GgFossilCO2</t>
  </si>
  <si>
    <t>EDGAR|Other sectors|GgFossilCO2</t>
  </si>
  <si>
    <t>EDGAR|Power Industry|GgFossilCO2</t>
  </si>
  <si>
    <t>EDGAR|Transport|GgFossilCO2</t>
  </si>
  <si>
    <t>EDGAR|Total|GgFossilCO2</t>
  </si>
  <si>
    <t xml:space="preserve">AQUASTAT|Water withdrawal </t>
  </si>
  <si>
    <t>Agricultural area</t>
  </si>
  <si>
    <t>Agricultural area actually irrigated</t>
  </si>
  <si>
    <t>Agricultural area certified organic</t>
  </si>
  <si>
    <t>Agricultural area in conversion to organic</t>
  </si>
  <si>
    <t>Agricultural area organic, total</t>
  </si>
  <si>
    <t>Arable land</t>
  </si>
  <si>
    <t>Arable land and Permanent crops</t>
  </si>
  <si>
    <t>Arable land area certified organic</t>
  </si>
  <si>
    <t>Arable land area in conversion to organic</t>
  </si>
  <si>
    <t>Arable land organic, total</t>
  </si>
  <si>
    <t>Area of arable land and permanent crops under protective cover</t>
  </si>
  <si>
    <t>Country area</t>
  </si>
  <si>
    <t>Fallow land (temporary)</t>
  </si>
  <si>
    <t>Forest</t>
  </si>
  <si>
    <t>Inland water</t>
  </si>
  <si>
    <t>Land area</t>
  </si>
  <si>
    <t>Other land</t>
  </si>
  <si>
    <t>Other naturally regenerated forest</t>
  </si>
  <si>
    <t>Perm. meadows &amp; pastures - Cultivated</t>
  </si>
  <si>
    <t>Perm. meadows &amp; pastures - Nat. growing</t>
  </si>
  <si>
    <t>Permanent crops</t>
  </si>
  <si>
    <t>Permanent crops area certified organic</t>
  </si>
  <si>
    <t>Permanent crops area in conversion to organic</t>
  </si>
  <si>
    <t>Permanent crops organic, total</t>
  </si>
  <si>
    <t>Permanent meadows and pastures</t>
  </si>
  <si>
    <t>Permanent meadows and pastures area certified organic</t>
  </si>
  <si>
    <t>Permanent meadows and pastures area in conversion to organic</t>
  </si>
  <si>
    <t>Permanent meadows and pastures organic, total</t>
  </si>
  <si>
    <t>Planted forest</t>
  </si>
  <si>
    <t>Primary forest</t>
  </si>
  <si>
    <t>Temporary crops</t>
  </si>
  <si>
    <t>Temporary meadows and pastures</t>
  </si>
  <si>
    <t>Total area equipped for irrigation</t>
  </si>
  <si>
    <t>WFN: Water footprint of crop production* (Mm3/yr) - Green</t>
  </si>
  <si>
    <t>WFN: Water footprint of crop production* (Mm3/yr) - Blue</t>
  </si>
  <si>
    <t>WFN: Water footprint of crop production* (Mm3/yr) - Grey</t>
  </si>
  <si>
    <t>WFN: Water footprint of grazing** (Mm3/yr) - Green</t>
  </si>
  <si>
    <t>WFN: Water footprint of grazing** (Mm3/yr) - Blue</t>
  </si>
  <si>
    <t>WFN: Water footprint of grazing** (Mm3/yr) - Grey</t>
  </si>
  <si>
    <t>WFN: Water footprint of animal water supply** (Mm3/yr) - Green</t>
  </si>
  <si>
    <t>WFN: Water footprint of animal water supply** (Mm3/yr) - Blue</t>
  </si>
  <si>
    <t>WFN: Water footprint of animal water supply** (Mm3/yr) - Grey</t>
  </si>
  <si>
    <t>WFN: Water footprint of industrial production (Mm3/yr) - Green</t>
  </si>
  <si>
    <t>WFN: Water footprint of industrial production (Mm3/yr) - Blue</t>
  </si>
  <si>
    <t>WFN: Water footprint of industrial production (Mm3/yr) - Grey</t>
  </si>
  <si>
    <t>WFN: Water footprint of domestic water supply (Mm3/yr) - Green</t>
  </si>
  <si>
    <t>WFN: Water footprint of domestic water supply (Mm3/yr) - Blue</t>
  </si>
  <si>
    <t>WFN: Water footprint of domestic water supply (Mm3/yr) - Grey</t>
  </si>
  <si>
    <t>Green Water</t>
  </si>
  <si>
    <t>Blue Water</t>
  </si>
  <si>
    <t>Grey Water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</si>
  <si>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</si>
  <si>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</si>
  <si>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</si>
  <si>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</si>
  <si>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</si>
  <si>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</si>
  <si>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</si>
  <si>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</si>
  <si>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</si>
  <si>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</si>
  <si>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</si>
  <si>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Number</t>
  </si>
  <si>
    <t>row</t>
  </si>
  <si>
    <t>value</t>
  </si>
  <si>
    <t>level_col</t>
  </si>
  <si>
    <t>col</t>
  </si>
  <si>
    <t>type</t>
  </si>
  <si>
    <t>aggregated</t>
  </si>
  <si>
    <t>level_row</t>
  </si>
  <si>
    <t>ec</t>
  </si>
  <si>
    <t>http://databank.worldbank.org/data/download/avpfa/avpfa-tariff.xlsx</t>
  </si>
  <si>
    <t>ΔE_p</t>
  </si>
  <si>
    <t>GWh</t>
  </si>
  <si>
    <t>Authors calculation</t>
  </si>
  <si>
    <t>Inv$</t>
  </si>
  <si>
    <t>M USD</t>
  </si>
  <si>
    <t>FX</t>
  </si>
  <si>
    <t>US Dollars / Ghanaian Cedi forex @2014</t>
  </si>
  <si>
    <t>https://www.tradingview.com/symbols/USDGHS/</t>
  </si>
  <si>
    <t>-</t>
  </si>
  <si>
    <t>M GHS</t>
  </si>
  <si>
    <t>conversion</t>
  </si>
  <si>
    <t>Activities</t>
  </si>
  <si>
    <t>Commodities</t>
  </si>
  <si>
    <t>Absolute</t>
  </si>
  <si>
    <t>Ratio between taxes on product and local supply (grain milling)</t>
  </si>
  <si>
    <t>Ratio between taxes on import and import (grain milling)</t>
  </si>
  <si>
    <t>GHANA_2015_CVX</t>
  </si>
  <si>
    <t>t_loc</t>
  </si>
  <si>
    <t>t_imp</t>
  </si>
  <si>
    <t>Used grain milling commodity by poultry activity</t>
  </si>
  <si>
    <t>U_gmPO</t>
  </si>
  <si>
    <t>Market share of grain milling activity in grain milling commodity</t>
  </si>
  <si>
    <t>s_GMgm</t>
  </si>
  <si>
    <t>LU_gmPO=U_gmPO*s_GMgm</t>
  </si>
  <si>
    <t>nM</t>
  </si>
  <si>
    <t>Number of grain mills</t>
  </si>
  <si>
    <t>Electricity cost for mills in Ghana @2014</t>
  </si>
  <si>
    <t>USD/kWh</t>
  </si>
  <si>
    <t>GHS/USD</t>
  </si>
  <si>
    <t>Authors assumptions</t>
  </si>
  <si>
    <t>ΔE=ΔE_p*ec*FX</t>
  </si>
  <si>
    <t>ΔP</t>
  </si>
  <si>
    <t>Increase in grain mills production</t>
  </si>
  <si>
    <t>Increase in supply of grain milling commodity by grain milling activity</t>
  </si>
  <si>
    <t>Electricity consumed by grain mills (physical)</t>
  </si>
  <si>
    <t>Savings in grid electricity due to off-grided grain mills (monetary)</t>
  </si>
  <si>
    <t>Decrease in supply of grain milling commodity by import</t>
  </si>
  <si>
    <t>see Resumee.xlsx</t>
  </si>
  <si>
    <t>what is going to be locally produced</t>
  </si>
  <si>
    <t>will be not be imported anymore</t>
  </si>
  <si>
    <t>ΔIT_gm=t_imp*ΔIM_gm</t>
  </si>
  <si>
    <t>ΔS_gmGM=ΔP*LU_gmPO</t>
  </si>
  <si>
    <t>ΔIM_gm=-ΔS_gmGM</t>
  </si>
  <si>
    <t>ΔPT_gm=t_loc*ΔS_gmGM</t>
  </si>
  <si>
    <t>Increased sales taxes on grain milling commodity</t>
  </si>
  <si>
    <t>Saved import taxes on grain milling commodity</t>
  </si>
  <si>
    <t>Locally produced grain milling used for poultry activity</t>
  </si>
  <si>
    <t>Δfuel</t>
  </si>
  <si>
    <t>Fuel consumption for the diesel generator of the mini-grid</t>
  </si>
  <si>
    <t>Battery replacement cost of the mini-grid</t>
  </si>
  <si>
    <t>Δbatt</t>
  </si>
  <si>
    <t>ΔO&amp;M</t>
  </si>
  <si>
    <t>Fixed O&amp;M cost of the mini-grid</t>
  </si>
  <si>
    <t>Investment cost of the mini-grid</t>
  </si>
  <si>
    <t>Investment cost of the mini-grid in LCU</t>
  </si>
  <si>
    <t>Inv=Inv$*FX</t>
  </si>
  <si>
    <t>ΔU_peGM=Δfuel*FX</t>
  </si>
  <si>
    <t>Increase in use of petroleum commodity by grain milling activity</t>
  </si>
  <si>
    <t>ΔU_maGM=Δbatt*FX</t>
  </si>
  <si>
    <t>Increase in use of machinery and equipment commodity by grain milling activity</t>
  </si>
  <si>
    <t>ΔU_omGM=ΔO&amp;M*FX</t>
  </si>
  <si>
    <t>Increase in use of other manufacturing commodity by grain milling activity</t>
  </si>
  <si>
    <t>No</t>
  </si>
  <si>
    <t>ΔCO2</t>
  </si>
  <si>
    <t>Additional CO2 emissions in the mini-grid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</si>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</sst>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3" fillId="0" borderId="0" xfId="2"/>
    <xf numFmtId="2" fontId="0" fillId="0" borderId="0" xfId="0" applyNumberFormat="1"/>
    <xf numFmtId="9" fontId="0" fillId="0" borderId="0" xfId="1" applyFont="1"/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1" fontId="0" fillId="0" borderId="0" xfId="0" applyNumberFormat="1"/>
    <xf numFmtId="1" fontId="0" fillId="0" borderId="0" xfId="1" applyNumberFormat="1" applyFont="1"/>
    <xf numFmtId="43" fontId="0" fillId="0" borderId="0" xfId="3" applyNumberFormat="1" applyFont="1"/>
    <xf numFmtId="43" fontId="0" fillId="0" borderId="0" xfId="0" applyNumberFormat="1"/>
    <xf numFmtId="0" fontId="0" fillId="0" borderId="0" xfId="0" applyFill="1" applyBorder="1" applyAlignment="1">
      <alignment vertical="top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adingview.com/symbols/USDGHS/" TargetMode="External"/><Relationship Id="rId1" Type="http://schemas.openxmlformats.org/officeDocument/2006/relationships/hyperlink" Target="http://databank.worldbank.org/data/download/avpfa/avpfa-tarif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1"/>
  <sheetViews>
    <sheetView workbookViewId="0">
      <selection activeCell="B1" sqref="B1:B23"/>
    </sheetView>
  </sheetViews>
  <sheetFormatPr defaultRowHeight="14.4" x14ac:dyDescent="0.3"/>
  <cols>
    <col min="1" max="1" width="31.109375" bestFit="1" customWidth="1"/>
    <col min="2" max="2" width="23.33203125" bestFit="1" customWidth="1"/>
    <col min="3" max="3" width="58.77734375" bestFit="1" customWidth="1"/>
  </cols>
  <sheetData>
    <row r="1" spans="1:3" x14ac:dyDescent="0.3">
      <c r="A1" t="s">
        <v>0</v>
      </c>
      <c r="B1" t="s">
        <v>57</v>
      </c>
      <c r="C1" t="s">
        <v>80</v>
      </c>
    </row>
    <row r="2" spans="1:3" x14ac:dyDescent="0.3">
      <c r="A2" t="s">
        <v>1</v>
      </c>
      <c r="B2" t="s">
        <v>58</v>
      </c>
      <c r="C2" t="s">
        <v>81</v>
      </c>
    </row>
    <row r="3" spans="1:3" x14ac:dyDescent="0.3">
      <c r="A3" t="s">
        <v>2</v>
      </c>
      <c r="B3" t="s">
        <v>59</v>
      </c>
      <c r="C3" t="s">
        <v>35</v>
      </c>
    </row>
    <row r="4" spans="1:3" x14ac:dyDescent="0.3">
      <c r="A4" t="s">
        <v>3</v>
      </c>
      <c r="B4" t="s">
        <v>60</v>
      </c>
      <c r="C4" t="s">
        <v>82</v>
      </c>
    </row>
    <row r="5" spans="1:3" x14ac:dyDescent="0.3">
      <c r="A5" t="s">
        <v>4</v>
      </c>
      <c r="B5" t="s">
        <v>61</v>
      </c>
      <c r="C5" t="s">
        <v>83</v>
      </c>
    </row>
    <row r="6" spans="1:3" x14ac:dyDescent="0.3">
      <c r="A6" t="s">
        <v>5</v>
      </c>
      <c r="B6" t="s">
        <v>62</v>
      </c>
      <c r="C6" t="s">
        <v>84</v>
      </c>
    </row>
    <row r="7" spans="1:3" x14ac:dyDescent="0.3">
      <c r="A7" t="s">
        <v>6</v>
      </c>
      <c r="B7" t="s">
        <v>63</v>
      </c>
      <c r="C7" t="s">
        <v>85</v>
      </c>
    </row>
    <row r="8" spans="1:3" x14ac:dyDescent="0.3">
      <c r="A8" t="s">
        <v>7</v>
      </c>
      <c r="B8" t="s">
        <v>64</v>
      </c>
      <c r="C8" t="s">
        <v>86</v>
      </c>
    </row>
    <row r="9" spans="1:3" x14ac:dyDescent="0.3">
      <c r="A9" t="s">
        <v>8</v>
      </c>
      <c r="B9" t="s">
        <v>65</v>
      </c>
      <c r="C9" t="s">
        <v>87</v>
      </c>
    </row>
    <row r="10" spans="1:3" x14ac:dyDescent="0.3">
      <c r="A10" t="s">
        <v>9</v>
      </c>
      <c r="B10" t="s">
        <v>66</v>
      </c>
      <c r="C10" t="s">
        <v>88</v>
      </c>
    </row>
    <row r="11" spans="1:3" x14ac:dyDescent="0.3">
      <c r="A11" t="s">
        <v>10</v>
      </c>
      <c r="B11" t="s">
        <v>67</v>
      </c>
      <c r="C11" t="s">
        <v>89</v>
      </c>
    </row>
    <row r="12" spans="1:3" x14ac:dyDescent="0.3">
      <c r="A12" t="s">
        <v>11</v>
      </c>
      <c r="B12" t="s">
        <v>68</v>
      </c>
      <c r="C12" t="s">
        <v>90</v>
      </c>
    </row>
    <row r="13" spans="1:3" x14ac:dyDescent="0.3">
      <c r="A13" t="s">
        <v>12</v>
      </c>
      <c r="B13" t="s">
        <v>69</v>
      </c>
      <c r="C13" t="s">
        <v>91</v>
      </c>
    </row>
    <row r="14" spans="1:3" x14ac:dyDescent="0.3">
      <c r="A14" t="s">
        <v>13</v>
      </c>
      <c r="B14" t="s">
        <v>70</v>
      </c>
      <c r="C14" t="s">
        <v>92</v>
      </c>
    </row>
    <row r="15" spans="1:3" x14ac:dyDescent="0.3">
      <c r="A15" t="s">
        <v>14</v>
      </c>
      <c r="B15" t="s">
        <v>71</v>
      </c>
      <c r="C15" t="s">
        <v>93</v>
      </c>
    </row>
    <row r="16" spans="1:3" x14ac:dyDescent="0.3">
      <c r="A16" t="s">
        <v>15</v>
      </c>
      <c r="B16" t="s">
        <v>72</v>
      </c>
      <c r="C16" t="s">
        <v>94</v>
      </c>
    </row>
    <row r="17" spans="1:3" x14ac:dyDescent="0.3">
      <c r="A17" t="s">
        <v>16</v>
      </c>
      <c r="B17" t="s">
        <v>73</v>
      </c>
      <c r="C17" t="s">
        <v>95</v>
      </c>
    </row>
    <row r="18" spans="1:3" x14ac:dyDescent="0.3">
      <c r="A18" t="s">
        <v>17</v>
      </c>
      <c r="B18" t="s">
        <v>74</v>
      </c>
      <c r="C18" t="s">
        <v>96</v>
      </c>
    </row>
    <row r="19" spans="1:3" x14ac:dyDescent="0.3">
      <c r="A19" t="s">
        <v>18</v>
      </c>
      <c r="B19" t="s">
        <v>75</v>
      </c>
      <c r="C19" t="s">
        <v>97</v>
      </c>
    </row>
    <row r="20" spans="1:3" x14ac:dyDescent="0.3">
      <c r="A20" t="s">
        <v>19</v>
      </c>
      <c r="B20" t="s">
        <v>76</v>
      </c>
      <c r="C20" t="s">
        <v>98</v>
      </c>
    </row>
    <row r="21" spans="1:3" x14ac:dyDescent="0.3">
      <c r="A21" t="s">
        <v>20</v>
      </c>
      <c r="B21" t="s">
        <v>77</v>
      </c>
      <c r="C21" t="s">
        <v>99</v>
      </c>
    </row>
    <row r="22" spans="1:3" x14ac:dyDescent="0.3">
      <c r="A22" t="s">
        <v>21</v>
      </c>
      <c r="B22" t="s">
        <v>78</v>
      </c>
      <c r="C22" t="s">
        <v>100</v>
      </c>
    </row>
    <row r="23" spans="1:3" x14ac:dyDescent="0.3">
      <c r="A23" t="s">
        <v>22</v>
      </c>
      <c r="B23" t="s">
        <v>79</v>
      </c>
      <c r="C23" t="s">
        <v>101</v>
      </c>
    </row>
    <row r="24" spans="1:3" x14ac:dyDescent="0.3">
      <c r="A24" t="s">
        <v>23</v>
      </c>
      <c r="C24" t="s">
        <v>102</v>
      </c>
    </row>
    <row r="25" spans="1:3" x14ac:dyDescent="0.3">
      <c r="A25" t="s">
        <v>24</v>
      </c>
      <c r="C25" t="s">
        <v>103</v>
      </c>
    </row>
    <row r="26" spans="1:3" x14ac:dyDescent="0.3">
      <c r="A26" t="s">
        <v>25</v>
      </c>
      <c r="C26" t="s">
        <v>104</v>
      </c>
    </row>
    <row r="27" spans="1:3" x14ac:dyDescent="0.3">
      <c r="A27" t="s">
        <v>26</v>
      </c>
      <c r="C27" t="s">
        <v>105</v>
      </c>
    </row>
    <row r="28" spans="1:3" x14ac:dyDescent="0.3">
      <c r="A28" t="s">
        <v>27</v>
      </c>
      <c r="C28" t="s">
        <v>106</v>
      </c>
    </row>
    <row r="29" spans="1:3" x14ac:dyDescent="0.3">
      <c r="A29" t="s">
        <v>28</v>
      </c>
      <c r="C29" t="s">
        <v>107</v>
      </c>
    </row>
    <row r="30" spans="1:3" x14ac:dyDescent="0.3">
      <c r="A30" t="s">
        <v>29</v>
      </c>
      <c r="C30" t="s">
        <v>108</v>
      </c>
    </row>
    <row r="31" spans="1:3" x14ac:dyDescent="0.3">
      <c r="A31" t="s">
        <v>30</v>
      </c>
      <c r="C31" t="s">
        <v>109</v>
      </c>
    </row>
    <row r="32" spans="1:3" x14ac:dyDescent="0.3">
      <c r="A32" t="s">
        <v>31</v>
      </c>
      <c r="C32" t="s">
        <v>110</v>
      </c>
    </row>
    <row r="33" spans="1:3" x14ac:dyDescent="0.3">
      <c r="A33" t="s">
        <v>32</v>
      </c>
      <c r="C33" t="s">
        <v>111</v>
      </c>
    </row>
    <row r="34" spans="1:3" x14ac:dyDescent="0.3">
      <c r="A34" t="s">
        <v>33</v>
      </c>
      <c r="C34" t="s">
        <v>112</v>
      </c>
    </row>
    <row r="35" spans="1:3" x14ac:dyDescent="0.3">
      <c r="A35" t="s">
        <v>34</v>
      </c>
      <c r="C35" t="s">
        <v>113</v>
      </c>
    </row>
    <row r="36" spans="1:3" x14ac:dyDescent="0.3">
      <c r="A36" t="s">
        <v>35</v>
      </c>
      <c r="C36" t="s">
        <v>114</v>
      </c>
    </row>
    <row r="37" spans="1:3" x14ac:dyDescent="0.3">
      <c r="A37" t="s">
        <v>36</v>
      </c>
      <c r="C37" t="s">
        <v>115</v>
      </c>
    </row>
    <row r="38" spans="1:3" x14ac:dyDescent="0.3">
      <c r="A38" t="s">
        <v>37</v>
      </c>
      <c r="C38" t="s">
        <v>116</v>
      </c>
    </row>
    <row r="39" spans="1:3" x14ac:dyDescent="0.3">
      <c r="A39" t="s">
        <v>38</v>
      </c>
      <c r="C39" t="s">
        <v>117</v>
      </c>
    </row>
    <row r="40" spans="1:3" x14ac:dyDescent="0.3">
      <c r="A40" t="s">
        <v>39</v>
      </c>
      <c r="C40" t="s">
        <v>118</v>
      </c>
    </row>
    <row r="41" spans="1:3" x14ac:dyDescent="0.3">
      <c r="A41" t="s">
        <v>40</v>
      </c>
      <c r="C41" t="s">
        <v>119</v>
      </c>
    </row>
    <row r="42" spans="1:3" x14ac:dyDescent="0.3">
      <c r="A42" t="s">
        <v>41</v>
      </c>
      <c r="C42" t="s">
        <v>120</v>
      </c>
    </row>
    <row r="43" spans="1:3" x14ac:dyDescent="0.3">
      <c r="A43" t="s">
        <v>42</v>
      </c>
      <c r="C43" t="s">
        <v>121</v>
      </c>
    </row>
    <row r="44" spans="1:3" x14ac:dyDescent="0.3">
      <c r="A44" t="s">
        <v>43</v>
      </c>
      <c r="C44" t="s">
        <v>122</v>
      </c>
    </row>
    <row r="45" spans="1:3" x14ac:dyDescent="0.3">
      <c r="A45" t="s">
        <v>44</v>
      </c>
      <c r="C45" t="s">
        <v>123</v>
      </c>
    </row>
    <row r="46" spans="1:3" x14ac:dyDescent="0.3">
      <c r="A46" t="s">
        <v>45</v>
      </c>
      <c r="C46" t="s">
        <v>124</v>
      </c>
    </row>
    <row r="47" spans="1:3" x14ac:dyDescent="0.3">
      <c r="A47" t="s">
        <v>46</v>
      </c>
      <c r="C47" t="s">
        <v>125</v>
      </c>
    </row>
    <row r="48" spans="1:3" x14ac:dyDescent="0.3">
      <c r="A48" t="s">
        <v>47</v>
      </c>
      <c r="C48" t="s">
        <v>126</v>
      </c>
    </row>
    <row r="49" spans="1:3" x14ac:dyDescent="0.3">
      <c r="A49" t="s">
        <v>48</v>
      </c>
      <c r="C49" t="s">
        <v>127</v>
      </c>
    </row>
    <row r="50" spans="1:3" x14ac:dyDescent="0.3">
      <c r="A50" t="s">
        <v>49</v>
      </c>
      <c r="C50" t="s">
        <v>128</v>
      </c>
    </row>
    <row r="51" spans="1:3" x14ac:dyDescent="0.3">
      <c r="A51" t="s">
        <v>50</v>
      </c>
      <c r="C51" t="s">
        <v>129</v>
      </c>
    </row>
    <row r="52" spans="1:3" x14ac:dyDescent="0.3">
      <c r="A52" t="s">
        <v>51</v>
      </c>
      <c r="C52" t="s">
        <v>130</v>
      </c>
    </row>
    <row r="53" spans="1:3" x14ac:dyDescent="0.3">
      <c r="A53" t="s">
        <v>52</v>
      </c>
      <c r="C53" t="s">
        <v>131</v>
      </c>
    </row>
    <row r="54" spans="1:3" x14ac:dyDescent="0.3">
      <c r="A54" t="s">
        <v>53</v>
      </c>
      <c r="C54" t="s">
        <v>132</v>
      </c>
    </row>
    <row r="55" spans="1:3" x14ac:dyDescent="0.3">
      <c r="A55" t="s">
        <v>54</v>
      </c>
      <c r="C55" t="s">
        <v>133</v>
      </c>
    </row>
    <row r="56" spans="1:3" x14ac:dyDescent="0.3">
      <c r="A56" t="s">
        <v>0</v>
      </c>
      <c r="C56" t="s">
        <v>134</v>
      </c>
    </row>
    <row r="57" spans="1:3" x14ac:dyDescent="0.3">
      <c r="A57" t="s">
        <v>1</v>
      </c>
      <c r="C57" t="s">
        <v>135</v>
      </c>
    </row>
    <row r="58" spans="1:3" x14ac:dyDescent="0.3">
      <c r="A58" t="s">
        <v>2</v>
      </c>
      <c r="C58" t="s">
        <v>136</v>
      </c>
    </row>
    <row r="59" spans="1:3" x14ac:dyDescent="0.3">
      <c r="A59" t="s">
        <v>55</v>
      </c>
      <c r="C59" t="s">
        <v>137</v>
      </c>
    </row>
    <row r="60" spans="1:3" x14ac:dyDescent="0.3">
      <c r="A60" t="s">
        <v>3</v>
      </c>
      <c r="C60" t="s">
        <v>138</v>
      </c>
    </row>
    <row r="61" spans="1:3" x14ac:dyDescent="0.3">
      <c r="A61" t="s">
        <v>4</v>
      </c>
      <c r="C61" t="s">
        <v>139</v>
      </c>
    </row>
    <row r="62" spans="1:3" x14ac:dyDescent="0.3">
      <c r="A62" t="s">
        <v>5</v>
      </c>
      <c r="C62" t="s">
        <v>140</v>
      </c>
    </row>
    <row r="63" spans="1:3" x14ac:dyDescent="0.3">
      <c r="A63" t="s">
        <v>6</v>
      </c>
      <c r="C63" t="s">
        <v>141</v>
      </c>
    </row>
    <row r="64" spans="1:3" x14ac:dyDescent="0.3">
      <c r="A64" t="s">
        <v>7</v>
      </c>
      <c r="C64" t="s">
        <v>142</v>
      </c>
    </row>
    <row r="65" spans="1:3" x14ac:dyDescent="0.3">
      <c r="A65" t="s">
        <v>8</v>
      </c>
      <c r="C65" t="s">
        <v>143</v>
      </c>
    </row>
    <row r="66" spans="1:3" x14ac:dyDescent="0.3">
      <c r="A66" t="s">
        <v>9</v>
      </c>
      <c r="C66" t="s">
        <v>144</v>
      </c>
    </row>
    <row r="67" spans="1:3" x14ac:dyDescent="0.3">
      <c r="A67" t="s">
        <v>10</v>
      </c>
      <c r="C67" t="s">
        <v>145</v>
      </c>
    </row>
    <row r="68" spans="1:3" x14ac:dyDescent="0.3">
      <c r="A68" t="s">
        <v>11</v>
      </c>
      <c r="C68" t="s">
        <v>146</v>
      </c>
    </row>
    <row r="69" spans="1:3" x14ac:dyDescent="0.3">
      <c r="A69" t="s">
        <v>12</v>
      </c>
      <c r="C69" t="s">
        <v>92</v>
      </c>
    </row>
    <row r="70" spans="1:3" x14ac:dyDescent="0.3">
      <c r="A70" t="s">
        <v>13</v>
      </c>
      <c r="C70" t="s">
        <v>93</v>
      </c>
    </row>
    <row r="71" spans="1:3" x14ac:dyDescent="0.3">
      <c r="A71" t="s">
        <v>14</v>
      </c>
      <c r="C71" t="s">
        <v>94</v>
      </c>
    </row>
    <row r="72" spans="1:3" x14ac:dyDescent="0.3">
      <c r="A72" t="s">
        <v>15</v>
      </c>
      <c r="C72" t="s">
        <v>95</v>
      </c>
    </row>
    <row r="73" spans="1:3" x14ac:dyDescent="0.3">
      <c r="A73" t="s">
        <v>16</v>
      </c>
      <c r="C73" t="s">
        <v>96</v>
      </c>
    </row>
    <row r="74" spans="1:3" x14ac:dyDescent="0.3">
      <c r="A74" t="s">
        <v>17</v>
      </c>
      <c r="C74" t="s">
        <v>97</v>
      </c>
    </row>
    <row r="75" spans="1:3" x14ac:dyDescent="0.3">
      <c r="A75" t="s">
        <v>18</v>
      </c>
      <c r="C75" t="s">
        <v>98</v>
      </c>
    </row>
    <row r="76" spans="1:3" x14ac:dyDescent="0.3">
      <c r="A76" t="s">
        <v>19</v>
      </c>
      <c r="C76" t="s">
        <v>99</v>
      </c>
    </row>
    <row r="77" spans="1:3" x14ac:dyDescent="0.3">
      <c r="A77" t="s">
        <v>20</v>
      </c>
      <c r="C77" t="s">
        <v>100</v>
      </c>
    </row>
    <row r="78" spans="1:3" x14ac:dyDescent="0.3">
      <c r="A78" t="s">
        <v>56</v>
      </c>
      <c r="C78" t="s">
        <v>101</v>
      </c>
    </row>
    <row r="79" spans="1:3" x14ac:dyDescent="0.3">
      <c r="A79" t="s">
        <v>22</v>
      </c>
      <c r="C79" t="s">
        <v>102</v>
      </c>
    </row>
    <row r="80" spans="1:3" x14ac:dyDescent="0.3">
      <c r="A80" t="s">
        <v>23</v>
      </c>
      <c r="C80" t="s">
        <v>103</v>
      </c>
    </row>
    <row r="81" spans="1:3" x14ac:dyDescent="0.3">
      <c r="A81" t="s">
        <v>24</v>
      </c>
      <c r="C81" t="s">
        <v>104</v>
      </c>
    </row>
    <row r="82" spans="1:3" x14ac:dyDescent="0.3">
      <c r="A82" t="s">
        <v>25</v>
      </c>
      <c r="C82" t="s">
        <v>105</v>
      </c>
    </row>
    <row r="83" spans="1:3" x14ac:dyDescent="0.3">
      <c r="A83" t="s">
        <v>26</v>
      </c>
      <c r="C83" t="s">
        <v>106</v>
      </c>
    </row>
    <row r="84" spans="1:3" x14ac:dyDescent="0.3">
      <c r="A84" t="s">
        <v>27</v>
      </c>
      <c r="C84" t="s">
        <v>107</v>
      </c>
    </row>
    <row r="85" spans="1:3" x14ac:dyDescent="0.3">
      <c r="A85" t="s">
        <v>28</v>
      </c>
      <c r="C85" t="s">
        <v>108</v>
      </c>
    </row>
    <row r="86" spans="1:3" x14ac:dyDescent="0.3">
      <c r="A86" t="s">
        <v>29</v>
      </c>
      <c r="C86" t="s">
        <v>109</v>
      </c>
    </row>
    <row r="87" spans="1:3" x14ac:dyDescent="0.3">
      <c r="A87" t="s">
        <v>30</v>
      </c>
      <c r="C87" t="s">
        <v>110</v>
      </c>
    </row>
    <row r="88" spans="1:3" x14ac:dyDescent="0.3">
      <c r="A88" t="s">
        <v>31</v>
      </c>
      <c r="C88" t="s">
        <v>111</v>
      </c>
    </row>
    <row r="89" spans="1:3" x14ac:dyDescent="0.3">
      <c r="A89" t="s">
        <v>32</v>
      </c>
      <c r="C89" t="s">
        <v>112</v>
      </c>
    </row>
    <row r="90" spans="1:3" x14ac:dyDescent="0.3">
      <c r="A90" t="s">
        <v>33</v>
      </c>
      <c r="C90" t="s">
        <v>113</v>
      </c>
    </row>
    <row r="91" spans="1:3" x14ac:dyDescent="0.3">
      <c r="A91" t="s">
        <v>34</v>
      </c>
      <c r="C91" t="s">
        <v>114</v>
      </c>
    </row>
    <row r="92" spans="1:3" x14ac:dyDescent="0.3">
      <c r="A92" t="s">
        <v>35</v>
      </c>
      <c r="C92" t="s">
        <v>115</v>
      </c>
    </row>
    <row r="93" spans="1:3" x14ac:dyDescent="0.3">
      <c r="A93" t="s">
        <v>36</v>
      </c>
      <c r="C93" t="s">
        <v>116</v>
      </c>
    </row>
    <row r="94" spans="1:3" x14ac:dyDescent="0.3">
      <c r="A94" t="s">
        <v>37</v>
      </c>
      <c r="C94" t="s">
        <v>117</v>
      </c>
    </row>
    <row r="95" spans="1:3" x14ac:dyDescent="0.3">
      <c r="A95" t="s">
        <v>38</v>
      </c>
      <c r="C95" t="s">
        <v>118</v>
      </c>
    </row>
    <row r="96" spans="1:3" x14ac:dyDescent="0.3">
      <c r="A96" t="s">
        <v>39</v>
      </c>
      <c r="C96" t="s">
        <v>119</v>
      </c>
    </row>
    <row r="97" spans="1:3" x14ac:dyDescent="0.3">
      <c r="A97" t="s">
        <v>40</v>
      </c>
      <c r="C97" t="s">
        <v>120</v>
      </c>
    </row>
    <row r="98" spans="1:3" x14ac:dyDescent="0.3">
      <c r="A98" t="s">
        <v>41</v>
      </c>
      <c r="C98" t="s">
        <v>121</v>
      </c>
    </row>
    <row r="99" spans="1:3" x14ac:dyDescent="0.3">
      <c r="A99" t="s">
        <v>42</v>
      </c>
      <c r="C99" t="s">
        <v>122</v>
      </c>
    </row>
    <row r="100" spans="1:3" x14ac:dyDescent="0.3">
      <c r="A100" t="s">
        <v>43</v>
      </c>
      <c r="C100" t="s">
        <v>123</v>
      </c>
    </row>
    <row r="101" spans="1:3" x14ac:dyDescent="0.3">
      <c r="A101" t="s">
        <v>44</v>
      </c>
      <c r="C101" t="s">
        <v>124</v>
      </c>
    </row>
    <row r="102" spans="1:3" x14ac:dyDescent="0.3">
      <c r="A102" t="s">
        <v>45</v>
      </c>
      <c r="C102" t="s">
        <v>125</v>
      </c>
    </row>
    <row r="103" spans="1:3" x14ac:dyDescent="0.3">
      <c r="A103" t="s">
        <v>46</v>
      </c>
      <c r="C103" t="s">
        <v>126</v>
      </c>
    </row>
    <row r="104" spans="1:3" x14ac:dyDescent="0.3">
      <c r="A104" t="s">
        <v>47</v>
      </c>
      <c r="C104" t="s">
        <v>127</v>
      </c>
    </row>
    <row r="105" spans="1:3" x14ac:dyDescent="0.3">
      <c r="A105" t="s">
        <v>48</v>
      </c>
      <c r="C105" t="s">
        <v>128</v>
      </c>
    </row>
    <row r="106" spans="1:3" x14ac:dyDescent="0.3">
      <c r="A106" t="s">
        <v>49</v>
      </c>
      <c r="C106" t="s">
        <v>129</v>
      </c>
    </row>
    <row r="107" spans="1:3" x14ac:dyDescent="0.3">
      <c r="A107" t="s">
        <v>50</v>
      </c>
      <c r="C107" t="s">
        <v>130</v>
      </c>
    </row>
    <row r="108" spans="1:3" x14ac:dyDescent="0.3">
      <c r="A108" t="s">
        <v>51</v>
      </c>
      <c r="C108" t="s">
        <v>131</v>
      </c>
    </row>
    <row r="109" spans="1:3" x14ac:dyDescent="0.3">
      <c r="A109" t="s">
        <v>52</v>
      </c>
      <c r="C109" t="s">
        <v>132</v>
      </c>
    </row>
    <row r="110" spans="1:3" x14ac:dyDescent="0.3">
      <c r="A110" t="s">
        <v>53</v>
      </c>
      <c r="C110" t="s">
        <v>133</v>
      </c>
    </row>
    <row r="111" spans="1:3" x14ac:dyDescent="0.3">
      <c r="A111" t="s">
        <v>54</v>
      </c>
      <c r="C111" t="s">
        <v>134</v>
      </c>
    </row>
    <row r="112" spans="1:3" x14ac:dyDescent="0.3">
      <c r="C112" t="s">
        <v>135</v>
      </c>
    </row>
    <row r="113" spans="3:3" x14ac:dyDescent="0.3">
      <c r="C113" t="s">
        <v>136</v>
      </c>
    </row>
    <row r="114" spans="3:3" x14ac:dyDescent="0.3">
      <c r="C114" t="s">
        <v>137</v>
      </c>
    </row>
    <row r="115" spans="3:3" x14ac:dyDescent="0.3">
      <c r="C115" t="s">
        <v>138</v>
      </c>
    </row>
    <row r="116" spans="3:3" x14ac:dyDescent="0.3">
      <c r="C116" t="s">
        <v>139</v>
      </c>
    </row>
    <row r="117" spans="3:3" x14ac:dyDescent="0.3">
      <c r="C117" t="s">
        <v>140</v>
      </c>
    </row>
    <row r="118" spans="3:3" x14ac:dyDescent="0.3">
      <c r="C118" t="s">
        <v>141</v>
      </c>
    </row>
    <row r="119" spans="3:3" x14ac:dyDescent="0.3">
      <c r="C119" t="s">
        <v>142</v>
      </c>
    </row>
    <row r="120" spans="3:3" x14ac:dyDescent="0.3">
      <c r="C120" t="s">
        <v>143</v>
      </c>
    </row>
    <row r="121" spans="3:3" x14ac:dyDescent="0.3">
      <c r="C121" t="s">
        <v>144</v>
      </c>
    </row>
    <row r="122" spans="3:3" x14ac:dyDescent="0.3">
      <c r="C122" t="s">
        <v>145</v>
      </c>
    </row>
    <row r="123" spans="3:3" x14ac:dyDescent="0.3">
      <c r="C123" t="s">
        <v>146</v>
      </c>
    </row>
    <row r="124" spans="3:3" x14ac:dyDescent="0.3">
      <c r="C124" t="s">
        <v>92</v>
      </c>
    </row>
    <row r="125" spans="3:3" x14ac:dyDescent="0.3">
      <c r="C125" t="s">
        <v>93</v>
      </c>
    </row>
    <row r="126" spans="3:3" x14ac:dyDescent="0.3">
      <c r="C126" t="s">
        <v>94</v>
      </c>
    </row>
    <row r="127" spans="3:3" x14ac:dyDescent="0.3">
      <c r="C127" t="s">
        <v>95</v>
      </c>
    </row>
    <row r="128" spans="3:3" x14ac:dyDescent="0.3">
      <c r="C128" t="s">
        <v>96</v>
      </c>
    </row>
    <row r="129" spans="3:3" x14ac:dyDescent="0.3">
      <c r="C129" t="s">
        <v>97</v>
      </c>
    </row>
    <row r="130" spans="3:3" x14ac:dyDescent="0.3">
      <c r="C130" t="s">
        <v>98</v>
      </c>
    </row>
    <row r="131" spans="3:3" x14ac:dyDescent="0.3">
      <c r="C131" t="s">
        <v>99</v>
      </c>
    </row>
    <row r="132" spans="3:3" x14ac:dyDescent="0.3">
      <c r="C132" t="s">
        <v>100</v>
      </c>
    </row>
    <row r="133" spans="3:3" x14ac:dyDescent="0.3">
      <c r="C133" t="s">
        <v>101</v>
      </c>
    </row>
    <row r="134" spans="3:3" x14ac:dyDescent="0.3">
      <c r="C134" t="s">
        <v>102</v>
      </c>
    </row>
    <row r="135" spans="3:3" x14ac:dyDescent="0.3">
      <c r="C135" t="s">
        <v>103</v>
      </c>
    </row>
    <row r="136" spans="3:3" x14ac:dyDescent="0.3">
      <c r="C136" t="s">
        <v>104</v>
      </c>
    </row>
    <row r="137" spans="3:3" x14ac:dyDescent="0.3">
      <c r="C137" t="s">
        <v>105</v>
      </c>
    </row>
    <row r="138" spans="3:3" x14ac:dyDescent="0.3">
      <c r="C138" t="s">
        <v>106</v>
      </c>
    </row>
    <row r="139" spans="3:3" x14ac:dyDescent="0.3">
      <c r="C139" t="s">
        <v>107</v>
      </c>
    </row>
    <row r="140" spans="3:3" x14ac:dyDescent="0.3">
      <c r="C140" t="s">
        <v>108</v>
      </c>
    </row>
    <row r="141" spans="3:3" x14ac:dyDescent="0.3">
      <c r="C141" t="s">
        <v>109</v>
      </c>
    </row>
    <row r="142" spans="3:3" x14ac:dyDescent="0.3">
      <c r="C142" t="s">
        <v>110</v>
      </c>
    </row>
    <row r="143" spans="3:3" x14ac:dyDescent="0.3">
      <c r="C143" t="s">
        <v>111</v>
      </c>
    </row>
    <row r="144" spans="3:3" x14ac:dyDescent="0.3">
      <c r="C144" t="s">
        <v>112</v>
      </c>
    </row>
    <row r="145" spans="3:3" x14ac:dyDescent="0.3">
      <c r="C145" t="s">
        <v>113</v>
      </c>
    </row>
    <row r="146" spans="3:3" x14ac:dyDescent="0.3">
      <c r="C146" t="s">
        <v>114</v>
      </c>
    </row>
    <row r="147" spans="3:3" x14ac:dyDescent="0.3">
      <c r="C147" t="s">
        <v>115</v>
      </c>
    </row>
    <row r="148" spans="3:3" x14ac:dyDescent="0.3">
      <c r="C148" t="s">
        <v>116</v>
      </c>
    </row>
    <row r="149" spans="3:3" x14ac:dyDescent="0.3">
      <c r="C149" t="s">
        <v>117</v>
      </c>
    </row>
    <row r="150" spans="3:3" x14ac:dyDescent="0.3">
      <c r="C150" t="s">
        <v>118</v>
      </c>
    </row>
    <row r="151" spans="3:3" x14ac:dyDescent="0.3">
      <c r="C151" t="s">
        <v>119</v>
      </c>
    </row>
    <row r="152" spans="3:3" x14ac:dyDescent="0.3">
      <c r="C152" t="s">
        <v>120</v>
      </c>
    </row>
    <row r="153" spans="3:3" x14ac:dyDescent="0.3">
      <c r="C153" t="s">
        <v>121</v>
      </c>
    </row>
    <row r="154" spans="3:3" x14ac:dyDescent="0.3">
      <c r="C154" t="s">
        <v>122</v>
      </c>
    </row>
    <row r="155" spans="3:3" x14ac:dyDescent="0.3">
      <c r="C155" t="s">
        <v>123</v>
      </c>
    </row>
    <row r="156" spans="3:3" x14ac:dyDescent="0.3">
      <c r="C156" t="s">
        <v>124</v>
      </c>
    </row>
    <row r="157" spans="3:3" x14ac:dyDescent="0.3">
      <c r="C157" t="s">
        <v>125</v>
      </c>
    </row>
    <row r="158" spans="3:3" x14ac:dyDescent="0.3">
      <c r="C158" t="s">
        <v>126</v>
      </c>
    </row>
    <row r="159" spans="3:3" x14ac:dyDescent="0.3">
      <c r="C159" t="s">
        <v>127</v>
      </c>
    </row>
    <row r="160" spans="3:3" x14ac:dyDescent="0.3">
      <c r="C160" t="s">
        <v>128</v>
      </c>
    </row>
    <row r="161" spans="3:3" x14ac:dyDescent="0.3">
      <c r="C161" t="s">
        <v>129</v>
      </c>
    </row>
    <row r="162" spans="3:3" x14ac:dyDescent="0.3">
      <c r="C162" t="s">
        <v>130</v>
      </c>
    </row>
    <row r="163" spans="3:3" x14ac:dyDescent="0.3">
      <c r="C163" t="s">
        <v>131</v>
      </c>
    </row>
    <row r="164" spans="3:3" x14ac:dyDescent="0.3">
      <c r="C164" t="s">
        <v>132</v>
      </c>
    </row>
    <row r="165" spans="3:3" x14ac:dyDescent="0.3">
      <c r="C165" t="s">
        <v>133</v>
      </c>
    </row>
    <row r="166" spans="3:3" x14ac:dyDescent="0.3">
      <c r="C166" t="s">
        <v>134</v>
      </c>
    </row>
    <row r="167" spans="3:3" x14ac:dyDescent="0.3">
      <c r="C167" t="s">
        <v>135</v>
      </c>
    </row>
    <row r="168" spans="3:3" x14ac:dyDescent="0.3">
      <c r="C168" t="s">
        <v>136</v>
      </c>
    </row>
    <row r="169" spans="3:3" x14ac:dyDescent="0.3">
      <c r="C169" t="s">
        <v>137</v>
      </c>
    </row>
    <row r="170" spans="3:3" x14ac:dyDescent="0.3">
      <c r="C170" t="s">
        <v>138</v>
      </c>
    </row>
    <row r="171" spans="3:3" x14ac:dyDescent="0.3">
      <c r="C171" t="s">
        <v>139</v>
      </c>
    </row>
    <row r="172" spans="3:3" x14ac:dyDescent="0.3">
      <c r="C172" t="s">
        <v>140</v>
      </c>
    </row>
    <row r="173" spans="3:3" x14ac:dyDescent="0.3">
      <c r="C173" t="s">
        <v>141</v>
      </c>
    </row>
    <row r="174" spans="3:3" x14ac:dyDescent="0.3">
      <c r="C174" t="s">
        <v>142</v>
      </c>
    </row>
    <row r="175" spans="3:3" x14ac:dyDescent="0.3">
      <c r="C175" t="s">
        <v>143</v>
      </c>
    </row>
    <row r="176" spans="3:3" x14ac:dyDescent="0.3">
      <c r="C176" t="s">
        <v>144</v>
      </c>
    </row>
    <row r="177" spans="3:3" x14ac:dyDescent="0.3">
      <c r="C177" t="s">
        <v>145</v>
      </c>
    </row>
    <row r="178" spans="3:3" x14ac:dyDescent="0.3">
      <c r="C178" t="s">
        <v>146</v>
      </c>
    </row>
    <row r="179" spans="3:3" x14ac:dyDescent="0.3">
      <c r="C179" t="s">
        <v>92</v>
      </c>
    </row>
    <row r="180" spans="3:3" x14ac:dyDescent="0.3">
      <c r="C180" t="s">
        <v>93</v>
      </c>
    </row>
    <row r="181" spans="3:3" x14ac:dyDescent="0.3">
      <c r="C181" t="s">
        <v>94</v>
      </c>
    </row>
    <row r="182" spans="3:3" x14ac:dyDescent="0.3">
      <c r="C182" t="s">
        <v>95</v>
      </c>
    </row>
    <row r="183" spans="3:3" x14ac:dyDescent="0.3">
      <c r="C183" t="s">
        <v>96</v>
      </c>
    </row>
    <row r="184" spans="3:3" x14ac:dyDescent="0.3">
      <c r="C184" t="s">
        <v>97</v>
      </c>
    </row>
    <row r="185" spans="3:3" x14ac:dyDescent="0.3">
      <c r="C185" t="s">
        <v>98</v>
      </c>
    </row>
    <row r="186" spans="3:3" x14ac:dyDescent="0.3">
      <c r="C186" t="s">
        <v>99</v>
      </c>
    </row>
    <row r="187" spans="3:3" x14ac:dyDescent="0.3">
      <c r="C187" t="s">
        <v>100</v>
      </c>
    </row>
    <row r="188" spans="3:3" x14ac:dyDescent="0.3">
      <c r="C188" t="s">
        <v>101</v>
      </c>
    </row>
    <row r="189" spans="3:3" x14ac:dyDescent="0.3">
      <c r="C189" t="s">
        <v>102</v>
      </c>
    </row>
    <row r="190" spans="3:3" x14ac:dyDescent="0.3">
      <c r="C190" t="s">
        <v>103</v>
      </c>
    </row>
    <row r="191" spans="3:3" x14ac:dyDescent="0.3">
      <c r="C191" t="s">
        <v>104</v>
      </c>
    </row>
    <row r="192" spans="3:3" x14ac:dyDescent="0.3">
      <c r="C192" t="s">
        <v>105</v>
      </c>
    </row>
    <row r="193" spans="3:3" x14ac:dyDescent="0.3">
      <c r="C193" t="s">
        <v>106</v>
      </c>
    </row>
    <row r="194" spans="3:3" x14ac:dyDescent="0.3">
      <c r="C194" t="s">
        <v>107</v>
      </c>
    </row>
    <row r="195" spans="3:3" x14ac:dyDescent="0.3">
      <c r="C195" t="s">
        <v>108</v>
      </c>
    </row>
    <row r="196" spans="3:3" x14ac:dyDescent="0.3">
      <c r="C196" t="s">
        <v>109</v>
      </c>
    </row>
    <row r="197" spans="3:3" x14ac:dyDescent="0.3">
      <c r="C197" t="s">
        <v>110</v>
      </c>
    </row>
    <row r="198" spans="3:3" x14ac:dyDescent="0.3">
      <c r="C198" t="s">
        <v>111</v>
      </c>
    </row>
    <row r="199" spans="3:3" x14ac:dyDescent="0.3">
      <c r="C199" t="s">
        <v>112</v>
      </c>
    </row>
    <row r="200" spans="3:3" x14ac:dyDescent="0.3">
      <c r="C200" t="s">
        <v>113</v>
      </c>
    </row>
    <row r="201" spans="3:3" x14ac:dyDescent="0.3">
      <c r="C201" t="s">
        <v>114</v>
      </c>
    </row>
    <row r="202" spans="3:3" x14ac:dyDescent="0.3">
      <c r="C202" t="s">
        <v>115</v>
      </c>
    </row>
    <row r="203" spans="3:3" x14ac:dyDescent="0.3">
      <c r="C203" t="s">
        <v>116</v>
      </c>
    </row>
    <row r="204" spans="3:3" x14ac:dyDescent="0.3">
      <c r="C204" t="s">
        <v>117</v>
      </c>
    </row>
    <row r="205" spans="3:3" x14ac:dyDescent="0.3">
      <c r="C205" t="s">
        <v>118</v>
      </c>
    </row>
    <row r="206" spans="3:3" x14ac:dyDescent="0.3">
      <c r="C206" t="s">
        <v>119</v>
      </c>
    </row>
    <row r="207" spans="3:3" x14ac:dyDescent="0.3">
      <c r="C207" t="s">
        <v>120</v>
      </c>
    </row>
    <row r="208" spans="3:3" x14ac:dyDescent="0.3">
      <c r="C208" t="s">
        <v>121</v>
      </c>
    </row>
    <row r="209" spans="3:3" x14ac:dyDescent="0.3">
      <c r="C209" t="s">
        <v>122</v>
      </c>
    </row>
    <row r="210" spans="3:3" x14ac:dyDescent="0.3">
      <c r="C210" t="s">
        <v>123</v>
      </c>
    </row>
    <row r="211" spans="3:3" x14ac:dyDescent="0.3">
      <c r="C211" t="s">
        <v>124</v>
      </c>
    </row>
    <row r="212" spans="3:3" x14ac:dyDescent="0.3">
      <c r="C212" t="s">
        <v>125</v>
      </c>
    </row>
    <row r="213" spans="3:3" x14ac:dyDescent="0.3">
      <c r="C213" t="s">
        <v>126</v>
      </c>
    </row>
    <row r="214" spans="3:3" x14ac:dyDescent="0.3">
      <c r="C214" t="s">
        <v>127</v>
      </c>
    </row>
    <row r="215" spans="3:3" x14ac:dyDescent="0.3">
      <c r="C215" t="s">
        <v>128</v>
      </c>
    </row>
    <row r="216" spans="3:3" x14ac:dyDescent="0.3">
      <c r="C216" t="s">
        <v>129</v>
      </c>
    </row>
    <row r="217" spans="3:3" x14ac:dyDescent="0.3">
      <c r="C217" t="s">
        <v>130</v>
      </c>
    </row>
    <row r="218" spans="3:3" x14ac:dyDescent="0.3">
      <c r="C218" t="s">
        <v>131</v>
      </c>
    </row>
    <row r="219" spans="3:3" x14ac:dyDescent="0.3">
      <c r="C219" t="s">
        <v>132</v>
      </c>
    </row>
    <row r="220" spans="3:3" x14ac:dyDescent="0.3">
      <c r="C220" t="s">
        <v>133</v>
      </c>
    </row>
    <row r="221" spans="3:3" x14ac:dyDescent="0.3">
      <c r="C221" t="s">
        <v>134</v>
      </c>
    </row>
    <row r="222" spans="3:3" x14ac:dyDescent="0.3">
      <c r="C222" t="s">
        <v>135</v>
      </c>
    </row>
    <row r="223" spans="3:3" x14ac:dyDescent="0.3">
      <c r="C223" t="s">
        <v>136</v>
      </c>
    </row>
    <row r="224" spans="3:3" x14ac:dyDescent="0.3">
      <c r="C224" t="s">
        <v>137</v>
      </c>
    </row>
    <row r="225" spans="3:3" x14ac:dyDescent="0.3">
      <c r="C225" t="s">
        <v>138</v>
      </c>
    </row>
    <row r="226" spans="3:3" x14ac:dyDescent="0.3">
      <c r="C226" t="s">
        <v>139</v>
      </c>
    </row>
    <row r="227" spans="3:3" x14ac:dyDescent="0.3">
      <c r="C227" t="s">
        <v>140</v>
      </c>
    </row>
    <row r="228" spans="3:3" x14ac:dyDescent="0.3">
      <c r="C228" t="s">
        <v>141</v>
      </c>
    </row>
    <row r="229" spans="3:3" x14ac:dyDescent="0.3">
      <c r="C229" t="s">
        <v>142</v>
      </c>
    </row>
    <row r="230" spans="3:3" x14ac:dyDescent="0.3">
      <c r="C230" t="s">
        <v>143</v>
      </c>
    </row>
    <row r="231" spans="3:3" x14ac:dyDescent="0.3">
      <c r="C231" t="s">
        <v>144</v>
      </c>
    </row>
    <row r="232" spans="3:3" x14ac:dyDescent="0.3">
      <c r="C232" t="s">
        <v>145</v>
      </c>
    </row>
    <row r="233" spans="3:3" x14ac:dyDescent="0.3">
      <c r="C233" t="s">
        <v>146</v>
      </c>
    </row>
    <row r="234" spans="3:3" x14ac:dyDescent="0.3">
      <c r="C234" t="s">
        <v>147</v>
      </c>
    </row>
    <row r="235" spans="3:3" x14ac:dyDescent="0.3">
      <c r="C235" t="s">
        <v>148</v>
      </c>
    </row>
    <row r="236" spans="3:3" x14ac:dyDescent="0.3">
      <c r="C236" t="s">
        <v>149</v>
      </c>
    </row>
    <row r="237" spans="3:3" x14ac:dyDescent="0.3">
      <c r="C237" t="s">
        <v>150</v>
      </c>
    </row>
    <row r="238" spans="3:3" x14ac:dyDescent="0.3">
      <c r="C238" t="s">
        <v>151</v>
      </c>
    </row>
    <row r="239" spans="3:3" x14ac:dyDescent="0.3">
      <c r="C239" t="s">
        <v>152</v>
      </c>
    </row>
    <row r="240" spans="3:3" x14ac:dyDescent="0.3">
      <c r="C240" t="s">
        <v>153</v>
      </c>
    </row>
    <row r="241" spans="3:3" x14ac:dyDescent="0.3">
      <c r="C241" t="s">
        <v>154</v>
      </c>
    </row>
    <row r="242" spans="3:3" x14ac:dyDescent="0.3">
      <c r="C242" t="s">
        <v>155</v>
      </c>
    </row>
    <row r="243" spans="3:3" x14ac:dyDescent="0.3">
      <c r="C243" t="s">
        <v>156</v>
      </c>
    </row>
    <row r="244" spans="3:3" x14ac:dyDescent="0.3">
      <c r="C244" t="s">
        <v>157</v>
      </c>
    </row>
    <row r="245" spans="3:3" x14ac:dyDescent="0.3">
      <c r="C245" t="s">
        <v>158</v>
      </c>
    </row>
    <row r="246" spans="3:3" x14ac:dyDescent="0.3">
      <c r="C246" t="s">
        <v>159</v>
      </c>
    </row>
    <row r="247" spans="3:3" x14ac:dyDescent="0.3">
      <c r="C247" t="s">
        <v>160</v>
      </c>
    </row>
    <row r="248" spans="3:3" x14ac:dyDescent="0.3">
      <c r="C248" t="s">
        <v>161</v>
      </c>
    </row>
    <row r="249" spans="3:3" x14ac:dyDescent="0.3">
      <c r="C249" t="s">
        <v>162</v>
      </c>
    </row>
    <row r="250" spans="3:3" x14ac:dyDescent="0.3">
      <c r="C250" t="s">
        <v>163</v>
      </c>
    </row>
    <row r="251" spans="3:3" x14ac:dyDescent="0.3">
      <c r="C251" t="s">
        <v>164</v>
      </c>
    </row>
    <row r="252" spans="3:3" x14ac:dyDescent="0.3">
      <c r="C252" t="s">
        <v>165</v>
      </c>
    </row>
    <row r="253" spans="3:3" x14ac:dyDescent="0.3">
      <c r="C253" t="s">
        <v>166</v>
      </c>
    </row>
    <row r="254" spans="3:3" x14ac:dyDescent="0.3">
      <c r="C254" t="s">
        <v>167</v>
      </c>
    </row>
    <row r="255" spans="3:3" x14ac:dyDescent="0.3">
      <c r="C255" t="s">
        <v>168</v>
      </c>
    </row>
    <row r="256" spans="3:3" x14ac:dyDescent="0.3">
      <c r="C256" t="s">
        <v>169</v>
      </c>
    </row>
    <row r="257" spans="3:3" x14ac:dyDescent="0.3">
      <c r="C257" t="s">
        <v>170</v>
      </c>
    </row>
    <row r="258" spans="3:3" x14ac:dyDescent="0.3">
      <c r="C258" t="s">
        <v>171</v>
      </c>
    </row>
    <row r="259" spans="3:3" x14ac:dyDescent="0.3">
      <c r="C259" t="s">
        <v>172</v>
      </c>
    </row>
    <row r="260" spans="3:3" x14ac:dyDescent="0.3">
      <c r="C260" t="s">
        <v>173</v>
      </c>
    </row>
    <row r="261" spans="3:3" x14ac:dyDescent="0.3">
      <c r="C261" t="s">
        <v>174</v>
      </c>
    </row>
    <row r="262" spans="3:3" x14ac:dyDescent="0.3">
      <c r="C262" t="s">
        <v>175</v>
      </c>
    </row>
    <row r="263" spans="3:3" x14ac:dyDescent="0.3">
      <c r="C263" t="s">
        <v>176</v>
      </c>
    </row>
    <row r="264" spans="3:3" x14ac:dyDescent="0.3">
      <c r="C264" t="s">
        <v>177</v>
      </c>
    </row>
    <row r="265" spans="3:3" x14ac:dyDescent="0.3">
      <c r="C265" t="s">
        <v>178</v>
      </c>
    </row>
    <row r="266" spans="3:3" x14ac:dyDescent="0.3">
      <c r="C266" t="s">
        <v>179</v>
      </c>
    </row>
    <row r="267" spans="3:3" x14ac:dyDescent="0.3">
      <c r="C267" t="s">
        <v>180</v>
      </c>
    </row>
    <row r="268" spans="3:3" x14ac:dyDescent="0.3">
      <c r="C268" t="s">
        <v>181</v>
      </c>
    </row>
    <row r="269" spans="3:3" x14ac:dyDescent="0.3">
      <c r="C269" t="s">
        <v>182</v>
      </c>
    </row>
    <row r="270" spans="3:3" x14ac:dyDescent="0.3">
      <c r="C270" t="s">
        <v>183</v>
      </c>
    </row>
    <row r="271" spans="3:3" x14ac:dyDescent="0.3">
      <c r="C271" t="s">
        <v>184</v>
      </c>
    </row>
    <row r="272" spans="3:3" x14ac:dyDescent="0.3">
      <c r="C272" t="s">
        <v>185</v>
      </c>
    </row>
    <row r="273" spans="3:3" x14ac:dyDescent="0.3">
      <c r="C273" t="s">
        <v>186</v>
      </c>
    </row>
    <row r="274" spans="3:3" x14ac:dyDescent="0.3">
      <c r="C274" t="s">
        <v>187</v>
      </c>
    </row>
    <row r="275" spans="3:3" x14ac:dyDescent="0.3">
      <c r="C275" t="s">
        <v>188</v>
      </c>
    </row>
    <row r="276" spans="3:3" x14ac:dyDescent="0.3">
      <c r="C276" t="s">
        <v>189</v>
      </c>
    </row>
    <row r="277" spans="3:3" x14ac:dyDescent="0.3">
      <c r="C277" t="s">
        <v>190</v>
      </c>
    </row>
    <row r="278" spans="3:3" x14ac:dyDescent="0.3">
      <c r="C278" t="s">
        <v>191</v>
      </c>
    </row>
    <row r="279" spans="3:3" x14ac:dyDescent="0.3">
      <c r="C279" t="s">
        <v>192</v>
      </c>
    </row>
    <row r="280" spans="3:3" x14ac:dyDescent="0.3">
      <c r="C280" t="s">
        <v>193</v>
      </c>
    </row>
    <row r="281" spans="3:3" x14ac:dyDescent="0.3">
      <c r="C281" t="s">
        <v>194</v>
      </c>
    </row>
    <row r="282" spans="3:3" x14ac:dyDescent="0.3">
      <c r="C282" t="s">
        <v>195</v>
      </c>
    </row>
    <row r="283" spans="3:3" x14ac:dyDescent="0.3">
      <c r="C283" t="s">
        <v>196</v>
      </c>
    </row>
    <row r="284" spans="3:3" x14ac:dyDescent="0.3">
      <c r="C284" t="s">
        <v>197</v>
      </c>
    </row>
    <row r="285" spans="3:3" x14ac:dyDescent="0.3">
      <c r="C285" t="s">
        <v>198</v>
      </c>
    </row>
    <row r="286" spans="3:3" x14ac:dyDescent="0.3">
      <c r="C286" t="s">
        <v>199</v>
      </c>
    </row>
    <row r="287" spans="3:3" x14ac:dyDescent="0.3">
      <c r="C287" t="s">
        <v>200</v>
      </c>
    </row>
    <row r="288" spans="3:3" x14ac:dyDescent="0.3">
      <c r="C288" t="s">
        <v>201</v>
      </c>
    </row>
    <row r="289" spans="3:3" x14ac:dyDescent="0.3">
      <c r="C289" t="s">
        <v>202</v>
      </c>
    </row>
    <row r="290" spans="3:3" x14ac:dyDescent="0.3">
      <c r="C290" t="s">
        <v>203</v>
      </c>
    </row>
    <row r="291" spans="3:3" x14ac:dyDescent="0.3">
      <c r="C291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tabSelected="1" zoomScale="175" zoomScaleNormal="175" workbookViewId="0">
      <selection activeCell="C3" sqref="C3"/>
    </sheetView>
  </sheetViews>
  <sheetFormatPr defaultRowHeight="14.4" x14ac:dyDescent="0.3"/>
  <cols>
    <col min="1" max="1" width="26.109375" bestFit="1" customWidth="1"/>
    <col min="2" max="2" width="67.88671875" bestFit="1" customWidth="1"/>
    <col min="3" max="3" width="7.44140625" bestFit="1" customWidth="1"/>
    <col min="4" max="4" width="9.109375" customWidth="1"/>
    <col min="5" max="5" width="11.33203125" bestFit="1" customWidth="1"/>
    <col min="9" max="9" width="19.44140625" bestFit="1" customWidth="1"/>
    <col min="11" max="11" width="8.88671875" customWidth="1"/>
  </cols>
  <sheetData>
    <row r="1" spans="1:11" x14ac:dyDescent="0.3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</row>
    <row r="2" spans="1:11" x14ac:dyDescent="0.3">
      <c r="A2" t="s">
        <v>250</v>
      </c>
      <c r="B2" t="s">
        <v>251</v>
      </c>
      <c r="C2" s="8">
        <v>19</v>
      </c>
      <c r="K2" t="s">
        <v>255</v>
      </c>
    </row>
    <row r="3" spans="1:11" x14ac:dyDescent="0.3">
      <c r="A3" t="s">
        <v>257</v>
      </c>
      <c r="B3" t="s">
        <v>258</v>
      </c>
      <c r="C3" s="4">
        <v>1</v>
      </c>
      <c r="K3" t="s">
        <v>255</v>
      </c>
    </row>
    <row r="4" spans="1:11" x14ac:dyDescent="0.3">
      <c r="A4" t="s">
        <v>224</v>
      </c>
      <c r="B4" t="s">
        <v>252</v>
      </c>
      <c r="C4">
        <v>0.311</v>
      </c>
      <c r="D4" t="s">
        <v>253</v>
      </c>
      <c r="K4" s="2" t="s">
        <v>225</v>
      </c>
    </row>
    <row r="5" spans="1:11" x14ac:dyDescent="0.3">
      <c r="A5" t="s">
        <v>231</v>
      </c>
      <c r="B5" t="s">
        <v>232</v>
      </c>
      <c r="C5">
        <v>3.25</v>
      </c>
      <c r="D5" t="s">
        <v>254</v>
      </c>
      <c r="K5" s="2" t="s">
        <v>233</v>
      </c>
    </row>
    <row r="6" spans="1:11" x14ac:dyDescent="0.3">
      <c r="A6" t="s">
        <v>246</v>
      </c>
      <c r="B6" t="s">
        <v>245</v>
      </c>
      <c r="C6" s="7">
        <v>196.98524856397125</v>
      </c>
      <c r="D6" t="s">
        <v>235</v>
      </c>
      <c r="K6" t="s">
        <v>242</v>
      </c>
    </row>
    <row r="7" spans="1:11" x14ac:dyDescent="0.3">
      <c r="A7" t="s">
        <v>248</v>
      </c>
      <c r="B7" t="s">
        <v>247</v>
      </c>
      <c r="C7" s="4">
        <f>3867.95946356751/6726.49446420622</f>
        <v>0.57503347161736795</v>
      </c>
      <c r="D7" t="s">
        <v>234</v>
      </c>
      <c r="K7" t="s">
        <v>242</v>
      </c>
    </row>
    <row r="8" spans="1:11" x14ac:dyDescent="0.3">
      <c r="A8" t="s">
        <v>243</v>
      </c>
      <c r="B8" t="s">
        <v>240</v>
      </c>
      <c r="C8" s="4">
        <v>0.14189311861874168</v>
      </c>
      <c r="D8" t="s">
        <v>234</v>
      </c>
      <c r="K8" t="s">
        <v>242</v>
      </c>
    </row>
    <row r="9" spans="1:11" x14ac:dyDescent="0.3">
      <c r="A9" t="s">
        <v>244</v>
      </c>
      <c r="B9" t="s">
        <v>241</v>
      </c>
      <c r="C9" s="4">
        <v>0.24048666806515315</v>
      </c>
      <c r="D9" t="s">
        <v>234</v>
      </c>
      <c r="K9" t="s">
        <v>242</v>
      </c>
    </row>
    <row r="10" spans="1:11" x14ac:dyDescent="0.3">
      <c r="A10" t="s">
        <v>226</v>
      </c>
      <c r="B10" t="s">
        <v>260</v>
      </c>
      <c r="C10" s="9">
        <f>C2*323667.927332485/1000000</f>
        <v>6.1496906193172149</v>
      </c>
      <c r="D10" t="s">
        <v>227</v>
      </c>
      <c r="J10" t="s">
        <v>263</v>
      </c>
      <c r="K10" t="s">
        <v>228</v>
      </c>
    </row>
    <row r="11" spans="1:11" x14ac:dyDescent="0.3">
      <c r="A11" t="s">
        <v>273</v>
      </c>
      <c r="B11" t="s">
        <v>274</v>
      </c>
      <c r="C11" s="9">
        <f>C2*127.6006/1000</f>
        <v>2.4244113999999999</v>
      </c>
      <c r="D11" t="s">
        <v>230</v>
      </c>
      <c r="J11" t="s">
        <v>263</v>
      </c>
      <c r="K11" t="s">
        <v>228</v>
      </c>
    </row>
    <row r="12" spans="1:11" x14ac:dyDescent="0.3">
      <c r="A12" t="s">
        <v>276</v>
      </c>
      <c r="B12" t="s">
        <v>275</v>
      </c>
      <c r="C12" s="9">
        <f>C2*1.5703/1000</f>
        <v>2.98357E-2</v>
      </c>
      <c r="D12" t="s">
        <v>230</v>
      </c>
      <c r="J12" t="s">
        <v>263</v>
      </c>
      <c r="K12" t="s">
        <v>228</v>
      </c>
    </row>
    <row r="13" spans="1:11" x14ac:dyDescent="0.3">
      <c r="A13" t="s">
        <v>277</v>
      </c>
      <c r="B13" t="s">
        <v>278</v>
      </c>
      <c r="C13" s="9">
        <f>15.43*C2/1000</f>
        <v>0.29317000000000004</v>
      </c>
      <c r="D13" t="s">
        <v>230</v>
      </c>
      <c r="J13" t="s">
        <v>263</v>
      </c>
      <c r="K13" t="s">
        <v>228</v>
      </c>
    </row>
    <row r="14" spans="1:11" x14ac:dyDescent="0.3">
      <c r="A14" t="s">
        <v>229</v>
      </c>
      <c r="B14" t="s">
        <v>279</v>
      </c>
      <c r="C14" s="9">
        <f>C2*0.732856</f>
        <v>13.924263999999999</v>
      </c>
      <c r="D14" t="s">
        <v>230</v>
      </c>
      <c r="J14" t="s">
        <v>263</v>
      </c>
      <c r="K14" t="s">
        <v>228</v>
      </c>
    </row>
    <row r="15" spans="1:11" x14ac:dyDescent="0.3">
      <c r="A15" t="s">
        <v>289</v>
      </c>
      <c r="B15" t="s">
        <v>290</v>
      </c>
      <c r="C15">
        <f>C2*278.740958688/1000</f>
        <v>5.2960782150719998</v>
      </c>
      <c r="D15" t="s">
        <v>291</v>
      </c>
      <c r="J15" t="s">
        <v>263</v>
      </c>
      <c r="K15" t="s">
        <v>228</v>
      </c>
    </row>
    <row r="16" spans="1:11" x14ac:dyDescent="0.3">
      <c r="A16" t="s">
        <v>249</v>
      </c>
      <c r="B16" t="s">
        <v>272</v>
      </c>
      <c r="C16" s="7">
        <f>C7*C6</f>
        <v>113.27311133915053</v>
      </c>
      <c r="D16" t="s">
        <v>235</v>
      </c>
    </row>
    <row r="17" spans="1:10" x14ac:dyDescent="0.3">
      <c r="A17" t="s">
        <v>267</v>
      </c>
      <c r="B17" t="s">
        <v>259</v>
      </c>
      <c r="C17" s="3">
        <f>C16*C3</f>
        <v>113.27311133915053</v>
      </c>
      <c r="D17" t="s">
        <v>235</v>
      </c>
      <c r="J17" t="s">
        <v>264</v>
      </c>
    </row>
    <row r="18" spans="1:10" x14ac:dyDescent="0.3">
      <c r="A18" t="s">
        <v>268</v>
      </c>
      <c r="B18" t="s">
        <v>262</v>
      </c>
      <c r="C18" s="3">
        <f>-C17</f>
        <v>-113.27311133915053</v>
      </c>
      <c r="D18" t="s">
        <v>235</v>
      </c>
      <c r="J18" t="s">
        <v>265</v>
      </c>
    </row>
    <row r="19" spans="1:10" x14ac:dyDescent="0.3">
      <c r="A19" t="s">
        <v>269</v>
      </c>
      <c r="B19" t="s">
        <v>270</v>
      </c>
      <c r="C19" s="3">
        <f>C17*C8</f>
        <v>16.07267502356002</v>
      </c>
      <c r="D19" t="s">
        <v>235</v>
      </c>
    </row>
    <row r="20" spans="1:10" x14ac:dyDescent="0.3">
      <c r="A20" t="s">
        <v>266</v>
      </c>
      <c r="B20" t="s">
        <v>271</v>
      </c>
      <c r="C20">
        <f>C18*C9</f>
        <v>-27.240673127325429</v>
      </c>
      <c r="D20" t="s">
        <v>235</v>
      </c>
    </row>
    <row r="21" spans="1:10" x14ac:dyDescent="0.3">
      <c r="A21" t="s">
        <v>281</v>
      </c>
      <c r="B21" t="s">
        <v>280</v>
      </c>
      <c r="C21" s="10">
        <f>C14*C5</f>
        <v>45.253857999999994</v>
      </c>
      <c r="D21" t="s">
        <v>235</v>
      </c>
      <c r="J21" t="s">
        <v>236</v>
      </c>
    </row>
    <row r="22" spans="1:10" x14ac:dyDescent="0.3">
      <c r="A22" t="s">
        <v>282</v>
      </c>
      <c r="B22" t="s">
        <v>283</v>
      </c>
      <c r="C22" s="10">
        <f>C11*C5</f>
        <v>7.8793370499999993</v>
      </c>
      <c r="D22" t="s">
        <v>235</v>
      </c>
      <c r="J22" t="s">
        <v>236</v>
      </c>
    </row>
    <row r="23" spans="1:10" x14ac:dyDescent="0.3">
      <c r="A23" t="s">
        <v>284</v>
      </c>
      <c r="B23" t="s">
        <v>285</v>
      </c>
      <c r="C23" s="10">
        <f>C12*C5</f>
        <v>9.6966024999999997E-2</v>
      </c>
      <c r="D23" t="s">
        <v>235</v>
      </c>
      <c r="J23" t="s">
        <v>236</v>
      </c>
    </row>
    <row r="24" spans="1:10" x14ac:dyDescent="0.3">
      <c r="A24" t="s">
        <v>286</v>
      </c>
      <c r="B24" t="s">
        <v>287</v>
      </c>
      <c r="C24" s="10">
        <f>C13*C5</f>
        <v>0.95280250000000011</v>
      </c>
      <c r="D24" t="s">
        <v>235</v>
      </c>
      <c r="J24" t="s">
        <v>236</v>
      </c>
    </row>
    <row r="25" spans="1:10" x14ac:dyDescent="0.3">
      <c r="A25" t="s">
        <v>256</v>
      </c>
      <c r="B25" t="s">
        <v>261</v>
      </c>
      <c r="C25" s="3">
        <f>-C10*C5*C4</f>
        <v>-6.2157997934748748</v>
      </c>
      <c r="D25" t="s">
        <v>235</v>
      </c>
      <c r="J25" t="s">
        <v>236</v>
      </c>
    </row>
  </sheetData>
  <dataValidations disablePrompts="1" count="1">
    <dataValidation type="list" allowBlank="1" showInputMessage="1" showErrorMessage="1" sqref="E19:E30 E2:E16" xr:uid="{00000000-0002-0000-0100-000000000000}">
      <formula1>"Yes,No"</formula1>
    </dataValidation>
  </dataValidations>
  <hyperlinks>
    <hyperlink ref="K4" r:id="rId1" xr:uid="{9AF6ACF4-3563-41CC-9A67-DA52CB8445B6}"/>
    <hyperlink ref="K5" r:id="rId2" xr:uid="{6281F7F3-B455-42AE-B17B-EB33FB80C5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220" zoomScaleNormal="220" workbookViewId="0">
      <selection activeCell="A3" sqref="A3"/>
    </sheetView>
  </sheetViews>
  <sheetFormatPr defaultRowHeight="14.4" x14ac:dyDescent="0.3"/>
  <cols>
    <col min="1" max="1" width="9.21875" bestFit="1" customWidth="1"/>
    <col min="2" max="2" width="22.77734375" bestFit="1" customWidth="1"/>
    <col min="3" max="3" width="6.88671875" bestFit="1" customWidth="1"/>
  </cols>
  <sheetData>
    <row r="1" spans="1:3" x14ac:dyDescent="0.3">
      <c r="A1" s="1" t="s">
        <v>216</v>
      </c>
      <c r="B1" s="1" t="s">
        <v>217</v>
      </c>
      <c r="C1" s="1" t="s">
        <v>218</v>
      </c>
    </row>
    <row r="2" spans="1:3" x14ac:dyDescent="0.3">
      <c r="A2">
        <v>0</v>
      </c>
      <c r="B2" t="s">
        <v>39</v>
      </c>
      <c r="C2" s="3">
        <f>main!C21</f>
        <v>45.253857999999994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zoomScale="235" zoomScaleNormal="235" workbookViewId="0">
      <selection activeCell="E7" sqref="E7"/>
    </sheetView>
  </sheetViews>
  <sheetFormatPr defaultRowHeight="14.4" x14ac:dyDescent="0.3"/>
  <cols>
    <col min="1" max="1" width="9.6640625" bestFit="1" customWidth="1"/>
    <col min="2" max="2" width="12.6640625" bestFit="1" customWidth="1"/>
    <col min="3" max="3" width="11.77734375" bestFit="1" customWidth="1"/>
    <col min="4" max="4" width="11.21875" bestFit="1" customWidth="1"/>
    <col min="5" max="5" width="8.109375" bestFit="1" customWidth="1"/>
    <col min="7" max="7" width="11.77734375" bestFit="1" customWidth="1"/>
  </cols>
  <sheetData>
    <row r="1" spans="1:7" x14ac:dyDescent="0.3">
      <c r="A1" s="1" t="s">
        <v>216</v>
      </c>
      <c r="B1" s="1" t="s">
        <v>217</v>
      </c>
      <c r="C1" s="1" t="s">
        <v>219</v>
      </c>
      <c r="D1" s="1" t="s">
        <v>220</v>
      </c>
      <c r="E1" s="1" t="s">
        <v>221</v>
      </c>
      <c r="F1" s="1" t="s">
        <v>218</v>
      </c>
      <c r="G1" s="1" t="s">
        <v>222</v>
      </c>
    </row>
    <row r="2" spans="1:7" x14ac:dyDescent="0.3">
      <c r="A2">
        <v>0</v>
      </c>
      <c r="B2" t="s">
        <v>79</v>
      </c>
      <c r="C2" s="5" t="s">
        <v>238</v>
      </c>
      <c r="D2" s="5" t="s">
        <v>26</v>
      </c>
      <c r="E2" s="5" t="s">
        <v>239</v>
      </c>
      <c r="F2" s="3">
        <f>main!C18</f>
        <v>-113.27311133915053</v>
      </c>
      <c r="G2" s="5" t="s">
        <v>288</v>
      </c>
    </row>
    <row r="3" spans="1:7" x14ac:dyDescent="0.3">
      <c r="A3">
        <v>1</v>
      </c>
      <c r="B3" t="s">
        <v>76</v>
      </c>
      <c r="C3" s="5" t="s">
        <v>238</v>
      </c>
      <c r="D3" s="5" t="s">
        <v>26</v>
      </c>
      <c r="E3" s="5" t="s">
        <v>239</v>
      </c>
      <c r="F3" s="3">
        <f>main!C19</f>
        <v>16.07267502356002</v>
      </c>
      <c r="G3" s="5" t="s">
        <v>288</v>
      </c>
    </row>
    <row r="4" spans="1:7" x14ac:dyDescent="0.3">
      <c r="A4">
        <v>2</v>
      </c>
      <c r="B4" t="s">
        <v>75</v>
      </c>
      <c r="C4" s="5" t="s">
        <v>238</v>
      </c>
      <c r="D4" s="5" t="s">
        <v>26</v>
      </c>
      <c r="E4" s="5" t="s">
        <v>239</v>
      </c>
      <c r="F4" s="3">
        <f>main!C20</f>
        <v>-27.240673127325429</v>
      </c>
      <c r="G4" s="5" t="s">
        <v>288</v>
      </c>
    </row>
  </sheetData>
  <dataValidations count="2">
    <dataValidation type="list" allowBlank="1" showInputMessage="1" showErrorMessage="1" sqref="C2:C4" xr:uid="{8F7B7682-1304-4C1B-ADB3-43810941C01B}">
      <formula1>"Activities,Commodities"</formula1>
    </dataValidation>
    <dataValidation type="list" allowBlank="1" showInputMessage="1" showErrorMessage="1" sqref="E2:E4" xr:uid="{84601DBC-4022-447A-BB38-9BC63AADE0B3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D9DFDAF-32BA-42AF-9207-1115444E997C}">
          <x14:formula1>
            <xm:f>indeces!$B$1:$B$23</xm:f>
          </x14:formula1>
          <xm:sqref>B2:B4</xm:sqref>
        </x14:dataValidation>
        <x14:dataValidation type="list" allowBlank="1" showInputMessage="1" showErrorMessage="1" xr:uid="{7359A9F7-EE43-4DBF-9FE7-7C646C429CC5}">
          <x14:formula1>
            <xm:f>indeces!$A$1:$A$111</xm:f>
          </x14:formula1>
          <xm:sqref>D2:D4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zoomScale="205" zoomScaleNormal="205" workbookViewId="0">
      <selection activeCell="G9" sqref="G9"/>
    </sheetView>
  </sheetViews>
  <sheetFormatPr defaultRowHeight="14.4" x14ac:dyDescent="0.3"/>
  <cols>
    <col min="2" max="2" width="11.77734375" bestFit="1" customWidth="1"/>
    <col min="3" max="3" width="22.109375" bestFit="1" customWidth="1"/>
    <col min="4" max="4" width="11.77734375" bestFit="1" customWidth="1"/>
    <col min="5" max="5" width="11.21875" bestFit="1" customWidth="1"/>
  </cols>
  <sheetData>
    <row r="1" spans="1:8" x14ac:dyDescent="0.3">
      <c r="A1" s="1" t="s">
        <v>216</v>
      </c>
      <c r="B1" s="1" t="s">
        <v>223</v>
      </c>
      <c r="C1" s="1" t="s">
        <v>217</v>
      </c>
      <c r="D1" s="1" t="s">
        <v>219</v>
      </c>
      <c r="E1" s="1" t="s">
        <v>220</v>
      </c>
      <c r="F1" s="1" t="s">
        <v>221</v>
      </c>
      <c r="G1" s="1" t="s">
        <v>218</v>
      </c>
      <c r="H1" s="1" t="s">
        <v>222</v>
      </c>
    </row>
    <row r="2" spans="1:8" x14ac:dyDescent="0.3">
      <c r="A2" s="5">
        <v>0</v>
      </c>
      <c r="B2" s="5" t="s">
        <v>238</v>
      </c>
      <c r="C2" s="5" t="s">
        <v>26</v>
      </c>
      <c r="D2" s="5" t="s">
        <v>237</v>
      </c>
      <c r="E2" s="5" t="s">
        <v>26</v>
      </c>
      <c r="F2" s="5" t="s">
        <v>239</v>
      </c>
      <c r="G2" s="6">
        <f>main!C17</f>
        <v>113.27311133915053</v>
      </c>
      <c r="H2" s="5" t="s">
        <v>288</v>
      </c>
    </row>
    <row r="3" spans="1:8" x14ac:dyDescent="0.3">
      <c r="A3" s="5">
        <v>1</v>
      </c>
      <c r="B3" s="5" t="s">
        <v>238</v>
      </c>
      <c r="C3" s="5" t="s">
        <v>35</v>
      </c>
      <c r="D3" s="5" t="s">
        <v>237</v>
      </c>
      <c r="E3" s="5" t="s">
        <v>26</v>
      </c>
      <c r="F3" s="5" t="s">
        <v>239</v>
      </c>
      <c r="G3" s="6">
        <f>main!C22</f>
        <v>7.8793370499999993</v>
      </c>
      <c r="H3" s="5" t="s">
        <v>288</v>
      </c>
    </row>
    <row r="4" spans="1:8" x14ac:dyDescent="0.3">
      <c r="A4" s="5">
        <v>2</v>
      </c>
      <c r="B4" s="5" t="s">
        <v>238</v>
      </c>
      <c r="C4" s="5" t="s">
        <v>39</v>
      </c>
      <c r="D4" s="5" t="s">
        <v>237</v>
      </c>
      <c r="E4" s="5" t="s">
        <v>26</v>
      </c>
      <c r="F4" s="5" t="s">
        <v>239</v>
      </c>
      <c r="G4" s="10">
        <f>main!C23</f>
        <v>9.6966024999999997E-2</v>
      </c>
      <c r="H4" s="5" t="s">
        <v>288</v>
      </c>
    </row>
    <row r="5" spans="1:8" x14ac:dyDescent="0.3">
      <c r="A5" s="5">
        <v>3</v>
      </c>
      <c r="B5" s="5" t="s">
        <v>238</v>
      </c>
      <c r="C5" s="5" t="s">
        <v>40</v>
      </c>
      <c r="D5" s="5" t="s">
        <v>237</v>
      </c>
      <c r="E5" s="5" t="s">
        <v>26</v>
      </c>
      <c r="F5" s="5" t="s">
        <v>239</v>
      </c>
      <c r="G5" s="10">
        <f>main!C24</f>
        <v>0.95280250000000011</v>
      </c>
      <c r="H5" s="5" t="s">
        <v>288</v>
      </c>
    </row>
    <row r="6" spans="1:8" x14ac:dyDescent="0.3">
      <c r="A6" s="11">
        <v>4</v>
      </c>
      <c r="B6" s="11" t="s">
        <v>238</v>
      </c>
      <c r="C6" s="5" t="s">
        <v>41</v>
      </c>
      <c r="D6" s="5" t="s">
        <v>237</v>
      </c>
      <c r="E6" s="5" t="s">
        <v>26</v>
      </c>
      <c r="F6" s="5" t="s">
        <v>239</v>
      </c>
      <c r="G6" s="3">
        <f>main!C25</f>
        <v>-6.2157997934748748</v>
      </c>
      <c r="H6" s="5" t="s">
        <v>288</v>
      </c>
    </row>
  </sheetData>
  <dataValidations count="2">
    <dataValidation type="list" allowBlank="1" showInputMessage="1" showErrorMessage="1" sqref="B2:B5 D2:D6" xr:uid="{00000000-0002-0000-0400-000000000000}">
      <formula1>"Activities,Commodities"</formula1>
    </dataValidation>
    <dataValidation type="list" allowBlank="1" showInputMessage="1" showErrorMessage="1" sqref="F2:F6" xr:uid="{00000000-0002-0000-0400-000004000000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4693AC-FC2A-4547-9C74-8F8B7E750585}">
          <x14:formula1>
            <xm:f>indeces!$A$1:$A$111</xm:f>
          </x14:formula1>
          <xm:sqref>C2:C6 E2:E6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zoomScale="205" zoomScaleNormal="205" workbookViewId="0">
      <selection activeCell="B8" sqref="B8"/>
    </sheetView>
  </sheetViews>
  <sheetFormatPr defaultRowHeight="14.4" x14ac:dyDescent="0.3"/>
  <cols>
    <col min="1" max="1" width="12.6640625" customWidth="1"/>
    <col min="2" max="2" width="41.88671875" bestFit="1" customWidth="1"/>
    <col min="3" max="5" width="12.6640625" customWidth="1"/>
  </cols>
  <sheetData>
    <row r="1" spans="1:5" x14ac:dyDescent="0.3">
      <c r="A1" s="1" t="s">
        <v>216</v>
      </c>
      <c r="B1" s="1" t="s">
        <v>217</v>
      </c>
      <c r="C1" s="1" t="s">
        <v>220</v>
      </c>
      <c r="D1" s="1" t="s">
        <v>221</v>
      </c>
      <c r="E1" s="1" t="s">
        <v>218</v>
      </c>
    </row>
    <row r="2" spans="1:5" x14ac:dyDescent="0.3">
      <c r="A2">
        <v>0</v>
      </c>
      <c r="B2" t="s">
        <v>150</v>
      </c>
      <c r="C2" t="s">
        <v>26</v>
      </c>
      <c r="D2" t="s">
        <v>239</v>
      </c>
      <c r="E2" s="3">
        <f>main!C15</f>
        <v>5.2960782150719998</v>
      </c>
    </row>
    <row r="3" spans="1:5" x14ac:dyDescent="0.3">
      <c r="E3" s="3"/>
    </row>
  </sheetData>
  <dataValidations count="1">
    <dataValidation type="list" allowBlank="1" showInputMessage="1" showErrorMessage="1" sqref="D2:D3" xr:uid="{4C1B31E5-CC07-48D9-B810-6A15BDABDEE4}">
      <formula1>"Percentage,Absolute"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VA</vt:lpstr>
      <vt:lpstr>Z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Golinucci</cp:lastModifiedBy>
  <dcterms:created xsi:type="dcterms:W3CDTF">2020-12-04T15:53:14Z</dcterms:created>
  <dcterms:modified xsi:type="dcterms:W3CDTF">2020-12-15T11:26:57Z</dcterms:modified>
</cp:coreProperties>
</file>