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Database\"/>
    </mc:Choice>
  </mc:AlternateContent>
  <xr:revisionPtr revIDLastSave="0" documentId="13_ncr:1_{F14A3C0F-2BD4-4149-B020-73690992BD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" sheetId="5" r:id="rId1"/>
  </sheets>
  <definedNames>
    <definedName name="_xlnm._FilterDatabase" localSheetId="0" hidden="1">SAM!$B$6:$D$324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6" i="5" l="1"/>
  <c r="F2" i="5" a="1"/>
  <c r="CO2" i="5" s="1"/>
  <c r="DW315" i="5"/>
  <c r="DV315" i="5"/>
  <c r="DU315" i="5"/>
  <c r="DT315" i="5"/>
  <c r="DS315" i="5"/>
  <c r="DR315" i="5"/>
  <c r="DQ315" i="5"/>
  <c r="DP315" i="5"/>
  <c r="DO315" i="5"/>
  <c r="DN315" i="5"/>
  <c r="DM315" i="5"/>
  <c r="DL315" i="5"/>
  <c r="DK315" i="5"/>
  <c r="DJ315" i="5"/>
  <c r="DI315" i="5"/>
  <c r="DH315" i="5"/>
  <c r="DG315" i="5"/>
  <c r="DF315" i="5"/>
  <c r="DE315" i="5"/>
  <c r="DD315" i="5"/>
  <c r="DC315" i="5"/>
  <c r="DB315" i="5"/>
  <c r="DA315" i="5"/>
  <c r="CZ315" i="5"/>
  <c r="CY315" i="5"/>
  <c r="E314" i="5"/>
  <c r="E313" i="5"/>
  <c r="E312" i="5"/>
  <c r="E311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CQ295" i="5"/>
  <c r="E295" i="5" s="1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8" i="5"/>
  <c r="E277" i="5"/>
  <c r="E276" i="5"/>
  <c r="E275" i="5"/>
  <c r="E274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FH203" i="5"/>
  <c r="FG203" i="5"/>
  <c r="FF203" i="5"/>
  <c r="FE203" i="5"/>
  <c r="FD203" i="5"/>
  <c r="FC203" i="5"/>
  <c r="FB203" i="5"/>
  <c r="FA203" i="5"/>
  <c r="EZ203" i="5"/>
  <c r="EY203" i="5"/>
  <c r="EX203" i="5"/>
  <c r="EW203" i="5"/>
  <c r="EV203" i="5"/>
  <c r="EU203" i="5"/>
  <c r="ET203" i="5"/>
  <c r="ES203" i="5"/>
  <c r="ER203" i="5"/>
  <c r="EQ203" i="5"/>
  <c r="EP203" i="5"/>
  <c r="EO203" i="5"/>
  <c r="EN203" i="5"/>
  <c r="EM203" i="5"/>
  <c r="EL203" i="5"/>
  <c r="EK203" i="5"/>
  <c r="EJ203" i="5"/>
  <c r="EI203" i="5"/>
  <c r="EH203" i="5"/>
  <c r="EG203" i="5"/>
  <c r="EF203" i="5"/>
  <c r="EE203" i="5"/>
  <c r="ED203" i="5"/>
  <c r="EC203" i="5"/>
  <c r="EB203" i="5"/>
  <c r="EA203" i="5"/>
  <c r="DZ203" i="5"/>
  <c r="DY203" i="5"/>
  <c r="DX203" i="5"/>
  <c r="DW203" i="5"/>
  <c r="DV203" i="5"/>
  <c r="DU203" i="5"/>
  <c r="DT203" i="5"/>
  <c r="DS203" i="5"/>
  <c r="DR203" i="5"/>
  <c r="DQ203" i="5"/>
  <c r="DP203" i="5"/>
  <c r="DO203" i="5"/>
  <c r="DN203" i="5"/>
  <c r="DM203" i="5"/>
  <c r="DL203" i="5"/>
  <c r="DK203" i="5"/>
  <c r="DJ203" i="5"/>
  <c r="DI203" i="5"/>
  <c r="DH203" i="5"/>
  <c r="DG203" i="5"/>
  <c r="DF203" i="5"/>
  <c r="DE203" i="5"/>
  <c r="DD203" i="5"/>
  <c r="DC203" i="5"/>
  <c r="DB203" i="5"/>
  <c r="DA203" i="5"/>
  <c r="CZ203" i="5"/>
  <c r="CY203" i="5"/>
  <c r="CX203" i="5"/>
  <c r="CW203" i="5"/>
  <c r="CV203" i="5"/>
  <c r="CU203" i="5"/>
  <c r="CT203" i="5"/>
  <c r="CS203" i="5"/>
  <c r="CR203" i="5"/>
  <c r="CQ203" i="5"/>
  <c r="CP203" i="5"/>
  <c r="CO203" i="5"/>
  <c r="CN203" i="5"/>
  <c r="CM203" i="5"/>
  <c r="CL203" i="5"/>
  <c r="CK203" i="5"/>
  <c r="CJ203" i="5"/>
  <c r="CI203" i="5"/>
  <c r="CH203" i="5"/>
  <c r="CG203" i="5"/>
  <c r="CF203" i="5"/>
  <c r="CE203" i="5"/>
  <c r="CD203" i="5"/>
  <c r="CC203" i="5"/>
  <c r="CB203" i="5"/>
  <c r="CA203" i="5"/>
  <c r="BZ203" i="5"/>
  <c r="BY203" i="5"/>
  <c r="BX203" i="5"/>
  <c r="BW203" i="5"/>
  <c r="BV203" i="5"/>
  <c r="BU203" i="5"/>
  <c r="BT203" i="5"/>
  <c r="BS203" i="5"/>
  <c r="BR203" i="5"/>
  <c r="BQ203" i="5"/>
  <c r="BP203" i="5"/>
  <c r="BO203" i="5"/>
  <c r="BN203" i="5"/>
  <c r="BM203" i="5"/>
  <c r="BL203" i="5"/>
  <c r="BK203" i="5"/>
  <c r="BJ203" i="5"/>
  <c r="BI203" i="5"/>
  <c r="BH203" i="5"/>
  <c r="BG203" i="5"/>
  <c r="BF203" i="5"/>
  <c r="BE203" i="5"/>
  <c r="BD203" i="5"/>
  <c r="BC203" i="5"/>
  <c r="BB203" i="5"/>
  <c r="BA203" i="5"/>
  <c r="AZ203" i="5"/>
  <c r="AY203" i="5"/>
  <c r="AX203" i="5"/>
  <c r="AW203" i="5"/>
  <c r="AV203" i="5"/>
  <c r="AU203" i="5"/>
  <c r="AT203" i="5"/>
  <c r="AS203" i="5"/>
  <c r="AR203" i="5"/>
  <c r="AQ203" i="5"/>
  <c r="AP203" i="5"/>
  <c r="AO203" i="5"/>
  <c r="AN203" i="5"/>
  <c r="AM203" i="5"/>
  <c r="AL203" i="5"/>
  <c r="AK203" i="5"/>
  <c r="AJ203" i="5"/>
  <c r="AI203" i="5"/>
  <c r="AH203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159" i="5"/>
  <c r="E77" i="5"/>
  <c r="E76" i="5"/>
  <c r="E84" i="5" s="1"/>
  <c r="BZ1" i="5"/>
  <c r="BY1" i="5"/>
  <c r="F1" i="5"/>
  <c r="E88" i="5" l="1"/>
  <c r="DX4" i="5"/>
  <c r="DP4" i="5"/>
  <c r="DH4" i="5"/>
  <c r="CZ4" i="5"/>
  <c r="CR4" i="5"/>
  <c r="CJ4" i="5"/>
  <c r="CB4" i="5"/>
  <c r="BT4" i="5"/>
  <c r="BL4" i="5"/>
  <c r="BD4" i="5"/>
  <c r="AV4" i="5"/>
  <c r="AN4" i="5"/>
  <c r="AF4" i="5"/>
  <c r="X4" i="5"/>
  <c r="P4" i="5"/>
  <c r="H4" i="5"/>
  <c r="DV3" i="5"/>
  <c r="DN3" i="5"/>
  <c r="DF3" i="5"/>
  <c r="CX3" i="5"/>
  <c r="CP3" i="5"/>
  <c r="CH3" i="5"/>
  <c r="BZ3" i="5"/>
  <c r="BR3" i="5"/>
  <c r="BJ3" i="5"/>
  <c r="BB3" i="5"/>
  <c r="AT3" i="5"/>
  <c r="AL3" i="5"/>
  <c r="AD3" i="5"/>
  <c r="V3" i="5"/>
  <c r="N3" i="5"/>
  <c r="F3" i="5"/>
  <c r="DT2" i="5"/>
  <c r="DL2" i="5"/>
  <c r="DD2" i="5"/>
  <c r="CV2" i="5"/>
  <c r="CN2" i="5"/>
  <c r="CF2" i="5"/>
  <c r="BX2" i="5"/>
  <c r="BP2" i="5"/>
  <c r="BH2" i="5"/>
  <c r="AZ2" i="5"/>
  <c r="AR2" i="5"/>
  <c r="AJ2" i="5"/>
  <c r="AB2" i="5"/>
  <c r="T2" i="5"/>
  <c r="L2" i="5"/>
  <c r="CM4" i="5"/>
  <c r="BN4" i="5"/>
  <c r="DI4" i="5"/>
  <c r="CK4" i="5"/>
  <c r="BE4" i="5"/>
  <c r="AG4" i="5"/>
  <c r="I4" i="5"/>
  <c r="CY3" i="5"/>
  <c r="CA3" i="5"/>
  <c r="AU3" i="5"/>
  <c r="W3" i="5"/>
  <c r="DU2" i="5"/>
  <c r="DE2" i="5"/>
  <c r="CG2" i="5"/>
  <c r="BI2" i="5"/>
  <c r="AK2" i="5"/>
  <c r="AC2" i="5"/>
  <c r="DW4" i="5"/>
  <c r="DO4" i="5"/>
  <c r="DG4" i="5"/>
  <c r="CY4" i="5"/>
  <c r="CQ4" i="5"/>
  <c r="CI4" i="5"/>
  <c r="CA4" i="5"/>
  <c r="BS4" i="5"/>
  <c r="BK4" i="5"/>
  <c r="BC4" i="5"/>
  <c r="AU4" i="5"/>
  <c r="AM4" i="5"/>
  <c r="AE4" i="5"/>
  <c r="W4" i="5"/>
  <c r="O4" i="5"/>
  <c r="G4" i="5"/>
  <c r="DU3" i="5"/>
  <c r="DM3" i="5"/>
  <c r="DE3" i="5"/>
  <c r="CW3" i="5"/>
  <c r="CO3" i="5"/>
  <c r="CG3" i="5"/>
  <c r="BY3" i="5"/>
  <c r="BQ3" i="5"/>
  <c r="BI3" i="5"/>
  <c r="BA3" i="5"/>
  <c r="AS3" i="5"/>
  <c r="AK3" i="5"/>
  <c r="AC3" i="5"/>
  <c r="U3" i="5"/>
  <c r="M3" i="5"/>
  <c r="EA2" i="5"/>
  <c r="DS2" i="5"/>
  <c r="DK2" i="5"/>
  <c r="DC2" i="5"/>
  <c r="CU2" i="5"/>
  <c r="CM2" i="5"/>
  <c r="CE2" i="5"/>
  <c r="BW2" i="5"/>
  <c r="BO2" i="5"/>
  <c r="BG2" i="5"/>
  <c r="AY2" i="5"/>
  <c r="AQ2" i="5"/>
  <c r="AI2" i="5"/>
  <c r="AA2" i="5"/>
  <c r="S2" i="5"/>
  <c r="K2" i="5"/>
  <c r="CU4" i="5"/>
  <c r="DZ4" i="5"/>
  <c r="BV4" i="5"/>
  <c r="DA4" i="5"/>
  <c r="CC4" i="5"/>
  <c r="AW4" i="5"/>
  <c r="Y4" i="5"/>
  <c r="DW3" i="5"/>
  <c r="CQ3" i="5"/>
  <c r="BS3" i="5"/>
  <c r="BC3" i="5"/>
  <c r="AE3" i="5"/>
  <c r="G3" i="5"/>
  <c r="CW2" i="5"/>
  <c r="BQ2" i="5"/>
  <c r="AS2" i="5"/>
  <c r="U2" i="5"/>
  <c r="DV4" i="5"/>
  <c r="DN4" i="5"/>
  <c r="DF4" i="5"/>
  <c r="CX4" i="5"/>
  <c r="CP4" i="5"/>
  <c r="CH4" i="5"/>
  <c r="BZ4" i="5"/>
  <c r="BR4" i="5"/>
  <c r="BJ4" i="5"/>
  <c r="BB4" i="5"/>
  <c r="AT4" i="5"/>
  <c r="AL4" i="5"/>
  <c r="AD4" i="5"/>
  <c r="V4" i="5"/>
  <c r="N4" i="5"/>
  <c r="F4" i="5"/>
  <c r="DT3" i="5"/>
  <c r="DL3" i="5"/>
  <c r="DD3" i="5"/>
  <c r="CV3" i="5"/>
  <c r="CN3" i="5"/>
  <c r="CF3" i="5"/>
  <c r="BX3" i="5"/>
  <c r="BP3" i="5"/>
  <c r="BH3" i="5"/>
  <c r="AZ3" i="5"/>
  <c r="AR3" i="5"/>
  <c r="AJ3" i="5"/>
  <c r="AB3" i="5"/>
  <c r="T3" i="5"/>
  <c r="L3" i="5"/>
  <c r="DZ2" i="5"/>
  <c r="DR2" i="5"/>
  <c r="DJ2" i="5"/>
  <c r="DB2" i="5"/>
  <c r="CT2" i="5"/>
  <c r="CL2" i="5"/>
  <c r="CD2" i="5"/>
  <c r="BV2" i="5"/>
  <c r="BN2" i="5"/>
  <c r="BF2" i="5"/>
  <c r="AX2" i="5"/>
  <c r="AP2" i="5"/>
  <c r="AH2" i="5"/>
  <c r="Z2" i="5"/>
  <c r="R2" i="5"/>
  <c r="J2" i="5"/>
  <c r="DC4" i="5"/>
  <c r="CD4" i="5"/>
  <c r="DY4" i="5"/>
  <c r="CS4" i="5"/>
  <c r="BM4" i="5"/>
  <c r="AO4" i="5"/>
  <c r="Q4" i="5"/>
  <c r="DG3" i="5"/>
  <c r="CI3" i="5"/>
  <c r="BK3" i="5"/>
  <c r="AM3" i="5"/>
  <c r="O3" i="5"/>
  <c r="DM2" i="5"/>
  <c r="BY2" i="5"/>
  <c r="BA2" i="5"/>
  <c r="M2" i="5"/>
  <c r="DU4" i="5"/>
  <c r="DM4" i="5"/>
  <c r="DE4" i="5"/>
  <c r="CW4" i="5"/>
  <c r="CO4" i="5"/>
  <c r="CG4" i="5"/>
  <c r="BY4" i="5"/>
  <c r="BQ4" i="5"/>
  <c r="BI4" i="5"/>
  <c r="BA4" i="5"/>
  <c r="AS4" i="5"/>
  <c r="AK4" i="5"/>
  <c r="AC4" i="5"/>
  <c r="U4" i="5"/>
  <c r="M4" i="5"/>
  <c r="EA3" i="5"/>
  <c r="DS3" i="5"/>
  <c r="DK3" i="5"/>
  <c r="DC3" i="5"/>
  <c r="CU3" i="5"/>
  <c r="CM3" i="5"/>
  <c r="CE3" i="5"/>
  <c r="BW3" i="5"/>
  <c r="BO3" i="5"/>
  <c r="BG3" i="5"/>
  <c r="AY3" i="5"/>
  <c r="AQ3" i="5"/>
  <c r="AI3" i="5"/>
  <c r="AA3" i="5"/>
  <c r="S3" i="5"/>
  <c r="K3" i="5"/>
  <c r="DY2" i="5"/>
  <c r="DQ2" i="5"/>
  <c r="DI2" i="5"/>
  <c r="DA2" i="5"/>
  <c r="CS2" i="5"/>
  <c r="CK2" i="5"/>
  <c r="CC2" i="5"/>
  <c r="BU2" i="5"/>
  <c r="BM2" i="5"/>
  <c r="BE2" i="5"/>
  <c r="AW2" i="5"/>
  <c r="AO2" i="5"/>
  <c r="AG2" i="5"/>
  <c r="Y2" i="5"/>
  <c r="Q2" i="5"/>
  <c r="I2" i="5"/>
  <c r="DT4" i="5"/>
  <c r="DL4" i="5"/>
  <c r="DD4" i="5"/>
  <c r="CV4" i="5"/>
  <c r="CN4" i="5"/>
  <c r="CF4" i="5"/>
  <c r="BX4" i="5"/>
  <c r="BP4" i="5"/>
  <c r="BH4" i="5"/>
  <c r="AZ4" i="5"/>
  <c r="AR4" i="5"/>
  <c r="AJ4" i="5"/>
  <c r="AB4" i="5"/>
  <c r="T4" i="5"/>
  <c r="L4" i="5"/>
  <c r="DZ3" i="5"/>
  <c r="DR3" i="5"/>
  <c r="DJ3" i="5"/>
  <c r="DB3" i="5"/>
  <c r="CT3" i="5"/>
  <c r="CL3" i="5"/>
  <c r="CD3" i="5"/>
  <c r="BV3" i="5"/>
  <c r="BN3" i="5"/>
  <c r="BF3" i="5"/>
  <c r="AX3" i="5"/>
  <c r="AP3" i="5"/>
  <c r="AH3" i="5"/>
  <c r="Z3" i="5"/>
  <c r="R3" i="5"/>
  <c r="J3" i="5"/>
  <c r="DX2" i="5"/>
  <c r="DP2" i="5"/>
  <c r="DH2" i="5"/>
  <c r="CZ2" i="5"/>
  <c r="CR2" i="5"/>
  <c r="CJ2" i="5"/>
  <c r="CB2" i="5"/>
  <c r="BT2" i="5"/>
  <c r="BL2" i="5"/>
  <c r="BD2" i="5"/>
  <c r="AV2" i="5"/>
  <c r="AN2" i="5"/>
  <c r="AF2" i="5"/>
  <c r="X2" i="5"/>
  <c r="P2" i="5"/>
  <c r="H2" i="5"/>
  <c r="EA4" i="5"/>
  <c r="DS4" i="5"/>
  <c r="CE4" i="5"/>
  <c r="BW4" i="5"/>
  <c r="BO4" i="5"/>
  <c r="BG4" i="5"/>
  <c r="AY4" i="5"/>
  <c r="AQ4" i="5"/>
  <c r="AI4" i="5"/>
  <c r="AA4" i="5"/>
  <c r="S4" i="5"/>
  <c r="K4" i="5"/>
  <c r="DY3" i="5"/>
  <c r="DQ3" i="5"/>
  <c r="DI3" i="5"/>
  <c r="DA3" i="5"/>
  <c r="CS3" i="5"/>
  <c r="CK3" i="5"/>
  <c r="CC3" i="5"/>
  <c r="BU3" i="5"/>
  <c r="BM3" i="5"/>
  <c r="BE3" i="5"/>
  <c r="AW3" i="5"/>
  <c r="AO3" i="5"/>
  <c r="AG3" i="5"/>
  <c r="Y3" i="5"/>
  <c r="Q3" i="5"/>
  <c r="I3" i="5"/>
  <c r="DW2" i="5"/>
  <c r="DO2" i="5"/>
  <c r="DG2" i="5"/>
  <c r="CY2" i="5"/>
  <c r="CQ2" i="5"/>
  <c r="CI2" i="5"/>
  <c r="CA2" i="5"/>
  <c r="BS2" i="5"/>
  <c r="BK2" i="5"/>
  <c r="BC2" i="5"/>
  <c r="AU2" i="5"/>
  <c r="AM2" i="5"/>
  <c r="AE2" i="5"/>
  <c r="W2" i="5"/>
  <c r="O2" i="5"/>
  <c r="G2" i="5"/>
  <c r="DR4" i="5"/>
  <c r="DJ4" i="5"/>
  <c r="CT4" i="5"/>
  <c r="CL4" i="5"/>
  <c r="BF4" i="5"/>
  <c r="AX4" i="5"/>
  <c r="AP4" i="5"/>
  <c r="AH4" i="5"/>
  <c r="Z4" i="5"/>
  <c r="R4" i="5"/>
  <c r="J4" i="5"/>
  <c r="DX3" i="5"/>
  <c r="DP3" i="5"/>
  <c r="DH3" i="5"/>
  <c r="CZ3" i="5"/>
  <c r="CR3" i="5"/>
  <c r="CJ3" i="5"/>
  <c r="CB3" i="5"/>
  <c r="BT3" i="5"/>
  <c r="BL3" i="5"/>
  <c r="BD3" i="5"/>
  <c r="AV3" i="5"/>
  <c r="AN3" i="5"/>
  <c r="AF3" i="5"/>
  <c r="X3" i="5"/>
  <c r="P3" i="5"/>
  <c r="H3" i="5"/>
  <c r="DV2" i="5"/>
  <c r="DN2" i="5"/>
  <c r="DF2" i="5"/>
  <c r="CX2" i="5"/>
  <c r="CP2" i="5"/>
  <c r="CH2" i="5"/>
  <c r="BZ2" i="5"/>
  <c r="BR2" i="5"/>
  <c r="BJ2" i="5"/>
  <c r="BB2" i="5"/>
  <c r="AT2" i="5"/>
  <c r="AL2" i="5"/>
  <c r="AD2" i="5"/>
  <c r="V2" i="5"/>
  <c r="N2" i="5"/>
  <c r="F2" i="5"/>
  <c r="DK4" i="5"/>
  <c r="DB4" i="5"/>
  <c r="DQ4" i="5"/>
  <c r="BU4" i="5"/>
  <c r="DO3" i="5"/>
  <c r="E279" i="5"/>
  <c r="DZ279" i="5" s="1"/>
  <c r="E80" i="5"/>
  <c r="E85" i="5"/>
  <c r="E78" i="5"/>
  <c r="E86" i="5"/>
  <c r="E79" i="5"/>
  <c r="E87" i="5"/>
  <c r="E81" i="5"/>
  <c r="E82" i="5"/>
  <c r="E75" i="5"/>
  <c r="E309" i="5" s="1"/>
  <c r="E83" i="5"/>
  <c r="CA279" i="5" l="1"/>
  <c r="E308" i="5"/>
  <c r="CW315" i="5" s="1"/>
  <c r="DY279" i="5"/>
  <c r="DF279" i="5"/>
  <c r="CM279" i="5"/>
  <c r="CP279" i="5"/>
  <c r="CH279" i="5"/>
  <c r="DU279" i="5"/>
  <c r="DP279" i="5"/>
  <c r="DT279" i="5"/>
  <c r="DC279" i="5"/>
  <c r="CX279" i="5"/>
  <c r="BZ315" i="5" a="1"/>
  <c r="CF315" i="5" s="1"/>
  <c r="DQ279" i="5"/>
  <c r="DI279" i="5"/>
  <c r="DB279" i="5"/>
  <c r="DH279" i="5"/>
  <c r="DG279" i="5"/>
  <c r="DE279" i="5"/>
  <c r="DD279" i="5"/>
  <c r="DK279" i="5"/>
  <c r="DN279" i="5"/>
  <c r="DW279" i="5"/>
  <c r="DM279" i="5"/>
  <c r="CS279" i="5"/>
  <c r="CY279" i="5"/>
  <c r="CV279" i="5"/>
  <c r="DS279" i="5"/>
  <c r="DV279" i="5"/>
  <c r="CB279" i="5"/>
  <c r="DR279" i="5"/>
  <c r="DX279" i="5"/>
  <c r="DJ279" i="5"/>
  <c r="DO279" i="5"/>
  <c r="DA279" i="5"/>
  <c r="CT279" i="5"/>
  <c r="CZ279" i="5"/>
  <c r="CW279" i="5"/>
  <c r="CL279" i="5"/>
  <c r="CK279" i="5"/>
  <c r="CR279" i="5"/>
  <c r="CQ279" i="5"/>
  <c r="CO279" i="5"/>
  <c r="CN279" i="5"/>
  <c r="CE279" i="5"/>
  <c r="BY279" i="5"/>
  <c r="CD279" i="5"/>
  <c r="CC279" i="5"/>
  <c r="CJ279" i="5"/>
  <c r="CI279" i="5"/>
  <c r="CG279" i="5"/>
  <c r="CF279" i="5"/>
  <c r="EA279" i="5"/>
  <c r="DL279" i="5"/>
  <c r="CU279" i="5"/>
  <c r="BZ279" i="5"/>
  <c r="CX315" i="5" l="1"/>
  <c r="CQ315" i="5"/>
  <c r="CL315" i="5"/>
  <c r="CT315" i="5"/>
  <c r="CM315" i="5"/>
  <c r="CN315" i="5"/>
  <c r="CV315" i="5"/>
  <c r="CP315" i="5"/>
  <c r="BZ315" i="5"/>
  <c r="CB315" i="5"/>
  <c r="CH315" i="5"/>
  <c r="CA315" i="5"/>
  <c r="CR315" i="5"/>
  <c r="CC315" i="5"/>
  <c r="CI315" i="5"/>
  <c r="CK315" i="5"/>
  <c r="CO315" i="5"/>
  <c r="CD315" i="5"/>
  <c r="CE315" i="5"/>
  <c r="CG315" i="5"/>
  <c r="CJ315" i="5"/>
  <c r="CU315" i="5"/>
  <c r="CS315" i="5"/>
  <c r="E315" i="5" l="1"/>
</calcChain>
</file>

<file path=xl/sharedStrings.xml><?xml version="1.0" encoding="utf-8"?>
<sst xmlns="http://schemas.openxmlformats.org/spreadsheetml/2006/main" count="1015" uniqueCount="319">
  <si>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</si>
  <si>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</si>
  <si>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</si>
  <si>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</si>
  <si>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</si>
  <si>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</si>
  <si>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</si>
  <si>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</si>
  <si>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</si>
  <si>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</si>
  <si>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</si>
  <si>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</si>
  <si>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</si>
  <si>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</si>
  <si>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</si>
  <si>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</si>
  <si>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</si>
  <si>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</si>
  <si>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</si>
  <si>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</si>
  <si>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</si>
  <si>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</si>
  <si>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</si>
  <si>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</si>
  <si>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</si>
  <si>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</si>
  <si>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</si>
  <si>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</si>
  <si>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</si>
  <si>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</si>
  <si>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</si>
  <si>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</si>
  <si>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</si>
  <si>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</si>
  <si>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</si>
  <si>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</si>
  <si>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</si>
  <si>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</si>
  <si>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</si>
  <si>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</si>
  <si>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</si>
  <si>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</si>
  <si>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</si>
  <si>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</si>
  <si>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</si>
  <si>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</si>
  <si>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</si>
  <si>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</si>
  <si>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</si>
  <si>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</si>
  <si>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</si>
  <si>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</si>
  <si>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</si>
  <si>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</si>
  <si>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</si>
  <si>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</si>
  <si>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</si>
  <si>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</si>
  <si>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</si>
  <si>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</si>
  <si>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</si>
  <si>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</si>
  <si>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</si>
  <si>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</si>
  <si>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</si>
  <si>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</si>
  <si>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</si>
  <si>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</si>
  <si>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Margins</t>
  </si>
  <si>
    <t>Nairobi</t>
  </si>
  <si>
    <t>Mombasa</t>
  </si>
  <si>
    <t>High Rainfall (household production)</t>
  </si>
  <si>
    <t>Coast</t>
  </si>
  <si>
    <t>Arid North</t>
  </si>
  <si>
    <t>Arid South</t>
  </si>
  <si>
    <t>High Rainfall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</si>
  <si>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</si>
  <si>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</si>
  <si>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</si>
  <si>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</si>
  <si>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</si>
  <si>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</si>
  <si>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</si>
  <si>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</si>
  <si>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</si>
  <si>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</si>
  <si>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</si>
  <si>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</si>
  <si>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</si>
  <si>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</si>
  <si>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</si>
  <si>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</si>
  <si>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</si>
  <si>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</si>
  <si>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</si>
  <si>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</si>
  <si>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</si>
  <si>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</si>
  <si>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</si>
  <si>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</si>
  <si>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</si>
  <si>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</si>
  <si>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</si>
  <si>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</si>
  <si>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</si>
  <si>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</si>
  <si>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</si>
  <si>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</si>
  <si>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</si>
  <si>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</si>
  <si>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</si>
  <si>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</si>
  <si>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</si>
  <si>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</si>
  <si>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</si>
  <si>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</si>
  <si>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Livestock (factor)</t>
  </si>
  <si>
    <t>Capital (agricultural)</t>
  </si>
  <si>
    <t>Capital (non agricultural)</t>
  </si>
  <si>
    <t>Household Row</t>
  </si>
  <si>
    <t>Household Africa</t>
  </si>
  <si>
    <t>Enterprises / Companies</t>
  </si>
  <si>
    <t>Government</t>
  </si>
  <si>
    <t>Direct taxes</t>
  </si>
  <si>
    <t>Indirect taxes</t>
  </si>
  <si>
    <t>Tariff on Africa</t>
  </si>
  <si>
    <t>Tariff on ROW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</si>
  <si>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</si>
  <si>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</si>
  <si>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</si>
  <si>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</si>
  <si>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</si>
  <si>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</si>
  <si>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</si>
  <si>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Sales taxes</t>
  </si>
  <si>
    <t>Factor taxes</t>
  </si>
  <si>
    <t>unused</t>
  </si>
  <si>
    <t>Fertilizers 0 Nitrogen (commodity)</t>
  </si>
  <si>
    <t>Fertilizers 0 Phosphorus (commodity)</t>
  </si>
  <si>
    <t>Fertilizers 0 Potassium (commodity)</t>
  </si>
  <si>
    <t>Semi0Arid North (household production)</t>
  </si>
  <si>
    <t>Semi0Arid South (household production)</t>
  </si>
  <si>
    <t>Semi0Arid North (commercial production)</t>
  </si>
  <si>
    <t>Semi0Arid South (commercial production)</t>
  </si>
  <si>
    <t>Fertilizers 0 Nitrogen (production)</t>
  </si>
  <si>
    <t>Fertilizers 0 Phosphorus (production)</t>
  </si>
  <si>
    <t>Fertilizers 0 Potassium (production)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</si>
  <si>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</si>
  <si>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</si>
  <si>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</si>
  <si>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</si>
  <si>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</si>
  <si>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</si>
  <si>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</si>
  <si>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</si>
  <si>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</si>
  <si>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</si>
  <si>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</si>
  <si>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</si>
  <si>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</si>
  <si>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</si>
  <si>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</si>
  <si>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</si>
  <si>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</si>
  <si>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</si>
  <si>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</si>
  <si>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</si>
  <si>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</si>
  <si>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</si>
  <si>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</si>
  <si>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</si>
  <si>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</si>
  <si>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</si>
  <si>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</si>
  <si>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</si>
  <si>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</si>
  <si>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</si>
  <si>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</si>
  <si>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</si>
  <si>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</si>
  <si>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</si>
  <si>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</si>
  <si>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</si>
  <si>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</si>
  <si>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</si>
  <si>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</si>
  <si>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</si>
  <si>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</si>
  <si>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</si>
  <si>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</si>
  <si>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</si>
  <si>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</si>
  <si>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</si>
  <si>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</si>
  <si>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</si>
  <si>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</si>
  <si>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</si>
  <si>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</si>
  <si>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</si>
  <si>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</si>
  <si>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</si>
  <si>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</si>
  <si>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</si>
  <si>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</si>
  <si>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</si>
  <si>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</si>
  <si>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</si>
  <si>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Cement production</t>
  </si>
  <si>
    <t>Total</t>
  </si>
  <si>
    <t>coffee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</si>
  <si>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</si>
  <si>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</si>
  <si>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</si>
  <si>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</si>
  <si>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</si>
  <si>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</si>
  <si>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</si>
  <si>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</si>
  <si>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</si>
  <si>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</si>
  <si>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</si>
  <si>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</si>
  <si>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</si>
  <si>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</si>
  <si>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</si>
  <si>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</si>
  <si>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</si>
  <si>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</si>
  <si>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</si>
  <si>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</si>
  <si>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</si>
  <si>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</si>
  <si>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</si>
  <si>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</si>
  <si>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</si>
  <si>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</si>
  <si>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</si>
  <si>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</si>
  <si>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</si>
  <si>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</si>
  <si>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</si>
  <si>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</si>
  <si>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</si>
  <si>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</si>
  <si>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</si>
  <si>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</si>
  <si>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</si>
  <si>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</si>
  <si>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</si>
  <si>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</si>
  <si>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</si>
  <si>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</si>
  <si>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</si>
  <si>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</si>
  <si>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</si>
  <si>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</si>
  <si>
    <t>service</t>
  </si>
  <si>
    <t>INFORMAL</t>
  </si>
  <si>
    <t>PRIMARY</t>
  </si>
  <si>
    <t>Taxes</t>
  </si>
  <si>
    <t>Import</t>
  </si>
  <si>
    <t>Energy</t>
  </si>
  <si>
    <t>CO2</t>
  </si>
  <si>
    <t>Commodities</t>
  </si>
  <si>
    <t>Activities</t>
  </si>
  <si>
    <t>Sum</t>
  </si>
  <si>
    <t>food</t>
  </si>
  <si>
    <t>petroleum</t>
  </si>
  <si>
    <t>chemicals</t>
  </si>
  <si>
    <t>fertilizers</t>
  </si>
  <si>
    <t>industrial</t>
  </si>
  <si>
    <t>electricity</t>
  </si>
  <si>
    <t>MANUFACTURING</t>
  </si>
  <si>
    <t>PETROLEUM PROD</t>
  </si>
  <si>
    <t>CHEMICAL PROD</t>
  </si>
  <si>
    <t>FERTILIZERS PROD</t>
  </si>
  <si>
    <t>ELECTRICITY PROD</t>
  </si>
  <si>
    <t>SERVICES</t>
  </si>
  <si>
    <t>Capital - Land</t>
  </si>
  <si>
    <t>Satellite Accounts</t>
  </si>
  <si>
    <t>Green Water</t>
  </si>
  <si>
    <t>forestry</t>
  </si>
  <si>
    <t>resource</t>
  </si>
  <si>
    <t xml:space="preserve">other  </t>
  </si>
  <si>
    <t>COFFEE ESTATE</t>
  </si>
  <si>
    <t>COOPERATIVES</t>
  </si>
  <si>
    <t>Labor - Skilled</t>
  </si>
  <si>
    <t>Labor - Semi Skilled</t>
  </si>
  <si>
    <t>Labor - Unskilled</t>
  </si>
  <si>
    <t>Capital - Machines</t>
  </si>
  <si>
    <t>Capital - Agriculture</t>
  </si>
  <si>
    <t>Capital - Livestock</t>
  </si>
  <si>
    <t>Transport</t>
  </si>
  <si>
    <t>Electricity and Heat</t>
  </si>
  <si>
    <t>Industry</t>
  </si>
  <si>
    <t>Other</t>
  </si>
  <si>
    <t>Residential</t>
  </si>
  <si>
    <t>Sectors</t>
  </si>
  <si>
    <t>Land</t>
  </si>
  <si>
    <t>FAO Land</t>
  </si>
  <si>
    <t>Proxy Land</t>
  </si>
  <si>
    <t>Water</t>
  </si>
  <si>
    <t>Blue Water</t>
  </si>
  <si>
    <t>Grey Water</t>
  </si>
  <si>
    <t>Green Water WFN</t>
  </si>
  <si>
    <t>Type</t>
  </si>
  <si>
    <t>Macro Sectors</t>
  </si>
  <si>
    <t>Unit</t>
  </si>
  <si>
    <t>Factors of production</t>
  </si>
  <si>
    <t>M KSH</t>
  </si>
  <si>
    <t>TJ</t>
  </si>
  <si>
    <t>Gg</t>
  </si>
  <si>
    <t>kha</t>
  </si>
  <si>
    <t>Mm3</t>
  </si>
  <si>
    <t>Notes</t>
  </si>
  <si>
    <t>Final Demand</t>
  </si>
  <si>
    <t>Household</t>
  </si>
  <si>
    <t>Investment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</si>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</sst>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Border="1" applyAlignment="1"/>
    <xf numFmtId="165" fontId="0" fillId="0" borderId="0" xfId="0" applyNumberFormat="1"/>
    <xf numFmtId="165" fontId="0" fillId="2" borderId="0" xfId="0" applyNumberFormat="1" applyFill="1"/>
    <xf numFmtId="165" fontId="1" fillId="2" borderId="0" xfId="0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0" fontId="0" fillId="0" borderId="0" xfId="0" applyAlignment="1"/>
    <xf numFmtId="165" fontId="2" fillId="0" borderId="0" xfId="0" applyNumberFormat="1" applyFont="1"/>
    <xf numFmtId="165" fontId="0" fillId="0" borderId="0" xfId="0" applyNumberFormat="1" applyFont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165" fontId="0" fillId="0" borderId="0" xfId="0" applyNumberFormat="1" applyFont="1" applyFill="1" applyBorder="1"/>
    <xf numFmtId="2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5" fontId="3" fillId="0" borderId="0" xfId="0" applyNumberFormat="1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D7F-D3F5-4C2F-ADFF-76E491CF987F}">
  <dimension ref="A1:FI324"/>
  <sheetViews>
    <sheetView tabSelected="1" zoomScale="70" zoomScaleNormal="70" workbookViewId="0">
      <pane xSplit="4" ySplit="5" topLeftCell="EB6" activePane="bottomRight" state="frozen"/>
      <selection pane="topRight" activeCell="G1" sqref="G1"/>
      <selection pane="bottomLeft" activeCell="A8" sqref="A8"/>
      <selection pane="bottomRight" activeCell="EB1" sqref="EB1:FH1"/>
    </sheetView>
  </sheetViews>
  <sheetFormatPr defaultRowHeight="14.4" x14ac:dyDescent="0.3"/>
  <cols>
    <col min="1" max="1" width="20.21875" style="5" bestFit="1" customWidth="1"/>
    <col min="2" max="2" width="27.21875" style="5" customWidth="1"/>
    <col min="3" max="3" width="21" style="5" customWidth="1"/>
    <col min="4" max="4" width="9.44140625" style="6" customWidth="1"/>
    <col min="5" max="5" width="27.88671875" style="6" customWidth="1"/>
    <col min="6" max="6" width="15.6640625" style="1" customWidth="1"/>
    <col min="7" max="85" width="15.6640625" style="2" customWidth="1"/>
    <col min="86" max="86" width="32.109375" style="2" bestFit="1" customWidth="1"/>
    <col min="87" max="164" width="15.6640625" style="2" customWidth="1"/>
    <col min="165" max="165" width="10.5546875" style="2" bestFit="1" customWidth="1"/>
    <col min="166" max="16384" width="8.88671875" style="2"/>
  </cols>
  <sheetData>
    <row r="1" spans="1:165" x14ac:dyDescent="0.3">
      <c r="F1" s="31" t="str">
        <f>A6</f>
        <v>Commodities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14" t="str">
        <f>A77</f>
        <v>Margins</v>
      </c>
      <c r="BZ1" s="32" t="str">
        <f>A78</f>
        <v>Activities</v>
      </c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0" t="s">
        <v>315</v>
      </c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2" t="s">
        <v>265</v>
      </c>
    </row>
    <row r="2" spans="1:165" x14ac:dyDescent="0.3">
      <c r="D2" s="5"/>
      <c r="E2" s="5"/>
      <c r="F2" s="2" t="str">
        <f t="array" ref="F2:EA4">TRANSPOSE(B6:D131)</f>
        <v>Maize (home consumed)</v>
      </c>
      <c r="G2" s="2" t="str">
        <v>Wheat (home consumed)</v>
      </c>
      <c r="H2" s="2" t="str">
        <v>Rice (home consumed)</v>
      </c>
      <c r="I2" s="2" t="str">
        <v>Other cereals (home consumed)</v>
      </c>
      <c r="J2" s="2" t="str">
        <v>Roots &amp; tubers (home consumed)</v>
      </c>
      <c r="K2" s="2" t="str">
        <v>Pulses &amp; oil seeds (home consumed)</v>
      </c>
      <c r="L2" s="2" t="str">
        <v>Fruits (home consumed)</v>
      </c>
      <c r="M2" s="2" t="str">
        <v>Vegetables (home consumed)</v>
      </c>
      <c r="N2" s="2" t="str">
        <v>Beef (home consumed)</v>
      </c>
      <c r="O2" s="2" t="str">
        <v>Dairy (home consumed)</v>
      </c>
      <c r="P2" s="2" t="str">
        <v>Poultry (home consumed)</v>
      </c>
      <c r="Q2" s="2" t="str">
        <v>Sheep, goat and lamb for slaughter (home consumed)</v>
      </c>
      <c r="R2" s="2" t="str">
        <v>Other livestock (home consumed)</v>
      </c>
      <c r="S2" s="2" t="str">
        <v>Fishing (home consumed)</v>
      </c>
      <c r="T2" s="2" t="str">
        <v>Sugar &amp; bakery &amp; confectionary (home consumed)</v>
      </c>
      <c r="U2" s="2" t="str">
        <v>Beverages &amp; tobacco (home consumed)</v>
      </c>
      <c r="V2" s="2" t="str">
        <v>Other manufactured food (home consumed)</v>
      </c>
      <c r="W2" s="2" t="str">
        <v>Water (home consumed)</v>
      </c>
      <c r="X2" s="2" t="str">
        <v>Maize (marketed commodity)</v>
      </c>
      <c r="Y2" s="2" t="str">
        <v>Wheat (marketed commodity)</v>
      </c>
      <c r="Z2" s="2" t="str">
        <v>Rice (marketed commodity)</v>
      </c>
      <c r="AA2" s="2" t="str">
        <v>Other cereals (marketed commodity)</v>
      </c>
      <c r="AB2" s="2" t="str">
        <v>Roots &amp; tubers (marketed commodity)</v>
      </c>
      <c r="AC2" s="2" t="str">
        <v>Pulses &amp; oil seeds (marketed commodity)</v>
      </c>
      <c r="AD2" s="2" t="str">
        <v>Fruits (marketed commodity)</v>
      </c>
      <c r="AE2" s="2" t="str">
        <v>Vegetables (marketed commodity)</v>
      </c>
      <c r="AF2" s="2" t="str">
        <v>Cotton (commodity)</v>
      </c>
      <c r="AG2" s="2" t="str">
        <v>Sugarcane (commodity)</v>
      </c>
      <c r="AH2" s="2" t="str">
        <v>Coffee (commodity)</v>
      </c>
      <c r="AI2" s="2" t="str">
        <v>Tea (commodity)</v>
      </c>
      <c r="AJ2" s="2" t="str">
        <v>Tobacco (commodity)</v>
      </c>
      <c r="AK2" s="2" t="str">
        <v>Others crops (commodity)</v>
      </c>
      <c r="AL2" s="2" t="str">
        <v>Beef (marketed commodity)</v>
      </c>
      <c r="AM2" s="2" t="str">
        <v>Dairy (marketed commodity)</v>
      </c>
      <c r="AN2" s="2" t="str">
        <v>Poultry (marketed commodity)</v>
      </c>
      <c r="AO2" s="2" t="str">
        <v>Sheep, goat and lamb for slaughter (marketed commodity)</v>
      </c>
      <c r="AP2" s="2" t="str">
        <v>Other livestock (marketed commodity)</v>
      </c>
      <c r="AQ2" s="2" t="str">
        <v>Fishing (marketed commodity)</v>
      </c>
      <c r="AR2" s="2" t="str">
        <v>Forestry (commodity)</v>
      </c>
      <c r="AS2" s="2" t="str">
        <v>Mining (commodity)</v>
      </c>
      <c r="AT2" s="2" t="str">
        <v>Meat &amp; dairy (commodity)</v>
      </c>
      <c r="AU2" s="2" t="str">
        <v>Grain milling (commodity)</v>
      </c>
      <c r="AV2" s="2" t="str">
        <v>Sugar &amp; bakery &amp; confectionary (marketed commodity)</v>
      </c>
      <c r="AW2" s="2" t="str">
        <v>Beverages &amp; tobacco (marketed commodity)</v>
      </c>
      <c r="AX2" s="2" t="str">
        <v>Other manufactured food (marketed commodity)</v>
      </c>
      <c r="AY2" s="2" t="str">
        <v>Textile &amp; clothing (commodity)</v>
      </c>
      <c r="AZ2" s="2" t="str">
        <v>Leather &amp; footwear (commodity)</v>
      </c>
      <c r="BA2" s="2" t="str">
        <v>Wood &amp; paper (commodity)</v>
      </c>
      <c r="BB2" s="2" t="str">
        <v>Printing and publishing (commodity)</v>
      </c>
      <c r="BC2" s="2" t="str">
        <v>Petroleum (commodity)</v>
      </c>
      <c r="BD2" s="2" t="str">
        <v>Chemicals (commodity)</v>
      </c>
      <c r="BE2" s="2" t="str">
        <v>Fertilizers 0 Nitrogen (commodity)</v>
      </c>
      <c r="BF2" s="2" t="str">
        <v>Fertilizers 0 Phosphorus (commodity)</v>
      </c>
      <c r="BG2" s="2" t="str">
        <v>Fertilizers 0 Potassium (commodity)</v>
      </c>
      <c r="BH2" s="2" t="str">
        <v>Metals and machines (commodity)</v>
      </c>
      <c r="BI2" s="2" t="str">
        <v>Non metallic products (commodity)</v>
      </c>
      <c r="BJ2" s="2" t="str">
        <v>Other manufacturers (commodity)</v>
      </c>
      <c r="BK2" s="2" t="str">
        <v>Water (marketed commodity)</v>
      </c>
      <c r="BL2" s="2" t="str">
        <v>Electricity (commodity)</v>
      </c>
      <c r="BM2" s="2" t="str">
        <v>Construction (commodity)</v>
      </c>
      <c r="BN2" s="2" t="str">
        <v>Trade (commodity)</v>
      </c>
      <c r="BO2" s="2" t="str">
        <v>Hotels (commodity)</v>
      </c>
      <c r="BP2" s="2" t="str">
        <v>Transport (commodity)</v>
      </c>
      <c r="BQ2" s="2" t="str">
        <v>Communication (commodity)</v>
      </c>
      <c r="BR2" s="2" t="str">
        <v>Finance (commodity)</v>
      </c>
      <c r="BS2" s="2" t="str">
        <v>Real estate (commodity)</v>
      </c>
      <c r="BT2" s="2" t="str">
        <v>Other services (commodity)</v>
      </c>
      <c r="BU2" s="2" t="str">
        <v>Administration (commodity)</v>
      </c>
      <c r="BV2" s="2" t="str">
        <v>Health (commodity)</v>
      </c>
      <c r="BW2" s="2" t="str">
        <v>Education (commodity)</v>
      </c>
      <c r="BX2" s="2" t="str">
        <v>Extension services (commodity)</v>
      </c>
      <c r="BY2" s="2" t="str">
        <v>Margins</v>
      </c>
      <c r="BZ2" s="2" t="str">
        <v>Nairobi</v>
      </c>
      <c r="CA2" s="2" t="str">
        <v>Mombasa</v>
      </c>
      <c r="CB2" s="2" t="str">
        <v>High Rainfall (household production)</v>
      </c>
      <c r="CC2" s="2" t="str">
        <v>Semi0Arid North (household production)</v>
      </c>
      <c r="CD2" s="2" t="str">
        <v>Semi0Arid South (household production)</v>
      </c>
      <c r="CE2" s="2" t="str">
        <v>Coast</v>
      </c>
      <c r="CF2" s="2" t="str">
        <v>Arid North</v>
      </c>
      <c r="CG2" s="2" t="str">
        <v>Arid South</v>
      </c>
      <c r="CH2" s="2" t="str">
        <v>High Rainfall (commercial production)</v>
      </c>
      <c r="CI2" s="2" t="str">
        <v>Semi0Arid North (commercial production)</v>
      </c>
      <c r="CJ2" s="2" t="str">
        <v>Semi0Arid South (commercial production)</v>
      </c>
      <c r="CK2" s="2" t="str">
        <v>Food crops (production)</v>
      </c>
      <c r="CL2" s="2" t="str">
        <v>Cotton (production)</v>
      </c>
      <c r="CM2" s="2" t="str">
        <v>Sugarcane (production)</v>
      </c>
      <c r="CN2" s="2" t="str">
        <v>Coffee (production)</v>
      </c>
      <c r="CO2" s="2" t="str">
        <v>Tea (production)</v>
      </c>
      <c r="CP2" s="2" t="str">
        <v>Tobacco (production)</v>
      </c>
      <c r="CQ2" s="2" t="str">
        <v>Others crops (production)</v>
      </c>
      <c r="CR2" s="2" t="str">
        <v>Livestock (production)</v>
      </c>
      <c r="CS2" s="2" t="str">
        <v>Dairy (production)</v>
      </c>
      <c r="CT2" s="2" t="str">
        <v>Fishing (production)</v>
      </c>
      <c r="CU2" s="2" t="str">
        <v>Forestry (production)</v>
      </c>
      <c r="CV2" s="2" t="str">
        <v>Mining (production)</v>
      </c>
      <c r="CW2" s="2" t="str">
        <v>Meat &amp; dairy (production)</v>
      </c>
      <c r="CX2" s="2" t="str">
        <v>Grain milling (production)</v>
      </c>
      <c r="CY2" s="2" t="str">
        <v>Sugar &amp; bakery &amp; confectionary (production)</v>
      </c>
      <c r="CZ2" s="2" t="str">
        <v>Beverages &amp; tobacco (production)</v>
      </c>
      <c r="DA2" s="2" t="str">
        <v>Other manufactured food (production)</v>
      </c>
      <c r="DB2" s="2" t="str">
        <v>Textile &amp; clothing (production)</v>
      </c>
      <c r="DC2" s="2" t="str">
        <v>Leather &amp; footwear (production)</v>
      </c>
      <c r="DD2" s="2" t="str">
        <v>Wood &amp; paper (production)</v>
      </c>
      <c r="DE2" s="2" t="str">
        <v>Printing and publishing (production)</v>
      </c>
      <c r="DF2" s="2" t="str">
        <v>Petroleum (production)</v>
      </c>
      <c r="DG2" s="2" t="str">
        <v>Chemicals (production)</v>
      </c>
      <c r="DH2" s="2" t="str">
        <v>Fertilizers 0 Nitrogen (production)</v>
      </c>
      <c r="DI2" s="2" t="str">
        <v>Fertilizers 0 Phosphorus (production)</v>
      </c>
      <c r="DJ2" s="2" t="str">
        <v>Fertilizers 0 Potassium (production)</v>
      </c>
      <c r="DK2" s="2" t="str">
        <v>Metals and machines (production)</v>
      </c>
      <c r="DL2" s="2" t="str">
        <v>Non metallic products (production)</v>
      </c>
      <c r="DM2" s="2" t="str">
        <v>Other manufacturers (production)</v>
      </c>
      <c r="DN2" s="2" t="str">
        <v>Water (production)</v>
      </c>
      <c r="DO2" s="2" t="str">
        <v>Electricity (production)</v>
      </c>
      <c r="DP2" s="2" t="str">
        <v>Construction (production)</v>
      </c>
      <c r="DQ2" s="2" t="str">
        <v>Trade (production)</v>
      </c>
      <c r="DR2" s="2" t="str">
        <v>Hotels (production)</v>
      </c>
      <c r="DS2" s="2" t="str">
        <v>Transport (production)</v>
      </c>
      <c r="DT2" s="2" t="str">
        <v>Communication (production)</v>
      </c>
      <c r="DU2" s="2" t="str">
        <v>Finance (production)</v>
      </c>
      <c r="DV2" s="2" t="str">
        <v>Real estate (production)</v>
      </c>
      <c r="DW2" s="2" t="str">
        <v>Other services (production)</v>
      </c>
      <c r="DX2" s="2" t="str">
        <v>Administration (production)</v>
      </c>
      <c r="DY2" s="2" t="str">
        <v>Health (production)</v>
      </c>
      <c r="DZ2" s="2" t="str">
        <v>Education (production)</v>
      </c>
      <c r="EA2" s="2" t="str">
        <v>Extension services (production)</v>
      </c>
      <c r="EB2" s="2" t="s">
        <v>176</v>
      </c>
      <c r="EC2" s="2" t="s">
        <v>177</v>
      </c>
      <c r="ED2" s="2" t="s">
        <v>178</v>
      </c>
      <c r="EE2" s="2" t="s">
        <v>179</v>
      </c>
      <c r="EF2" s="2" t="s">
        <v>180</v>
      </c>
      <c r="EG2" s="2" t="s">
        <v>181</v>
      </c>
      <c r="EH2" s="2" t="s">
        <v>182</v>
      </c>
      <c r="EI2" s="2" t="s">
        <v>183</v>
      </c>
      <c r="EJ2" s="2" t="s">
        <v>184</v>
      </c>
      <c r="EK2" s="2" t="s">
        <v>185</v>
      </c>
      <c r="EL2" s="2" t="s">
        <v>186</v>
      </c>
      <c r="EM2" s="2" t="s">
        <v>187</v>
      </c>
      <c r="EN2" s="2" t="s">
        <v>188</v>
      </c>
      <c r="EO2" s="2" t="s">
        <v>189</v>
      </c>
      <c r="EP2" s="2" t="s">
        <v>190</v>
      </c>
      <c r="EQ2" s="2" t="s">
        <v>191</v>
      </c>
      <c r="ER2" s="2" t="s">
        <v>192</v>
      </c>
      <c r="ES2" s="2" t="s">
        <v>193</v>
      </c>
      <c r="ET2" s="2" t="s">
        <v>194</v>
      </c>
      <c r="EU2" s="2" t="s">
        <v>195</v>
      </c>
      <c r="EV2" s="2" t="s">
        <v>196</v>
      </c>
      <c r="EW2" s="2" t="s">
        <v>197</v>
      </c>
      <c r="EX2" s="2" t="s">
        <v>119</v>
      </c>
      <c r="EY2" s="2" t="s">
        <v>120</v>
      </c>
      <c r="EZ2" s="2" t="s">
        <v>121</v>
      </c>
      <c r="FA2" s="2" t="s">
        <v>122</v>
      </c>
      <c r="FB2" s="2" t="s">
        <v>127</v>
      </c>
      <c r="FC2" s="2" t="s">
        <v>128</v>
      </c>
      <c r="FD2" s="2" t="s">
        <v>129</v>
      </c>
      <c r="FE2" s="2" t="s">
        <v>130</v>
      </c>
      <c r="FF2" s="2" t="s">
        <v>131</v>
      </c>
      <c r="FG2" s="2" t="s">
        <v>132</v>
      </c>
      <c r="FH2" s="2" t="s">
        <v>133</v>
      </c>
    </row>
    <row r="3" spans="1:165" x14ac:dyDescent="0.3">
      <c r="E3" s="2"/>
      <c r="F3" s="2" t="str">
        <v>food</v>
      </c>
      <c r="G3" s="2" t="str">
        <v>food</v>
      </c>
      <c r="H3" s="2" t="str">
        <v>food</v>
      </c>
      <c r="I3" s="2" t="str">
        <v>food</v>
      </c>
      <c r="J3" s="2" t="str">
        <v>food</v>
      </c>
      <c r="K3" s="2" t="str">
        <v>food</v>
      </c>
      <c r="L3" s="2" t="str">
        <v>food</v>
      </c>
      <c r="M3" s="2" t="str">
        <v>food</v>
      </c>
      <c r="N3" s="2" t="str">
        <v>food</v>
      </c>
      <c r="O3" s="2" t="str">
        <v>food</v>
      </c>
      <c r="P3" s="2" t="str">
        <v>food</v>
      </c>
      <c r="Q3" s="2" t="str">
        <v>food</v>
      </c>
      <c r="R3" s="2" t="str">
        <v>food</v>
      </c>
      <c r="S3" s="2" t="str">
        <v>food</v>
      </c>
      <c r="T3" s="2" t="str">
        <v>food</v>
      </c>
      <c r="U3" s="2" t="str">
        <v>food</v>
      </c>
      <c r="V3" s="2" t="str">
        <v>food</v>
      </c>
      <c r="W3" s="2" t="str">
        <v>resource</v>
      </c>
      <c r="X3" s="2" t="str">
        <v>food</v>
      </c>
      <c r="Y3" s="2" t="str">
        <v>food</v>
      </c>
      <c r="Z3" s="2" t="str">
        <v>food</v>
      </c>
      <c r="AA3" s="2" t="str">
        <v>food</v>
      </c>
      <c r="AB3" s="2" t="str">
        <v>food</v>
      </c>
      <c r="AC3" s="2" t="str">
        <v>food</v>
      </c>
      <c r="AD3" s="2" t="str">
        <v>food</v>
      </c>
      <c r="AE3" s="2" t="str">
        <v>food</v>
      </c>
      <c r="AF3" s="2" t="str">
        <v xml:space="preserve">other  </v>
      </c>
      <c r="AG3" s="2" t="str">
        <v>food</v>
      </c>
      <c r="AH3" s="2" t="str">
        <v>coffee</v>
      </c>
      <c r="AI3" s="2" t="str">
        <v>food</v>
      </c>
      <c r="AJ3" s="2" t="str">
        <v xml:space="preserve">other  </v>
      </c>
      <c r="AK3" s="2" t="str">
        <v xml:space="preserve">other  </v>
      </c>
      <c r="AL3" s="2" t="str">
        <v>food</v>
      </c>
      <c r="AM3" s="2" t="str">
        <v>food</v>
      </c>
      <c r="AN3" s="2" t="str">
        <v>food</v>
      </c>
      <c r="AO3" s="2" t="str">
        <v>food</v>
      </c>
      <c r="AP3" s="2" t="str">
        <v>food</v>
      </c>
      <c r="AQ3" s="2" t="str">
        <v>food</v>
      </c>
      <c r="AR3" s="2" t="str">
        <v>forestry</v>
      </c>
      <c r="AS3" s="2" t="str">
        <v>resource</v>
      </c>
      <c r="AT3" s="2" t="str">
        <v>food</v>
      </c>
      <c r="AU3" s="2" t="str">
        <v>food</v>
      </c>
      <c r="AV3" s="2" t="str">
        <v>food</v>
      </c>
      <c r="AW3" s="2" t="str">
        <v>food</v>
      </c>
      <c r="AX3" s="2" t="str">
        <v>food</v>
      </c>
      <c r="AY3" s="2" t="str">
        <v xml:space="preserve">other  </v>
      </c>
      <c r="AZ3" s="2" t="str">
        <v xml:space="preserve">other  </v>
      </c>
      <c r="BA3" s="2" t="str">
        <v xml:space="preserve">other  </v>
      </c>
      <c r="BB3" s="2" t="str">
        <v xml:space="preserve">other  </v>
      </c>
      <c r="BC3" s="2" t="str">
        <v>petroleum</v>
      </c>
      <c r="BD3" s="2" t="str">
        <v>chemicals</v>
      </c>
      <c r="BE3" s="2" t="str">
        <v>fertilizers</v>
      </c>
      <c r="BF3" s="2" t="str">
        <v>fertilizers</v>
      </c>
      <c r="BG3" s="2" t="str">
        <v>fertilizers</v>
      </c>
      <c r="BH3" s="2" t="str">
        <v>industrial</v>
      </c>
      <c r="BI3" s="2" t="str">
        <v>industrial</v>
      </c>
      <c r="BJ3" s="2" t="str">
        <v>industrial</v>
      </c>
      <c r="BK3" s="2" t="str">
        <v>resource</v>
      </c>
      <c r="BL3" s="2" t="str">
        <v>electricity</v>
      </c>
      <c r="BM3" s="2" t="str">
        <v>service</v>
      </c>
      <c r="BN3" s="2" t="str">
        <v>service</v>
      </c>
      <c r="BO3" s="2" t="str">
        <v>service</v>
      </c>
      <c r="BP3" s="2" t="str">
        <v>service</v>
      </c>
      <c r="BQ3" s="2" t="str">
        <v>service</v>
      </c>
      <c r="BR3" s="2" t="str">
        <v>service</v>
      </c>
      <c r="BS3" s="2" t="str">
        <v>service</v>
      </c>
      <c r="BT3" s="2" t="str">
        <v>service</v>
      </c>
      <c r="BU3" s="2" t="str">
        <v>service</v>
      </c>
      <c r="BV3" s="2" t="str">
        <v>service</v>
      </c>
      <c r="BW3" s="2" t="str">
        <v>service</v>
      </c>
      <c r="BX3" s="2" t="str">
        <v>service</v>
      </c>
      <c r="BY3" s="2" t="str">
        <v>Margins</v>
      </c>
      <c r="BZ3" s="2" t="str">
        <v>INFORMAL</v>
      </c>
      <c r="CA3" s="2" t="str">
        <v>INFORMAL</v>
      </c>
      <c r="CB3" s="2" t="str">
        <v>INFORMAL</v>
      </c>
      <c r="CC3" s="2" t="str">
        <v>INFORMAL</v>
      </c>
      <c r="CD3" s="2" t="str">
        <v>INFORMAL</v>
      </c>
      <c r="CE3" s="2" t="str">
        <v>INFORMAL</v>
      </c>
      <c r="CF3" s="2" t="str">
        <v>INFORMAL</v>
      </c>
      <c r="CG3" s="2" t="str">
        <v>INFORMAL</v>
      </c>
      <c r="CH3" s="2" t="str">
        <v>COOPERATIVES</v>
      </c>
      <c r="CI3" s="2" t="str">
        <v>INFORMAL</v>
      </c>
      <c r="CJ3" s="2" t="str">
        <v>INFORMAL</v>
      </c>
      <c r="CK3" s="2" t="str">
        <v>PRIMARY</v>
      </c>
      <c r="CL3" s="2" t="str">
        <v>PRIMARY</v>
      </c>
      <c r="CM3" s="2" t="str">
        <v>PRIMARY</v>
      </c>
      <c r="CN3" s="2" t="str">
        <v>COFFEE ESTATE</v>
      </c>
      <c r="CO3" s="2" t="str">
        <v>PRIMARY</v>
      </c>
      <c r="CP3" s="2" t="str">
        <v>PRIMARY</v>
      </c>
      <c r="CQ3" s="2" t="str">
        <v>PRIMARY</v>
      </c>
      <c r="CR3" s="2" t="str">
        <v>PRIMARY</v>
      </c>
      <c r="CS3" s="2" t="str">
        <v>PRIMARY</v>
      </c>
      <c r="CT3" s="2" t="str">
        <v>PRIMARY</v>
      </c>
      <c r="CU3" s="2" t="str">
        <v>PRIMARY</v>
      </c>
      <c r="CV3" s="2" t="str">
        <v>PRIMARY</v>
      </c>
      <c r="CW3" s="2" t="str">
        <v>PRIMARY</v>
      </c>
      <c r="CX3" s="2" t="str">
        <v>PRIMARY</v>
      </c>
      <c r="CY3" s="2" t="str">
        <v>MANUFACTURING</v>
      </c>
      <c r="CZ3" s="2" t="str">
        <v>MANUFACTURING</v>
      </c>
      <c r="DA3" s="2" t="str">
        <v>MANUFACTURING</v>
      </c>
      <c r="DB3" s="2" t="str">
        <v>MANUFACTURING</v>
      </c>
      <c r="DC3" s="2" t="str">
        <v>MANUFACTURING</v>
      </c>
      <c r="DD3" s="2" t="str">
        <v>MANUFACTURING</v>
      </c>
      <c r="DE3" s="2" t="str">
        <v>MANUFACTURING</v>
      </c>
      <c r="DF3" s="2" t="str">
        <v>PETROLEUM PROD</v>
      </c>
      <c r="DG3" s="2" t="str">
        <v>CHEMICAL PROD</v>
      </c>
      <c r="DH3" s="2" t="str">
        <v>FERTILIZERS PROD</v>
      </c>
      <c r="DI3" s="2" t="str">
        <v>FERTILIZERS PROD</v>
      </c>
      <c r="DJ3" s="2" t="str">
        <v>FERTILIZERS PROD</v>
      </c>
      <c r="DK3" s="2" t="str">
        <v>MANUFACTURING</v>
      </c>
      <c r="DL3" s="2" t="str">
        <v>MANUFACTURING</v>
      </c>
      <c r="DM3" s="2" t="str">
        <v>MANUFACTURING</v>
      </c>
      <c r="DN3" s="2" t="str">
        <v>PRIMARY</v>
      </c>
      <c r="DO3" s="2" t="str">
        <v>ELECTRICITY PROD</v>
      </c>
      <c r="DP3" s="2" t="str">
        <v>SERVICES</v>
      </c>
      <c r="DQ3" s="2" t="str">
        <v>SERVICES</v>
      </c>
      <c r="DR3" s="2" t="str">
        <v>SERVICES</v>
      </c>
      <c r="DS3" s="2" t="str">
        <v>SERVICES</v>
      </c>
      <c r="DT3" s="2" t="str">
        <v>SERVICES</v>
      </c>
      <c r="DU3" s="2" t="str">
        <v>SERVICES</v>
      </c>
      <c r="DV3" s="2" t="str">
        <v>SERVICES</v>
      </c>
      <c r="DW3" s="2" t="str">
        <v>SERVICES</v>
      </c>
      <c r="DX3" s="2" t="str">
        <v>SERVICES</v>
      </c>
      <c r="DY3" s="2" t="str">
        <v>SERVICES</v>
      </c>
      <c r="DZ3" s="2" t="str">
        <v>SERVICES</v>
      </c>
      <c r="EA3" s="2" t="str">
        <v>SERVICES</v>
      </c>
      <c r="EB3" s="2" t="s">
        <v>316</v>
      </c>
      <c r="EC3" s="2" t="s">
        <v>316</v>
      </c>
      <c r="ED3" s="2" t="s">
        <v>316</v>
      </c>
      <c r="EE3" s="2" t="s">
        <v>316</v>
      </c>
      <c r="EF3" s="2" t="s">
        <v>316</v>
      </c>
      <c r="EG3" s="2" t="s">
        <v>316</v>
      </c>
      <c r="EH3" s="2" t="s">
        <v>316</v>
      </c>
      <c r="EI3" s="2" t="s">
        <v>316</v>
      </c>
      <c r="EJ3" s="2" t="s">
        <v>316</v>
      </c>
      <c r="EK3" s="2" t="s">
        <v>316</v>
      </c>
      <c r="EL3" s="2" t="s">
        <v>316</v>
      </c>
      <c r="EM3" s="2" t="s">
        <v>316</v>
      </c>
      <c r="EN3" s="2" t="s">
        <v>316</v>
      </c>
      <c r="EO3" s="2" t="s">
        <v>316</v>
      </c>
      <c r="EP3" s="2" t="s">
        <v>316</v>
      </c>
      <c r="EQ3" s="2" t="s">
        <v>316</v>
      </c>
      <c r="ER3" s="2" t="s">
        <v>316</v>
      </c>
      <c r="ES3" s="2" t="s">
        <v>316</v>
      </c>
      <c r="ET3" s="2" t="s">
        <v>316</v>
      </c>
      <c r="EU3" s="2" t="s">
        <v>316</v>
      </c>
      <c r="EV3" s="2" t="s">
        <v>316</v>
      </c>
      <c r="EW3" s="2" t="s">
        <v>316</v>
      </c>
      <c r="EX3" s="2" t="s">
        <v>316</v>
      </c>
      <c r="EY3" s="2" t="s">
        <v>316</v>
      </c>
      <c r="EZ3" s="2" t="s">
        <v>121</v>
      </c>
      <c r="FA3" s="2" t="s">
        <v>122</v>
      </c>
      <c r="FB3" s="2" t="s">
        <v>317</v>
      </c>
      <c r="FC3" s="2" t="s">
        <v>317</v>
      </c>
      <c r="FD3" s="2" t="s">
        <v>317</v>
      </c>
      <c r="FE3" s="2" t="s">
        <v>317</v>
      </c>
      <c r="FF3" s="2" t="s">
        <v>317</v>
      </c>
      <c r="FG3" s="2" t="s">
        <v>318</v>
      </c>
      <c r="FH3" s="2" t="s">
        <v>318</v>
      </c>
    </row>
    <row r="4" spans="1:165" x14ac:dyDescent="0.3">
      <c r="F4" s="2" t="str">
        <v>M KSH</v>
      </c>
      <c r="G4" s="2" t="str">
        <v>M KSH</v>
      </c>
      <c r="H4" s="2" t="str">
        <v>M KSH</v>
      </c>
      <c r="I4" s="3" t="str">
        <v>M KSH</v>
      </c>
      <c r="J4" s="3" t="str">
        <v>M KSH</v>
      </c>
      <c r="K4" s="3" t="str">
        <v>M KSH</v>
      </c>
      <c r="L4" s="3" t="str">
        <v>M KSH</v>
      </c>
      <c r="M4" s="3" t="str">
        <v>M KSH</v>
      </c>
      <c r="N4" s="3" t="str">
        <v>M KSH</v>
      </c>
      <c r="O4" s="3" t="str">
        <v>M KSH</v>
      </c>
      <c r="P4" s="3" t="str">
        <v>M KSH</v>
      </c>
      <c r="Q4" s="3" t="str">
        <v>M KSH</v>
      </c>
      <c r="R4" s="3" t="str">
        <v>M KSH</v>
      </c>
      <c r="S4" s="3" t="str">
        <v>M KSH</v>
      </c>
      <c r="T4" s="3" t="str">
        <v>M KSH</v>
      </c>
      <c r="U4" s="3" t="str">
        <v>M KSH</v>
      </c>
      <c r="V4" s="3" t="str">
        <v>M KSH</v>
      </c>
      <c r="W4" s="3" t="str">
        <v>M KSH</v>
      </c>
      <c r="X4" s="3" t="str">
        <v>M KSH</v>
      </c>
      <c r="Y4" s="3" t="str">
        <v>M KSH</v>
      </c>
      <c r="Z4" s="3" t="str">
        <v>M KSH</v>
      </c>
      <c r="AA4" s="3" t="str">
        <v>M KSH</v>
      </c>
      <c r="AB4" s="3" t="str">
        <v>M KSH</v>
      </c>
      <c r="AC4" s="3" t="str">
        <v>M KSH</v>
      </c>
      <c r="AD4" s="3" t="str">
        <v>M KSH</v>
      </c>
      <c r="AE4" s="3" t="str">
        <v>M KSH</v>
      </c>
      <c r="AF4" s="3" t="str">
        <v>M KSH</v>
      </c>
      <c r="AG4" s="3" t="str">
        <v>M KSH</v>
      </c>
      <c r="AH4" s="3" t="str">
        <v>M KSH</v>
      </c>
      <c r="AI4" s="3" t="str">
        <v>M KSH</v>
      </c>
      <c r="AJ4" s="3" t="str">
        <v>M KSH</v>
      </c>
      <c r="AK4" s="3" t="str">
        <v>M KSH</v>
      </c>
      <c r="AL4" s="2" t="str">
        <v>M KSH</v>
      </c>
      <c r="AM4" s="2" t="str">
        <v>M KSH</v>
      </c>
      <c r="AN4" s="2" t="str">
        <v>M KSH</v>
      </c>
      <c r="AO4" s="2" t="str">
        <v>M KSH</v>
      </c>
      <c r="AP4" s="2" t="str">
        <v>M KSH</v>
      </c>
      <c r="AQ4" s="2" t="str">
        <v>M KSH</v>
      </c>
      <c r="AR4" s="3" t="str">
        <v>M KSH</v>
      </c>
      <c r="AS4" s="3" t="str">
        <v>M KSH</v>
      </c>
      <c r="AT4" s="3" t="str">
        <v>M KSH</v>
      </c>
      <c r="AU4" s="3" t="str">
        <v>M KSH</v>
      </c>
      <c r="AV4" s="2" t="str">
        <v>M KSH</v>
      </c>
      <c r="AW4" s="2" t="str">
        <v>M KSH</v>
      </c>
      <c r="AX4" s="2" t="str">
        <v>M KSH</v>
      </c>
      <c r="AY4" s="3" t="str">
        <v>M KSH</v>
      </c>
      <c r="AZ4" s="3" t="str">
        <v>M KSH</v>
      </c>
      <c r="BA4" s="3" t="str">
        <v>M KSH</v>
      </c>
      <c r="BB4" s="3" t="str">
        <v>M KSH</v>
      </c>
      <c r="BC4" s="3" t="str">
        <v>M KSH</v>
      </c>
      <c r="BD4" s="3" t="str">
        <v>M KSH</v>
      </c>
      <c r="BE4" s="3" t="str">
        <v>M KSH</v>
      </c>
      <c r="BF4" s="3" t="str">
        <v>M KSH</v>
      </c>
      <c r="BG4" s="3" t="str">
        <v>M KSH</v>
      </c>
      <c r="BH4" s="3" t="str">
        <v>M KSH</v>
      </c>
      <c r="BI4" s="3" t="str">
        <v>M KSH</v>
      </c>
      <c r="BJ4" s="3" t="str">
        <v>M KSH</v>
      </c>
      <c r="BK4" s="3" t="str">
        <v>M KSH</v>
      </c>
      <c r="BL4" s="3" t="str">
        <v>M KSH</v>
      </c>
      <c r="BM4" s="3" t="str">
        <v>M KSH</v>
      </c>
      <c r="BN4" s="3" t="str">
        <v>M KSH</v>
      </c>
      <c r="BO4" s="3" t="str">
        <v>M KSH</v>
      </c>
      <c r="BP4" s="3" t="str">
        <v>M KSH</v>
      </c>
      <c r="BQ4" s="3" t="str">
        <v>M KSH</v>
      </c>
      <c r="BR4" s="3" t="str">
        <v>M KSH</v>
      </c>
      <c r="BS4" s="3" t="str">
        <v>M KSH</v>
      </c>
      <c r="BT4" s="3" t="str">
        <v>M KSH</v>
      </c>
      <c r="BU4" s="3" t="str">
        <v>M KSH</v>
      </c>
      <c r="BV4" s="3" t="str">
        <v>M KSH</v>
      </c>
      <c r="BW4" s="3" t="str">
        <v>M KSH</v>
      </c>
      <c r="BX4" s="3" t="str">
        <v>M KSH</v>
      </c>
      <c r="BY4" s="2" t="str">
        <v>M KSH</v>
      </c>
      <c r="BZ4" s="2" t="str">
        <v>M KSH</v>
      </c>
      <c r="CA4" s="2" t="str">
        <v>M KSH</v>
      </c>
      <c r="CB4" s="2" t="str">
        <v>M KSH</v>
      </c>
      <c r="CC4" s="2" t="str">
        <v>M KSH</v>
      </c>
      <c r="CD4" s="2" t="str">
        <v>M KSH</v>
      </c>
      <c r="CE4" s="2" t="str">
        <v>M KSH</v>
      </c>
      <c r="CF4" s="2" t="str">
        <v>M KSH</v>
      </c>
      <c r="CG4" s="2" t="str">
        <v>M KSH</v>
      </c>
      <c r="CH4" s="2" t="str">
        <v>M KSH</v>
      </c>
      <c r="CI4" s="2" t="str">
        <v>M KSH</v>
      </c>
      <c r="CJ4" s="2" t="str">
        <v>M KSH</v>
      </c>
      <c r="CK4" s="2" t="str">
        <v>M KSH</v>
      </c>
      <c r="CL4" s="2" t="str">
        <v>M KSH</v>
      </c>
      <c r="CM4" s="2" t="str">
        <v>M KSH</v>
      </c>
      <c r="CN4" s="2" t="str">
        <v>M KSH</v>
      </c>
      <c r="CO4" s="2" t="str">
        <v>M KSH</v>
      </c>
      <c r="CP4" s="2" t="str">
        <v>M KSH</v>
      </c>
      <c r="CQ4" s="2" t="str">
        <v>M KSH</v>
      </c>
      <c r="CR4" s="2" t="str">
        <v>M KSH</v>
      </c>
      <c r="CS4" s="2" t="str">
        <v>M KSH</v>
      </c>
      <c r="CT4" s="2" t="str">
        <v>M KSH</v>
      </c>
      <c r="CU4" s="2" t="str">
        <v>M KSH</v>
      </c>
      <c r="CV4" s="2" t="str">
        <v>M KSH</v>
      </c>
      <c r="CW4" s="2" t="str">
        <v>M KSH</v>
      </c>
      <c r="CX4" s="2" t="str">
        <v>M KSH</v>
      </c>
      <c r="CY4" s="2" t="str">
        <v>M KSH</v>
      </c>
      <c r="CZ4" s="2" t="str">
        <v>M KSH</v>
      </c>
      <c r="DA4" s="2" t="str">
        <v>M KSH</v>
      </c>
      <c r="DB4" s="2" t="str">
        <v>M KSH</v>
      </c>
      <c r="DC4" s="2" t="str">
        <v>M KSH</v>
      </c>
      <c r="DD4" s="2" t="str">
        <v>M KSH</v>
      </c>
      <c r="DE4" s="2" t="str">
        <v>M KSH</v>
      </c>
      <c r="DF4" s="2" t="str">
        <v>M KSH</v>
      </c>
      <c r="DG4" s="2" t="str">
        <v>M KSH</v>
      </c>
      <c r="DH4" s="2" t="str">
        <v>M KSH</v>
      </c>
      <c r="DI4" s="2" t="str">
        <v>M KSH</v>
      </c>
      <c r="DJ4" s="2" t="str">
        <v>M KSH</v>
      </c>
      <c r="DK4" s="2" t="str">
        <v>M KSH</v>
      </c>
      <c r="DL4" s="2" t="str">
        <v>M KSH</v>
      </c>
      <c r="DM4" s="2" t="str">
        <v>M KSH</v>
      </c>
      <c r="DN4" s="2" t="str">
        <v>M KSH</v>
      </c>
      <c r="DO4" s="2" t="str">
        <v>M KSH</v>
      </c>
      <c r="DP4" s="2" t="str">
        <v>M KSH</v>
      </c>
      <c r="DQ4" s="2" t="str">
        <v>M KSH</v>
      </c>
      <c r="DR4" s="2" t="str">
        <v>M KSH</v>
      </c>
      <c r="DS4" s="2" t="str">
        <v>M KSH</v>
      </c>
      <c r="DT4" s="2" t="str">
        <v>M KSH</v>
      </c>
      <c r="DU4" s="2" t="str">
        <v>M KSH</v>
      </c>
      <c r="DV4" s="2" t="str">
        <v>M KSH</v>
      </c>
      <c r="DW4" s="2" t="str">
        <v>M KSH</v>
      </c>
      <c r="DX4" s="2" t="str">
        <v>M KSH</v>
      </c>
      <c r="DY4" s="2" t="str">
        <v>M KSH</v>
      </c>
      <c r="DZ4" s="2" t="str">
        <v>M KSH</v>
      </c>
      <c r="EA4" s="2" t="str">
        <v>M KSH</v>
      </c>
      <c r="EB4" s="2" t="s">
        <v>309</v>
      </c>
      <c r="EC4" s="2" t="s">
        <v>309</v>
      </c>
      <c r="ED4" s="2" t="s">
        <v>309</v>
      </c>
      <c r="EE4" s="2" t="s">
        <v>309</v>
      </c>
      <c r="EF4" s="2" t="s">
        <v>309</v>
      </c>
      <c r="EG4" s="2" t="s">
        <v>309</v>
      </c>
      <c r="EH4" s="2" t="s">
        <v>309</v>
      </c>
      <c r="EI4" s="2" t="s">
        <v>309</v>
      </c>
      <c r="EJ4" s="2" t="s">
        <v>309</v>
      </c>
      <c r="EK4" s="2" t="s">
        <v>309</v>
      </c>
      <c r="EL4" s="2" t="s">
        <v>309</v>
      </c>
      <c r="EM4" s="2" t="s">
        <v>309</v>
      </c>
      <c r="EN4" s="2" t="s">
        <v>309</v>
      </c>
      <c r="EO4" s="2" t="s">
        <v>309</v>
      </c>
      <c r="EP4" s="2" t="s">
        <v>309</v>
      </c>
      <c r="EQ4" s="2" t="s">
        <v>309</v>
      </c>
      <c r="ER4" s="2" t="s">
        <v>309</v>
      </c>
      <c r="ES4" s="2" t="s">
        <v>309</v>
      </c>
      <c r="ET4" s="2" t="s">
        <v>309</v>
      </c>
      <c r="EU4" s="2" t="s">
        <v>309</v>
      </c>
      <c r="EV4" s="2" t="s">
        <v>309</v>
      </c>
      <c r="EW4" s="2" t="s">
        <v>309</v>
      </c>
      <c r="EX4" s="2" t="s">
        <v>309</v>
      </c>
      <c r="EY4" s="2" t="s">
        <v>309</v>
      </c>
      <c r="EZ4" s="2" t="s">
        <v>309</v>
      </c>
      <c r="FA4" s="2" t="s">
        <v>309</v>
      </c>
      <c r="FB4" s="2" t="s">
        <v>309</v>
      </c>
      <c r="FC4" s="2" t="s">
        <v>309</v>
      </c>
      <c r="FD4" s="2" t="s">
        <v>309</v>
      </c>
      <c r="FE4" s="2" t="s">
        <v>309</v>
      </c>
      <c r="FF4" s="2" t="s">
        <v>309</v>
      </c>
      <c r="FG4" s="2" t="s">
        <v>309</v>
      </c>
      <c r="FH4" s="2" t="s">
        <v>309</v>
      </c>
    </row>
    <row r="5" spans="1:165" x14ac:dyDescent="0.3">
      <c r="A5" s="5" t="s">
        <v>305</v>
      </c>
      <c r="B5" s="5" t="s">
        <v>297</v>
      </c>
      <c r="C5" s="5" t="s">
        <v>306</v>
      </c>
      <c r="D5" s="6" t="s">
        <v>307</v>
      </c>
      <c r="E5" s="6" t="s">
        <v>314</v>
      </c>
      <c r="F5" s="4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5"/>
      <c r="AN5" s="5"/>
      <c r="AO5" s="5"/>
      <c r="AP5" s="5"/>
      <c r="AQ5" s="5"/>
      <c r="AR5" s="4"/>
      <c r="AS5" s="4"/>
      <c r="AT5" s="4"/>
      <c r="AU5" s="4"/>
      <c r="AV5" s="5"/>
      <c r="AW5" s="5"/>
      <c r="AX5" s="5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</row>
    <row r="6" spans="1:165" x14ac:dyDescent="0.3">
      <c r="A6" s="29" t="s">
        <v>263</v>
      </c>
      <c r="B6" s="26" t="s">
        <v>0</v>
      </c>
      <c r="C6" s="27" t="s">
        <v>266</v>
      </c>
      <c r="D6" s="28" t="s">
        <v>309</v>
      </c>
      <c r="E6" s="4"/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9">
        <v>0</v>
      </c>
      <c r="BZ6" s="9">
        <v>85.26</v>
      </c>
      <c r="CA6" s="9">
        <v>0</v>
      </c>
      <c r="CB6" s="9">
        <v>16105.19</v>
      </c>
      <c r="CC6" s="9">
        <v>2368.81</v>
      </c>
      <c r="CD6" s="9">
        <v>2806.03</v>
      </c>
      <c r="CE6" s="9">
        <v>1757.68</v>
      </c>
      <c r="CF6" s="9">
        <v>448.75</v>
      </c>
      <c r="CG6" s="9">
        <v>101.99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8">
        <v>43.58</v>
      </c>
      <c r="EC6" s="8">
        <v>14.95</v>
      </c>
      <c r="ED6" s="8">
        <v>8.17</v>
      </c>
      <c r="EE6" s="8">
        <v>24.59</v>
      </c>
      <c r="EF6" s="8">
        <v>3.3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16681.66</v>
      </c>
      <c r="EM6" s="8">
        <v>1146.6400000000001</v>
      </c>
      <c r="EN6" s="8">
        <v>2533.65</v>
      </c>
      <c r="EO6" s="8">
        <v>93.179999999999993</v>
      </c>
      <c r="EP6" s="8">
        <v>3091.12</v>
      </c>
      <c r="EQ6" s="8">
        <v>20.63</v>
      </c>
      <c r="ER6" s="8">
        <v>1710.07</v>
      </c>
      <c r="ES6" s="8">
        <v>239.4</v>
      </c>
      <c r="ET6" s="8">
        <v>490.5</v>
      </c>
      <c r="EU6" s="8">
        <v>7.22</v>
      </c>
      <c r="EV6" s="8">
        <v>111.19</v>
      </c>
      <c r="EW6" s="8">
        <v>1.96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49895.520000000011</v>
      </c>
    </row>
    <row r="7" spans="1:165" x14ac:dyDescent="0.3">
      <c r="A7" s="29"/>
      <c r="B7" s="26" t="s">
        <v>1</v>
      </c>
      <c r="C7" s="27" t="s">
        <v>266</v>
      </c>
      <c r="D7" s="28" t="s">
        <v>309</v>
      </c>
      <c r="E7" s="4"/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9">
        <v>0</v>
      </c>
      <c r="BZ7" s="9">
        <v>0</v>
      </c>
      <c r="CA7" s="9">
        <v>0</v>
      </c>
      <c r="CB7" s="9">
        <v>1541.59</v>
      </c>
      <c r="CC7" s="9">
        <v>1089.08</v>
      </c>
      <c r="CD7" s="9">
        <v>3508.8900000000008</v>
      </c>
      <c r="CE7" s="9">
        <v>0</v>
      </c>
      <c r="CF7" s="9">
        <v>247.74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8.629999999999999</v>
      </c>
      <c r="EM7" s="8">
        <v>1.63</v>
      </c>
      <c r="EN7" s="8">
        <v>7.25</v>
      </c>
      <c r="EO7" s="8">
        <v>0</v>
      </c>
      <c r="EP7" s="8">
        <v>23.36</v>
      </c>
      <c r="EQ7" s="8">
        <v>0</v>
      </c>
      <c r="ER7" s="8">
        <v>0</v>
      </c>
      <c r="ES7" s="8">
        <v>0</v>
      </c>
      <c r="ET7" s="8">
        <v>1.65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6429.8200000000006</v>
      </c>
    </row>
    <row r="8" spans="1:165" x14ac:dyDescent="0.3">
      <c r="A8" s="29"/>
      <c r="B8" s="26" t="s">
        <v>2</v>
      </c>
      <c r="C8" s="28" t="s">
        <v>266</v>
      </c>
      <c r="D8" s="28" t="s">
        <v>309</v>
      </c>
      <c r="E8" s="5"/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9">
        <v>0</v>
      </c>
      <c r="BZ8" s="9">
        <v>0</v>
      </c>
      <c r="CA8" s="9">
        <v>0</v>
      </c>
      <c r="CB8" s="9">
        <v>881.55</v>
      </c>
      <c r="CC8" s="9">
        <v>0</v>
      </c>
      <c r="CD8" s="9">
        <v>0</v>
      </c>
      <c r="CE8" s="9">
        <v>196.84</v>
      </c>
      <c r="CF8" s="9">
        <v>0</v>
      </c>
      <c r="CG8" s="9">
        <v>173.01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9.89</v>
      </c>
      <c r="EM8" s="8">
        <v>1.33</v>
      </c>
      <c r="EN8" s="8">
        <v>0</v>
      </c>
      <c r="EO8" s="8">
        <v>0</v>
      </c>
      <c r="EP8" s="8">
        <v>0</v>
      </c>
      <c r="EQ8" s="8">
        <v>0</v>
      </c>
      <c r="ER8" s="8">
        <v>0.44</v>
      </c>
      <c r="ES8" s="8">
        <v>2.0699999999999998</v>
      </c>
      <c r="ET8" s="8">
        <v>0</v>
      </c>
      <c r="EU8" s="8">
        <v>0</v>
      </c>
      <c r="EV8" s="8">
        <v>2.2000000000000002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1267.33</v>
      </c>
    </row>
    <row r="9" spans="1:165" x14ac:dyDescent="0.3">
      <c r="A9" s="29"/>
      <c r="B9" s="26" t="s">
        <v>3</v>
      </c>
      <c r="C9" s="27" t="s">
        <v>266</v>
      </c>
      <c r="D9" s="27" t="s">
        <v>309</v>
      </c>
      <c r="E9" s="4"/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9">
        <v>0</v>
      </c>
      <c r="BZ9" s="9">
        <v>0</v>
      </c>
      <c r="CA9" s="9">
        <v>0</v>
      </c>
      <c r="CB9" s="9">
        <v>3770.3700000000008</v>
      </c>
      <c r="CC9" s="9">
        <v>685.19</v>
      </c>
      <c r="CD9" s="9">
        <v>1302.01</v>
      </c>
      <c r="CE9" s="9">
        <v>1</v>
      </c>
      <c r="CF9" s="9">
        <v>592.65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1113.83</v>
      </c>
      <c r="EM9" s="8">
        <v>2.14</v>
      </c>
      <c r="EN9" s="8">
        <v>200.08</v>
      </c>
      <c r="EO9" s="8">
        <v>2.75</v>
      </c>
      <c r="EP9" s="8">
        <v>385.42</v>
      </c>
      <c r="EQ9" s="8">
        <v>0</v>
      </c>
      <c r="ER9" s="8">
        <v>0.29000000000000009</v>
      </c>
      <c r="ES9" s="8">
        <v>0</v>
      </c>
      <c r="ET9" s="8">
        <v>174.91</v>
      </c>
      <c r="EU9" s="8">
        <v>0.49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8231.130000000001</v>
      </c>
    </row>
    <row r="10" spans="1:165" x14ac:dyDescent="0.3">
      <c r="A10" s="29"/>
      <c r="B10" s="26" t="s">
        <v>4</v>
      </c>
      <c r="C10" s="27" t="s">
        <v>266</v>
      </c>
      <c r="D10" s="27" t="s">
        <v>309</v>
      </c>
      <c r="E10" s="4"/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9">
        <v>0</v>
      </c>
      <c r="BZ10" s="9">
        <v>0</v>
      </c>
      <c r="CA10" s="9">
        <v>0</v>
      </c>
      <c r="CB10" s="9">
        <v>6544.69</v>
      </c>
      <c r="CC10" s="9">
        <v>1245.32</v>
      </c>
      <c r="CD10" s="9">
        <v>200.8</v>
      </c>
      <c r="CE10" s="9">
        <v>92.88</v>
      </c>
      <c r="CF10" s="9">
        <v>20.48</v>
      </c>
      <c r="CG10" s="9">
        <v>86.19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29619.1</v>
      </c>
      <c r="EM10" s="8">
        <v>1049.8900000000001</v>
      </c>
      <c r="EN10" s="8">
        <v>5750.42</v>
      </c>
      <c r="EO10" s="8">
        <v>94.53</v>
      </c>
      <c r="EP10" s="8">
        <v>937.84999999999991</v>
      </c>
      <c r="EQ10" s="8">
        <v>5.14</v>
      </c>
      <c r="ER10" s="8">
        <v>413.44</v>
      </c>
      <c r="ES10" s="8">
        <v>22.77</v>
      </c>
      <c r="ET10" s="8">
        <v>85.45</v>
      </c>
      <c r="EU10" s="8">
        <v>10.73</v>
      </c>
      <c r="EV10" s="8">
        <v>351.6</v>
      </c>
      <c r="EW10" s="8">
        <v>53.21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46584.489999999991</v>
      </c>
    </row>
    <row r="11" spans="1:165" x14ac:dyDescent="0.3">
      <c r="A11" s="29"/>
      <c r="B11" s="26" t="s">
        <v>5</v>
      </c>
      <c r="C11" s="27" t="s">
        <v>266</v>
      </c>
      <c r="D11" s="27" t="s">
        <v>309</v>
      </c>
      <c r="E11" s="4"/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9">
        <v>0</v>
      </c>
      <c r="BZ11" s="9">
        <v>91.72</v>
      </c>
      <c r="CA11" s="9">
        <v>0</v>
      </c>
      <c r="CB11" s="9">
        <v>1347.64</v>
      </c>
      <c r="CC11" s="9">
        <v>620.84999999999991</v>
      </c>
      <c r="CD11" s="9">
        <v>193.13</v>
      </c>
      <c r="CE11" s="9">
        <v>13.05</v>
      </c>
      <c r="CF11" s="9">
        <v>49.55</v>
      </c>
      <c r="CG11" s="9">
        <v>10.16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8">
        <v>701.75</v>
      </c>
      <c r="EC11" s="8">
        <v>383.47</v>
      </c>
      <c r="ED11" s="8">
        <v>243.21</v>
      </c>
      <c r="EE11" s="8">
        <v>44.760000000000012</v>
      </c>
      <c r="EF11" s="8">
        <v>45.849999999999987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19795.7</v>
      </c>
      <c r="EM11" s="8">
        <v>1319.23</v>
      </c>
      <c r="EN11" s="8">
        <v>9640.7300000000014</v>
      </c>
      <c r="EO11" s="8">
        <v>23.65</v>
      </c>
      <c r="EP11" s="8">
        <v>2991.57</v>
      </c>
      <c r="EQ11" s="8">
        <v>1.56</v>
      </c>
      <c r="ER11" s="8">
        <v>201.5</v>
      </c>
      <c r="ES11" s="8">
        <v>0.42</v>
      </c>
      <c r="ET11" s="8">
        <v>621.92999999999984</v>
      </c>
      <c r="EU11" s="8">
        <v>143.74</v>
      </c>
      <c r="EV11" s="8">
        <v>157.1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38642.269999999997</v>
      </c>
    </row>
    <row r="12" spans="1:165" x14ac:dyDescent="0.3">
      <c r="A12" s="29"/>
      <c r="B12" s="26" t="s">
        <v>6</v>
      </c>
      <c r="C12" s="27" t="s">
        <v>266</v>
      </c>
      <c r="D12" s="27" t="s">
        <v>309</v>
      </c>
      <c r="E12" s="4"/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9">
        <v>0</v>
      </c>
      <c r="BZ12" s="9">
        <v>0</v>
      </c>
      <c r="CA12" s="9">
        <v>0</v>
      </c>
      <c r="CB12" s="9">
        <v>10409.59</v>
      </c>
      <c r="CC12" s="9">
        <v>1305.04</v>
      </c>
      <c r="CD12" s="9">
        <v>1434.44</v>
      </c>
      <c r="CE12" s="9">
        <v>189.56</v>
      </c>
      <c r="CF12" s="9">
        <v>89.95</v>
      </c>
      <c r="CG12" s="9">
        <v>78.679999999999993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19835.09</v>
      </c>
      <c r="EM12" s="8">
        <v>1045.55</v>
      </c>
      <c r="EN12" s="8">
        <v>2577.12</v>
      </c>
      <c r="EO12" s="8">
        <v>45.220000000000013</v>
      </c>
      <c r="EP12" s="8">
        <v>2862.48</v>
      </c>
      <c r="EQ12" s="8">
        <v>20.04</v>
      </c>
      <c r="ER12" s="8">
        <v>331.36</v>
      </c>
      <c r="ES12" s="8">
        <v>49.67</v>
      </c>
      <c r="ET12" s="8">
        <v>165.41</v>
      </c>
      <c r="EU12" s="8">
        <v>15.42</v>
      </c>
      <c r="EV12" s="8">
        <v>101.39</v>
      </c>
      <c r="EW12" s="8">
        <v>56.77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40612.780000000013</v>
      </c>
    </row>
    <row r="13" spans="1:165" x14ac:dyDescent="0.3">
      <c r="A13" s="29"/>
      <c r="B13" s="26" t="s">
        <v>7</v>
      </c>
      <c r="C13" s="27" t="s">
        <v>266</v>
      </c>
      <c r="D13" s="27" t="s">
        <v>309</v>
      </c>
      <c r="E13" s="4"/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9">
        <v>0</v>
      </c>
      <c r="BZ13" s="9">
        <v>40.800000000000011</v>
      </c>
      <c r="CA13" s="9">
        <v>0</v>
      </c>
      <c r="CB13" s="9">
        <v>8474.7199999999975</v>
      </c>
      <c r="CC13" s="9">
        <v>461.17</v>
      </c>
      <c r="CD13" s="9">
        <v>380.3</v>
      </c>
      <c r="CE13" s="9">
        <v>17.45</v>
      </c>
      <c r="CF13" s="9">
        <v>105.45</v>
      </c>
      <c r="CG13" s="9">
        <v>16.940000000000001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8">
        <v>44.44</v>
      </c>
      <c r="EC13" s="8">
        <v>14.98</v>
      </c>
      <c r="ED13" s="8">
        <v>7.72</v>
      </c>
      <c r="EE13" s="8">
        <v>2.72</v>
      </c>
      <c r="EF13" s="8">
        <v>8.3800000000000008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15429.72</v>
      </c>
      <c r="EM13" s="8">
        <v>801.21</v>
      </c>
      <c r="EN13" s="8">
        <v>873.66</v>
      </c>
      <c r="EO13" s="8">
        <v>10.46</v>
      </c>
      <c r="EP13" s="8">
        <v>727.44999999999982</v>
      </c>
      <c r="EQ13" s="8">
        <v>1.67</v>
      </c>
      <c r="ER13" s="8">
        <v>12.28</v>
      </c>
      <c r="ES13" s="8">
        <v>21.18</v>
      </c>
      <c r="ET13" s="8">
        <v>186.74</v>
      </c>
      <c r="EU13" s="8">
        <v>15.44</v>
      </c>
      <c r="EV13" s="8">
        <v>32.21</v>
      </c>
      <c r="EW13" s="8">
        <v>0.27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27687.35999999999</v>
      </c>
    </row>
    <row r="14" spans="1:165" x14ac:dyDescent="0.3">
      <c r="A14" s="29"/>
      <c r="B14" s="26" t="s">
        <v>8</v>
      </c>
      <c r="C14" s="27" t="s">
        <v>266</v>
      </c>
      <c r="D14" s="27" t="s">
        <v>309</v>
      </c>
      <c r="E14" s="4"/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9">
        <v>0</v>
      </c>
      <c r="BZ14" s="9">
        <v>0</v>
      </c>
      <c r="CA14" s="9">
        <v>0</v>
      </c>
      <c r="CB14" s="9">
        <v>7813.44</v>
      </c>
      <c r="CC14" s="9">
        <v>147.11000000000001</v>
      </c>
      <c r="CD14" s="9">
        <v>17048.490000000009</v>
      </c>
      <c r="CE14" s="9">
        <v>35.520000000000003</v>
      </c>
      <c r="CF14" s="9">
        <v>256.61</v>
      </c>
      <c r="CG14" s="9">
        <v>3651.14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88.28</v>
      </c>
      <c r="EM14" s="8">
        <v>0.82</v>
      </c>
      <c r="EN14" s="8">
        <v>1.68</v>
      </c>
      <c r="EO14" s="8">
        <v>0</v>
      </c>
      <c r="EP14" s="8">
        <v>2.29</v>
      </c>
      <c r="EQ14" s="8">
        <v>192.19</v>
      </c>
      <c r="ER14" s="8">
        <v>0.14000000000000001</v>
      </c>
      <c r="ES14" s="8">
        <v>0.27</v>
      </c>
      <c r="ET14" s="8">
        <v>2.6</v>
      </c>
      <c r="EU14" s="8">
        <v>0.32</v>
      </c>
      <c r="EV14" s="8">
        <v>41.7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279.60000000000002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29562.200000000004</v>
      </c>
    </row>
    <row r="15" spans="1:165" x14ac:dyDescent="0.3">
      <c r="A15" s="29"/>
      <c r="B15" s="26" t="s">
        <v>9</v>
      </c>
      <c r="C15" s="27" t="s">
        <v>266</v>
      </c>
      <c r="D15" s="27" t="s">
        <v>309</v>
      </c>
      <c r="E15" s="4"/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9">
        <v>0</v>
      </c>
      <c r="BZ15" s="9">
        <v>116.39</v>
      </c>
      <c r="CA15" s="9">
        <v>88.53</v>
      </c>
      <c r="CB15" s="9">
        <v>12667.08</v>
      </c>
      <c r="CC15" s="9">
        <v>1394.73</v>
      </c>
      <c r="CD15" s="9">
        <v>2419.46</v>
      </c>
      <c r="CE15" s="9">
        <v>110.94</v>
      </c>
      <c r="CF15" s="9">
        <v>1301.28</v>
      </c>
      <c r="CG15" s="9">
        <v>742.48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8">
        <v>5.99</v>
      </c>
      <c r="EC15" s="8">
        <v>10.67</v>
      </c>
      <c r="ED15" s="8">
        <v>5.05</v>
      </c>
      <c r="EE15" s="8">
        <v>0.19</v>
      </c>
      <c r="EF15" s="8">
        <v>0.25</v>
      </c>
      <c r="EG15" s="8">
        <v>0.8600000000000001</v>
      </c>
      <c r="EH15" s="8">
        <v>15.54</v>
      </c>
      <c r="EI15" s="8">
        <v>0.35</v>
      </c>
      <c r="EJ15" s="8">
        <v>0</v>
      </c>
      <c r="EK15" s="8">
        <v>0</v>
      </c>
      <c r="EL15" s="8">
        <v>2262.15</v>
      </c>
      <c r="EM15" s="8">
        <v>148.38</v>
      </c>
      <c r="EN15" s="8">
        <v>246.73</v>
      </c>
      <c r="EO15" s="8">
        <v>18.7</v>
      </c>
      <c r="EP15" s="8">
        <v>458.48</v>
      </c>
      <c r="EQ15" s="8">
        <v>2</v>
      </c>
      <c r="ER15" s="8">
        <v>13.28</v>
      </c>
      <c r="ES15" s="8">
        <v>7.83</v>
      </c>
      <c r="ET15" s="8">
        <v>234.18</v>
      </c>
      <c r="EU15" s="8">
        <v>13.44</v>
      </c>
      <c r="EV15" s="8">
        <v>140.6</v>
      </c>
      <c r="EW15" s="8">
        <v>0.75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264.61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22690.919999999995</v>
      </c>
    </row>
    <row r="16" spans="1:165" x14ac:dyDescent="0.3">
      <c r="A16" s="29"/>
      <c r="B16" s="26" t="s">
        <v>10</v>
      </c>
      <c r="C16" s="27" t="s">
        <v>266</v>
      </c>
      <c r="D16" s="27" t="s">
        <v>309</v>
      </c>
      <c r="E16" s="4"/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9">
        <v>0</v>
      </c>
      <c r="BZ16" s="9">
        <v>48.97</v>
      </c>
      <c r="CA16" s="9">
        <v>6.25</v>
      </c>
      <c r="CB16" s="9">
        <v>818</v>
      </c>
      <c r="CC16" s="9">
        <v>13.97</v>
      </c>
      <c r="CD16" s="9">
        <v>49.63</v>
      </c>
      <c r="CE16" s="9">
        <v>38.25</v>
      </c>
      <c r="CF16" s="9">
        <v>8.1</v>
      </c>
      <c r="CG16" s="9">
        <v>3.53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8">
        <v>201.19</v>
      </c>
      <c r="EC16" s="8">
        <v>0</v>
      </c>
      <c r="ED16" s="8">
        <v>0</v>
      </c>
      <c r="EE16" s="8">
        <v>0</v>
      </c>
      <c r="EF16" s="8">
        <v>0</v>
      </c>
      <c r="EG16" s="8">
        <v>25.69</v>
      </c>
      <c r="EH16" s="8">
        <v>0</v>
      </c>
      <c r="EI16" s="8">
        <v>0</v>
      </c>
      <c r="EJ16" s="8">
        <v>0</v>
      </c>
      <c r="EK16" s="8">
        <v>0</v>
      </c>
      <c r="EL16" s="8">
        <v>3207.82</v>
      </c>
      <c r="EM16" s="8">
        <v>152.13</v>
      </c>
      <c r="EN16" s="8">
        <v>57.06</v>
      </c>
      <c r="EO16" s="8">
        <v>0.33</v>
      </c>
      <c r="EP16" s="8">
        <v>165</v>
      </c>
      <c r="EQ16" s="8">
        <v>38.909999999999997</v>
      </c>
      <c r="ER16" s="8">
        <v>146.56</v>
      </c>
      <c r="ES16" s="8">
        <v>10.6</v>
      </c>
      <c r="ET16" s="8">
        <v>30.36</v>
      </c>
      <c r="EU16" s="8">
        <v>2.9</v>
      </c>
      <c r="EV16" s="8">
        <v>11.92</v>
      </c>
      <c r="EW16" s="8">
        <v>2.59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131.44999999999999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5171.2100000000009</v>
      </c>
    </row>
    <row r="17" spans="1:165" x14ac:dyDescent="0.3">
      <c r="A17" s="29"/>
      <c r="B17" s="26" t="s">
        <v>11</v>
      </c>
      <c r="C17" s="27" t="s">
        <v>266</v>
      </c>
      <c r="D17" s="27" t="s">
        <v>309</v>
      </c>
      <c r="E17" s="4"/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9">
        <v>0</v>
      </c>
      <c r="BZ17" s="9">
        <v>0</v>
      </c>
      <c r="CA17" s="9">
        <v>0</v>
      </c>
      <c r="CB17" s="9">
        <v>2096.58</v>
      </c>
      <c r="CC17" s="9">
        <v>33.630000000000003</v>
      </c>
      <c r="CD17" s="9">
        <v>2134.5</v>
      </c>
      <c r="CE17" s="9">
        <v>2335.88</v>
      </c>
      <c r="CF17" s="9">
        <v>800.04</v>
      </c>
      <c r="CG17" s="9">
        <v>430.89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39.230000000000011</v>
      </c>
      <c r="EM17" s="8">
        <v>6.13</v>
      </c>
      <c r="EN17" s="8">
        <v>0.73</v>
      </c>
      <c r="EO17" s="8">
        <v>0</v>
      </c>
      <c r="EP17" s="8">
        <v>0</v>
      </c>
      <c r="EQ17" s="8">
        <v>46.18</v>
      </c>
      <c r="ER17" s="8">
        <v>50.53</v>
      </c>
      <c r="ES17" s="8">
        <v>0</v>
      </c>
      <c r="ET17" s="8">
        <v>17.36</v>
      </c>
      <c r="EU17" s="8">
        <v>0</v>
      </c>
      <c r="EV17" s="8">
        <v>9.33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125.38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8126.3899999999994</v>
      </c>
    </row>
    <row r="18" spans="1:165" x14ac:dyDescent="0.3">
      <c r="A18" s="29"/>
      <c r="B18" s="26" t="s">
        <v>12</v>
      </c>
      <c r="C18" s="27" t="s">
        <v>266</v>
      </c>
      <c r="D18" s="27" t="s">
        <v>309</v>
      </c>
      <c r="E18" s="4"/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9">
        <v>0</v>
      </c>
      <c r="BZ18" s="9">
        <v>0</v>
      </c>
      <c r="CA18" s="9">
        <v>0</v>
      </c>
      <c r="CB18" s="9">
        <v>115.12</v>
      </c>
      <c r="CC18" s="9">
        <v>187.4</v>
      </c>
      <c r="CD18" s="9">
        <v>58.33</v>
      </c>
      <c r="CE18" s="9">
        <v>91.28</v>
      </c>
      <c r="CF18" s="9">
        <v>1635.42</v>
      </c>
      <c r="CG18" s="9">
        <v>1915.59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9.52</v>
      </c>
      <c r="EM18" s="8">
        <v>0.05</v>
      </c>
      <c r="EN18" s="8">
        <v>15.58</v>
      </c>
      <c r="EO18" s="8">
        <v>0</v>
      </c>
      <c r="EP18" s="8">
        <v>4.5999999999999996</v>
      </c>
      <c r="EQ18" s="8">
        <v>0.25</v>
      </c>
      <c r="ER18" s="8">
        <v>7.54</v>
      </c>
      <c r="ES18" s="8">
        <v>0.05</v>
      </c>
      <c r="ET18" s="8">
        <v>135.16999999999999</v>
      </c>
      <c r="EU18" s="8">
        <v>0.37</v>
      </c>
      <c r="EV18" s="8">
        <v>158.66999999999999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61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4395.9400000000005</v>
      </c>
    </row>
    <row r="19" spans="1:165" x14ac:dyDescent="0.3">
      <c r="A19" s="29"/>
      <c r="B19" s="26" t="s">
        <v>13</v>
      </c>
      <c r="C19" s="27" t="s">
        <v>266</v>
      </c>
      <c r="D19" s="27" t="s">
        <v>309</v>
      </c>
      <c r="E19" s="4"/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9">
        <v>0</v>
      </c>
      <c r="BZ19" s="9">
        <v>204.1</v>
      </c>
      <c r="CA19" s="9">
        <v>0</v>
      </c>
      <c r="CB19" s="9">
        <v>2900.95</v>
      </c>
      <c r="CC19" s="9">
        <v>128.69</v>
      </c>
      <c r="CD19" s="9">
        <v>0</v>
      </c>
      <c r="CE19" s="9">
        <v>106.16</v>
      </c>
      <c r="CF19" s="9">
        <v>0</v>
      </c>
      <c r="CG19" s="9">
        <v>1592.8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8">
        <v>5.3199999999999994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71.11</v>
      </c>
      <c r="EM19" s="8">
        <v>4.55</v>
      </c>
      <c r="EN19" s="8">
        <v>3.36</v>
      </c>
      <c r="EO19" s="8">
        <v>0</v>
      </c>
      <c r="EP19" s="8">
        <v>0</v>
      </c>
      <c r="EQ19" s="8">
        <v>0</v>
      </c>
      <c r="ER19" s="8">
        <v>2.29</v>
      </c>
      <c r="ES19" s="8">
        <v>0.48</v>
      </c>
      <c r="ET19" s="8">
        <v>0</v>
      </c>
      <c r="EU19" s="8">
        <v>0</v>
      </c>
      <c r="EV19" s="8">
        <v>41.57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5061.3799999999983</v>
      </c>
    </row>
    <row r="20" spans="1:165" x14ac:dyDescent="0.3">
      <c r="A20" s="29"/>
      <c r="B20" s="26" t="s">
        <v>14</v>
      </c>
      <c r="C20" s="27" t="s">
        <v>266</v>
      </c>
      <c r="D20" s="27" t="s">
        <v>309</v>
      </c>
      <c r="E20" s="4"/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9">
        <v>0</v>
      </c>
      <c r="BZ20" s="9">
        <v>43.73</v>
      </c>
      <c r="CA20" s="9">
        <v>0.4</v>
      </c>
      <c r="CB20" s="9">
        <v>1054.24</v>
      </c>
      <c r="CC20" s="9">
        <v>21.7</v>
      </c>
      <c r="CD20" s="9">
        <v>15.74</v>
      </c>
      <c r="CE20" s="9">
        <v>29.8</v>
      </c>
      <c r="CF20" s="9">
        <v>34.200000000000003</v>
      </c>
      <c r="CG20" s="9">
        <v>5.86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8">
        <v>0.88</v>
      </c>
      <c r="EC20" s="8">
        <v>0.34</v>
      </c>
      <c r="ED20" s="8">
        <v>0.78999999999999992</v>
      </c>
      <c r="EE20" s="8">
        <v>0.06</v>
      </c>
      <c r="EF20" s="8">
        <v>1.03</v>
      </c>
      <c r="EG20" s="8">
        <v>0.02</v>
      </c>
      <c r="EH20" s="8">
        <v>0.01</v>
      </c>
      <c r="EI20" s="8">
        <v>0</v>
      </c>
      <c r="EJ20" s="8">
        <v>0</v>
      </c>
      <c r="EK20" s="8">
        <v>0</v>
      </c>
      <c r="EL20" s="8">
        <v>44.27</v>
      </c>
      <c r="EM20" s="8">
        <v>30.46</v>
      </c>
      <c r="EN20" s="8">
        <v>1.54</v>
      </c>
      <c r="EO20" s="8">
        <v>0</v>
      </c>
      <c r="EP20" s="8">
        <v>0.84000000000000008</v>
      </c>
      <c r="EQ20" s="8">
        <v>0.28000000000000008</v>
      </c>
      <c r="ER20" s="8">
        <v>1.87</v>
      </c>
      <c r="ES20" s="8">
        <v>0.24</v>
      </c>
      <c r="ET20" s="8">
        <v>1.63</v>
      </c>
      <c r="EU20" s="8">
        <v>0.8</v>
      </c>
      <c r="EV20" s="8">
        <v>0.31</v>
      </c>
      <c r="EW20" s="8">
        <v>0.11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1291.1499999999994</v>
      </c>
    </row>
    <row r="21" spans="1:165" x14ac:dyDescent="0.3">
      <c r="A21" s="29"/>
      <c r="B21" s="26" t="s">
        <v>15</v>
      </c>
      <c r="C21" s="27" t="s">
        <v>266</v>
      </c>
      <c r="D21" s="27" t="s">
        <v>309</v>
      </c>
      <c r="E21" s="4"/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9">
        <v>0</v>
      </c>
      <c r="BZ21" s="9">
        <v>167.29</v>
      </c>
      <c r="CA21" s="9">
        <v>57.23</v>
      </c>
      <c r="CB21" s="9">
        <v>2513.94</v>
      </c>
      <c r="CC21" s="9">
        <v>426.55</v>
      </c>
      <c r="CD21" s="9">
        <v>66.849999999999994</v>
      </c>
      <c r="CE21" s="9">
        <v>77.669999999999987</v>
      </c>
      <c r="CF21" s="9">
        <v>110.89</v>
      </c>
      <c r="CG21" s="9">
        <v>12.87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8">
        <v>0</v>
      </c>
      <c r="EC21" s="8">
        <v>34.83</v>
      </c>
      <c r="ED21" s="8">
        <v>12.01</v>
      </c>
      <c r="EE21" s="8">
        <v>0</v>
      </c>
      <c r="EF21" s="8">
        <v>0.23</v>
      </c>
      <c r="EG21" s="8">
        <v>0</v>
      </c>
      <c r="EH21" s="8">
        <v>14.12</v>
      </c>
      <c r="EI21" s="8">
        <v>0</v>
      </c>
      <c r="EJ21" s="8">
        <v>1.92</v>
      </c>
      <c r="EK21" s="8">
        <v>0</v>
      </c>
      <c r="EL21" s="8">
        <v>514.80999999999983</v>
      </c>
      <c r="EM21" s="8">
        <v>192.66</v>
      </c>
      <c r="EN21" s="8">
        <v>116.33</v>
      </c>
      <c r="EO21" s="8">
        <v>3.71</v>
      </c>
      <c r="EP21" s="8">
        <v>18.809999999999999</v>
      </c>
      <c r="EQ21" s="8">
        <v>0</v>
      </c>
      <c r="ER21" s="8">
        <v>18.559999999999999</v>
      </c>
      <c r="ES21" s="8">
        <v>3.29</v>
      </c>
      <c r="ET21" s="8">
        <v>22.74</v>
      </c>
      <c r="EU21" s="8">
        <v>8.4600000000000026</v>
      </c>
      <c r="EV21" s="8">
        <v>3.62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4399.3900000000003</v>
      </c>
    </row>
    <row r="22" spans="1:165" x14ac:dyDescent="0.3">
      <c r="A22" s="29"/>
      <c r="B22" s="26" t="s">
        <v>16</v>
      </c>
      <c r="C22" s="27" t="s">
        <v>266</v>
      </c>
      <c r="D22" s="27" t="s">
        <v>309</v>
      </c>
      <c r="E22" s="4"/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9">
        <v>0</v>
      </c>
      <c r="BZ22" s="9">
        <v>5.57</v>
      </c>
      <c r="CA22" s="9">
        <v>62.61</v>
      </c>
      <c r="CB22" s="9">
        <v>118.65</v>
      </c>
      <c r="CC22" s="9">
        <v>13.4</v>
      </c>
      <c r="CD22" s="9">
        <v>23.38</v>
      </c>
      <c r="CE22" s="9">
        <v>9.09</v>
      </c>
      <c r="CF22" s="9">
        <v>1.99</v>
      </c>
      <c r="CG22" s="9">
        <v>0.65999999999999992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8">
        <v>2.06</v>
      </c>
      <c r="EC22" s="8">
        <v>0.48</v>
      </c>
      <c r="ED22" s="8">
        <v>0.01</v>
      </c>
      <c r="EE22" s="8">
        <v>0</v>
      </c>
      <c r="EF22" s="8">
        <v>0.53</v>
      </c>
      <c r="EG22" s="8">
        <v>8.8700000000000028</v>
      </c>
      <c r="EH22" s="8">
        <v>5.45</v>
      </c>
      <c r="EI22" s="8">
        <v>20.21</v>
      </c>
      <c r="EJ22" s="8">
        <v>0</v>
      </c>
      <c r="EK22" s="8">
        <v>0</v>
      </c>
      <c r="EL22" s="8">
        <v>47.66</v>
      </c>
      <c r="EM22" s="8">
        <v>18.04</v>
      </c>
      <c r="EN22" s="8">
        <v>6.9</v>
      </c>
      <c r="EO22" s="8">
        <v>0.51</v>
      </c>
      <c r="EP22" s="8">
        <v>11.6</v>
      </c>
      <c r="EQ22" s="8">
        <v>1.33</v>
      </c>
      <c r="ER22" s="8">
        <v>3.8699999999999992</v>
      </c>
      <c r="ES22" s="8">
        <v>1.1599999999999999</v>
      </c>
      <c r="ET22" s="8">
        <v>1.1000000000000001</v>
      </c>
      <c r="EU22" s="8">
        <v>0</v>
      </c>
      <c r="EV22" s="8">
        <v>0.37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365.50000000000006</v>
      </c>
    </row>
    <row r="23" spans="1:165" x14ac:dyDescent="0.3">
      <c r="A23" s="29"/>
      <c r="B23" s="26" t="s">
        <v>17</v>
      </c>
      <c r="C23" s="27" t="s">
        <v>282</v>
      </c>
      <c r="D23" s="27" t="s">
        <v>309</v>
      </c>
      <c r="E23" s="17"/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9">
        <v>0</v>
      </c>
      <c r="BZ23" s="9">
        <v>0</v>
      </c>
      <c r="CA23" s="9">
        <v>0</v>
      </c>
      <c r="CB23" s="9">
        <v>4314.08</v>
      </c>
      <c r="CC23" s="9">
        <v>937.8</v>
      </c>
      <c r="CD23" s="9">
        <v>534.37</v>
      </c>
      <c r="CE23" s="9">
        <v>2366.69</v>
      </c>
      <c r="CF23" s="9">
        <v>319.2</v>
      </c>
      <c r="CG23" s="9">
        <v>639.54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22.31</v>
      </c>
      <c r="EM23" s="8">
        <v>1476.22</v>
      </c>
      <c r="EN23" s="8">
        <v>202.04</v>
      </c>
      <c r="EO23" s="8">
        <v>123.78</v>
      </c>
      <c r="EP23" s="8">
        <v>1.83</v>
      </c>
      <c r="EQ23" s="8">
        <v>183.83</v>
      </c>
      <c r="ER23" s="8">
        <v>669.9</v>
      </c>
      <c r="ES23" s="8">
        <v>152.32</v>
      </c>
      <c r="ET23" s="8">
        <v>22.99</v>
      </c>
      <c r="EU23" s="8">
        <v>87.9</v>
      </c>
      <c r="EV23" s="8">
        <v>116.78</v>
      </c>
      <c r="EW23" s="8">
        <v>105.47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12277.05</v>
      </c>
    </row>
    <row r="24" spans="1:165" x14ac:dyDescent="0.3">
      <c r="A24" s="29"/>
      <c r="B24" s="26" t="s">
        <v>18</v>
      </c>
      <c r="C24" s="27" t="s">
        <v>266</v>
      </c>
      <c r="D24" s="27" t="s">
        <v>309</v>
      </c>
      <c r="E24" s="4"/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9">
        <v>0</v>
      </c>
      <c r="BZ24" s="9">
        <v>84.23</v>
      </c>
      <c r="CA24" s="9">
        <v>155.25</v>
      </c>
      <c r="CB24" s="9">
        <v>24976.799999999999</v>
      </c>
      <c r="CC24" s="9">
        <v>4061.68</v>
      </c>
      <c r="CD24" s="9">
        <v>2820.04</v>
      </c>
      <c r="CE24" s="9">
        <v>3761.93</v>
      </c>
      <c r="CF24" s="9">
        <v>386.29</v>
      </c>
      <c r="CG24" s="9">
        <v>184.57</v>
      </c>
      <c r="CH24" s="9">
        <v>0</v>
      </c>
      <c r="CI24" s="9">
        <v>0</v>
      </c>
      <c r="CJ24" s="9">
        <v>0</v>
      </c>
      <c r="CK24" s="9">
        <v>1833.52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4511.5600000000004</v>
      </c>
      <c r="CS24" s="9">
        <v>3138.86</v>
      </c>
      <c r="CT24" s="9">
        <v>0</v>
      </c>
      <c r="CU24" s="9">
        <v>0</v>
      </c>
      <c r="CV24" s="9">
        <v>0</v>
      </c>
      <c r="CW24" s="9">
        <v>0</v>
      </c>
      <c r="CX24" s="9">
        <v>50393.3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142.6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8">
        <v>4102.95</v>
      </c>
      <c r="EC24" s="8">
        <v>3343.86</v>
      </c>
      <c r="ED24" s="8">
        <v>2914.54</v>
      </c>
      <c r="EE24" s="8">
        <v>2398.9</v>
      </c>
      <c r="EF24" s="8">
        <v>641.44000000000005</v>
      </c>
      <c r="EG24" s="8">
        <v>894.82</v>
      </c>
      <c r="EH24" s="8">
        <v>687.83999999999992</v>
      </c>
      <c r="EI24" s="8">
        <v>788.09</v>
      </c>
      <c r="EJ24" s="8">
        <v>639.33999999999992</v>
      </c>
      <c r="EK24" s="8">
        <v>241.79</v>
      </c>
      <c r="EL24" s="8">
        <v>64378.86</v>
      </c>
      <c r="EM24" s="8">
        <v>11972.73</v>
      </c>
      <c r="EN24" s="8">
        <v>12171.09</v>
      </c>
      <c r="EO24" s="8">
        <v>785.25</v>
      </c>
      <c r="EP24" s="8">
        <v>17922.009999999991</v>
      </c>
      <c r="EQ24" s="8">
        <v>1109.22</v>
      </c>
      <c r="ER24" s="8">
        <v>7518</v>
      </c>
      <c r="ES24" s="8">
        <v>1033.8399999999999</v>
      </c>
      <c r="ET24" s="8">
        <v>4403.95</v>
      </c>
      <c r="EU24" s="8">
        <v>980.68</v>
      </c>
      <c r="EV24" s="8">
        <v>1154.3599999999999</v>
      </c>
      <c r="EW24" s="8">
        <v>258.39999999999992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301.75</v>
      </c>
      <c r="FH24" s="8">
        <v>47.11</v>
      </c>
      <c r="FI24" s="8">
        <v>237141.44999999995</v>
      </c>
    </row>
    <row r="25" spans="1:165" x14ac:dyDescent="0.3">
      <c r="A25" s="29"/>
      <c r="B25" s="26" t="s">
        <v>19</v>
      </c>
      <c r="C25" s="27" t="s">
        <v>266</v>
      </c>
      <c r="D25" s="27" t="s">
        <v>309</v>
      </c>
      <c r="E25" s="4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9">
        <v>0</v>
      </c>
      <c r="BZ25" s="9">
        <v>4.96</v>
      </c>
      <c r="CA25" s="9">
        <v>9.06</v>
      </c>
      <c r="CB25" s="9">
        <v>1471.22</v>
      </c>
      <c r="CC25" s="9">
        <v>239.35</v>
      </c>
      <c r="CD25" s="9">
        <v>166.19</v>
      </c>
      <c r="CE25" s="9">
        <v>221.68</v>
      </c>
      <c r="CF25" s="9">
        <v>22.76</v>
      </c>
      <c r="CG25" s="9">
        <v>10.88</v>
      </c>
      <c r="CH25" s="9">
        <v>0</v>
      </c>
      <c r="CI25" s="9">
        <v>0</v>
      </c>
      <c r="CJ25" s="9">
        <v>0</v>
      </c>
      <c r="CK25" s="9">
        <v>104.78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63791.01</v>
      </c>
      <c r="CY25" s="9">
        <v>0</v>
      </c>
      <c r="CZ25" s="9">
        <v>433.87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8">
        <v>81.169999999999987</v>
      </c>
      <c r="EC25" s="8">
        <v>80.61</v>
      </c>
      <c r="ED25" s="8">
        <v>30.62</v>
      </c>
      <c r="EE25" s="8">
        <v>21.13</v>
      </c>
      <c r="EF25" s="8">
        <v>6.17</v>
      </c>
      <c r="EG25" s="8">
        <v>31.19</v>
      </c>
      <c r="EH25" s="8">
        <v>14.56</v>
      </c>
      <c r="EI25" s="8">
        <v>10.119999999999999</v>
      </c>
      <c r="EJ25" s="8">
        <v>8.0300000000000011</v>
      </c>
      <c r="EK25" s="8">
        <v>2.5099999999999998</v>
      </c>
      <c r="EL25" s="8">
        <v>1061.33</v>
      </c>
      <c r="EM25" s="8">
        <v>168.8</v>
      </c>
      <c r="EN25" s="8">
        <v>156.56</v>
      </c>
      <c r="EO25" s="8">
        <v>23.26</v>
      </c>
      <c r="EP25" s="8">
        <v>178.98</v>
      </c>
      <c r="EQ25" s="8">
        <v>18.940000000000001</v>
      </c>
      <c r="ER25" s="8">
        <v>59.34</v>
      </c>
      <c r="ES25" s="8">
        <v>20.149999999999999</v>
      </c>
      <c r="ET25" s="8">
        <v>55.349999999999987</v>
      </c>
      <c r="EU25" s="8">
        <v>23.69</v>
      </c>
      <c r="EV25" s="8">
        <v>65.03</v>
      </c>
      <c r="EW25" s="8">
        <v>17.7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486.59</v>
      </c>
      <c r="FH25" s="8">
        <v>75.959999999999994</v>
      </c>
      <c r="FI25" s="8">
        <v>69173.549999999974</v>
      </c>
    </row>
    <row r="26" spans="1:165" x14ac:dyDescent="0.3">
      <c r="A26" s="29"/>
      <c r="B26" s="26" t="s">
        <v>20</v>
      </c>
      <c r="C26" s="27" t="s">
        <v>266</v>
      </c>
      <c r="D26" s="27" t="s">
        <v>309</v>
      </c>
      <c r="E26" s="4"/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9">
        <v>0</v>
      </c>
      <c r="BZ26" s="9">
        <v>0.4</v>
      </c>
      <c r="CA26" s="9">
        <v>0.73</v>
      </c>
      <c r="CB26" s="9">
        <v>118.38</v>
      </c>
      <c r="CC26" s="9">
        <v>19.260000000000002</v>
      </c>
      <c r="CD26" s="9">
        <v>13.37</v>
      </c>
      <c r="CE26" s="9">
        <v>17.84</v>
      </c>
      <c r="CF26" s="9">
        <v>1.83</v>
      </c>
      <c r="CG26" s="9">
        <v>0.88</v>
      </c>
      <c r="CH26" s="9">
        <v>0</v>
      </c>
      <c r="CI26" s="9">
        <v>0</v>
      </c>
      <c r="CJ26" s="9">
        <v>0</v>
      </c>
      <c r="CK26" s="9">
        <v>43.13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12285.68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8">
        <v>1089.1199999999999</v>
      </c>
      <c r="EC26" s="8">
        <v>790.24</v>
      </c>
      <c r="ED26" s="8">
        <v>529.98</v>
      </c>
      <c r="EE26" s="8">
        <v>315.19</v>
      </c>
      <c r="EF26" s="8">
        <v>114.18</v>
      </c>
      <c r="EG26" s="8">
        <v>526.28000000000009</v>
      </c>
      <c r="EH26" s="8">
        <v>255.45</v>
      </c>
      <c r="EI26" s="8">
        <v>110.44</v>
      </c>
      <c r="EJ26" s="8">
        <v>54.4</v>
      </c>
      <c r="EK26" s="8">
        <v>28.55</v>
      </c>
      <c r="EL26" s="8">
        <v>8936.07</v>
      </c>
      <c r="EM26" s="8">
        <v>1961.7</v>
      </c>
      <c r="EN26" s="8">
        <v>1639.67</v>
      </c>
      <c r="EO26" s="8">
        <v>297.10000000000002</v>
      </c>
      <c r="EP26" s="8">
        <v>1402.13</v>
      </c>
      <c r="EQ26" s="8">
        <v>225.43</v>
      </c>
      <c r="ER26" s="8">
        <v>471.94</v>
      </c>
      <c r="ES26" s="8">
        <v>304.49</v>
      </c>
      <c r="ET26" s="8">
        <v>538.9</v>
      </c>
      <c r="EU26" s="8">
        <v>245.46</v>
      </c>
      <c r="EV26" s="8">
        <v>558.82999999999993</v>
      </c>
      <c r="EW26" s="8">
        <v>141.26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68.78</v>
      </c>
      <c r="FH26" s="8">
        <v>10.74</v>
      </c>
      <c r="FI26" s="8">
        <v>33117.83</v>
      </c>
    </row>
    <row r="27" spans="1:165" x14ac:dyDescent="0.3">
      <c r="A27" s="29"/>
      <c r="B27" s="26" t="s">
        <v>21</v>
      </c>
      <c r="C27" s="27" t="s">
        <v>266</v>
      </c>
      <c r="D27" s="27" t="s">
        <v>309</v>
      </c>
      <c r="E27" s="4"/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9">
        <v>0</v>
      </c>
      <c r="BZ27" s="9">
        <v>0.72</v>
      </c>
      <c r="CA27" s="9">
        <v>1.31</v>
      </c>
      <c r="CB27" s="9">
        <v>212.74</v>
      </c>
      <c r="CC27" s="9">
        <v>34.61</v>
      </c>
      <c r="CD27" s="9">
        <v>24.04</v>
      </c>
      <c r="CE27" s="9">
        <v>32.06</v>
      </c>
      <c r="CF27" s="9">
        <v>3.29</v>
      </c>
      <c r="CG27" s="9">
        <v>1.57</v>
      </c>
      <c r="CH27" s="9">
        <v>0</v>
      </c>
      <c r="CI27" s="9">
        <v>0</v>
      </c>
      <c r="CJ27" s="9">
        <v>0</v>
      </c>
      <c r="CK27" s="9">
        <v>77.52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13237.01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8">
        <v>1681.48</v>
      </c>
      <c r="EC27" s="8">
        <v>668.12</v>
      </c>
      <c r="ED27" s="8">
        <v>436.72</v>
      </c>
      <c r="EE27" s="8">
        <v>178.75</v>
      </c>
      <c r="EF27" s="8">
        <v>54.77</v>
      </c>
      <c r="EG27" s="8">
        <v>125.7</v>
      </c>
      <c r="EH27" s="8">
        <v>46.790000000000013</v>
      </c>
      <c r="EI27" s="8">
        <v>32.450000000000003</v>
      </c>
      <c r="EJ27" s="8">
        <v>27.85</v>
      </c>
      <c r="EK27" s="8">
        <v>2.21</v>
      </c>
      <c r="EL27" s="8">
        <v>15958.2</v>
      </c>
      <c r="EM27" s="8">
        <v>2763.33</v>
      </c>
      <c r="EN27" s="8">
        <v>2413.87</v>
      </c>
      <c r="EO27" s="8">
        <v>165.64</v>
      </c>
      <c r="EP27" s="8">
        <v>1733.6</v>
      </c>
      <c r="EQ27" s="8">
        <v>174.34</v>
      </c>
      <c r="ER27" s="8">
        <v>250.85</v>
      </c>
      <c r="ES27" s="8">
        <v>82.36</v>
      </c>
      <c r="ET27" s="8">
        <v>216.67</v>
      </c>
      <c r="EU27" s="8">
        <v>61.91</v>
      </c>
      <c r="EV27" s="8">
        <v>5.89</v>
      </c>
      <c r="EW27" s="8">
        <v>15.42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57.82</v>
      </c>
      <c r="FH27" s="8">
        <v>9.0300000000000011</v>
      </c>
      <c r="FI27" s="8">
        <v>40788.639999999999</v>
      </c>
    </row>
    <row r="28" spans="1:165" x14ac:dyDescent="0.3">
      <c r="A28" s="29"/>
      <c r="B28" s="26" t="s">
        <v>22</v>
      </c>
      <c r="C28" s="27" t="s">
        <v>266</v>
      </c>
      <c r="D28" s="27" t="s">
        <v>309</v>
      </c>
      <c r="E28" s="4"/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9">
        <v>0</v>
      </c>
      <c r="BZ28" s="9">
        <v>9.39</v>
      </c>
      <c r="CA28" s="9">
        <v>17.149999999999999</v>
      </c>
      <c r="CB28" s="9">
        <v>2783.4</v>
      </c>
      <c r="CC28" s="9">
        <v>452.87</v>
      </c>
      <c r="CD28" s="9">
        <v>314.45</v>
      </c>
      <c r="CE28" s="9">
        <v>419.42999999999989</v>
      </c>
      <c r="CF28" s="9">
        <v>43.07</v>
      </c>
      <c r="CG28" s="9">
        <v>20.58</v>
      </c>
      <c r="CH28" s="9">
        <v>0</v>
      </c>
      <c r="CI28" s="9">
        <v>0</v>
      </c>
      <c r="CJ28" s="9">
        <v>0</v>
      </c>
      <c r="CK28" s="9">
        <v>1018.93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8">
        <v>7161.01</v>
      </c>
      <c r="EC28" s="8">
        <v>7114.38</v>
      </c>
      <c r="ED28" s="8">
        <v>4552.18</v>
      </c>
      <c r="EE28" s="8">
        <v>2877.12</v>
      </c>
      <c r="EF28" s="8">
        <v>1015.83</v>
      </c>
      <c r="EG28" s="8">
        <v>2597.2600000000002</v>
      </c>
      <c r="EH28" s="8">
        <v>1301.3</v>
      </c>
      <c r="EI28" s="8">
        <v>997.95999999999992</v>
      </c>
      <c r="EJ28" s="8">
        <v>470.65000000000009</v>
      </c>
      <c r="EK28" s="8">
        <v>178.43</v>
      </c>
      <c r="EL28" s="8">
        <v>38545.629999999997</v>
      </c>
      <c r="EM28" s="8">
        <v>16951.78</v>
      </c>
      <c r="EN28" s="8">
        <v>13890.74</v>
      </c>
      <c r="EO28" s="8">
        <v>2286.08</v>
      </c>
      <c r="EP28" s="8">
        <v>8996.3799999999956</v>
      </c>
      <c r="EQ28" s="8">
        <v>1516.1</v>
      </c>
      <c r="ER28" s="8">
        <v>1749.63</v>
      </c>
      <c r="ES28" s="8">
        <v>1302.0899999999999</v>
      </c>
      <c r="ET28" s="8">
        <v>1203.73</v>
      </c>
      <c r="EU28" s="8">
        <v>1287.7</v>
      </c>
      <c r="EV28" s="8">
        <v>1067.27</v>
      </c>
      <c r="EW28" s="8">
        <v>551.59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2.5499999999999998</v>
      </c>
      <c r="FH28" s="8">
        <v>0.4</v>
      </c>
      <c r="FI28" s="8">
        <v>122697.05999999998</v>
      </c>
    </row>
    <row r="29" spans="1:165" x14ac:dyDescent="0.3">
      <c r="A29" s="29"/>
      <c r="B29" s="26" t="s">
        <v>23</v>
      </c>
      <c r="C29" s="27" t="s">
        <v>266</v>
      </c>
      <c r="D29" s="27" t="s">
        <v>309</v>
      </c>
      <c r="E29" s="4"/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9">
        <v>0</v>
      </c>
      <c r="BZ29" s="9">
        <v>10.82</v>
      </c>
      <c r="CA29" s="9">
        <v>19.77</v>
      </c>
      <c r="CB29" s="9">
        <v>3208.97</v>
      </c>
      <c r="CC29" s="9">
        <v>521.83999999999992</v>
      </c>
      <c r="CD29" s="9">
        <v>362.35</v>
      </c>
      <c r="CE29" s="9">
        <v>483.33</v>
      </c>
      <c r="CF29" s="9">
        <v>49.63</v>
      </c>
      <c r="CG29" s="9">
        <v>23.71</v>
      </c>
      <c r="CH29" s="9">
        <v>0</v>
      </c>
      <c r="CI29" s="9">
        <v>0</v>
      </c>
      <c r="CJ29" s="9">
        <v>0</v>
      </c>
      <c r="CK29" s="9">
        <v>961.53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217.38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166.54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8">
        <v>7529.45</v>
      </c>
      <c r="EC29" s="8">
        <v>6147.3</v>
      </c>
      <c r="ED29" s="8">
        <v>3901.8700000000008</v>
      </c>
      <c r="EE29" s="8">
        <v>2140.4899999999998</v>
      </c>
      <c r="EF29" s="8">
        <v>627.95999999999992</v>
      </c>
      <c r="EG29" s="8">
        <v>2119.31</v>
      </c>
      <c r="EH29" s="8">
        <v>1460.23</v>
      </c>
      <c r="EI29" s="8">
        <v>927.2</v>
      </c>
      <c r="EJ29" s="8">
        <v>441.98</v>
      </c>
      <c r="EK29" s="8">
        <v>188.01</v>
      </c>
      <c r="EL29" s="8">
        <v>94450.89</v>
      </c>
      <c r="EM29" s="8">
        <v>16868.490000000009</v>
      </c>
      <c r="EN29" s="8">
        <v>17426.98</v>
      </c>
      <c r="EO29" s="8">
        <v>1630.38</v>
      </c>
      <c r="EP29" s="8">
        <v>28302.880000000001</v>
      </c>
      <c r="EQ29" s="8">
        <v>1756.24</v>
      </c>
      <c r="ER29" s="8">
        <v>6773.22</v>
      </c>
      <c r="ES29" s="8">
        <v>1705.13</v>
      </c>
      <c r="ET29" s="8">
        <v>5683.59</v>
      </c>
      <c r="EU29" s="8">
        <v>2147.67</v>
      </c>
      <c r="EV29" s="8">
        <v>1840.59</v>
      </c>
      <c r="EW29" s="8">
        <v>699.53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7343.1200000000017</v>
      </c>
      <c r="FH29" s="8">
        <v>274.19</v>
      </c>
      <c r="FI29" s="8">
        <v>218412.57000000004</v>
      </c>
    </row>
    <row r="30" spans="1:165" x14ac:dyDescent="0.3">
      <c r="A30" s="29"/>
      <c r="B30" s="26" t="s">
        <v>24</v>
      </c>
      <c r="C30" s="27" t="s">
        <v>266</v>
      </c>
      <c r="D30" s="27" t="s">
        <v>309</v>
      </c>
      <c r="E30" s="4"/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9">
        <v>0</v>
      </c>
      <c r="BZ30" s="9">
        <v>53.07</v>
      </c>
      <c r="CA30" s="9">
        <v>97.440000000000012</v>
      </c>
      <c r="CB30" s="9">
        <v>15712.95</v>
      </c>
      <c r="CC30" s="9">
        <v>2558.3000000000002</v>
      </c>
      <c r="CD30" s="9">
        <v>1776.43</v>
      </c>
      <c r="CE30" s="9">
        <v>2369.5500000000002</v>
      </c>
      <c r="CF30" s="9">
        <v>243.36</v>
      </c>
      <c r="CG30" s="9">
        <v>116.28</v>
      </c>
      <c r="CH30" s="9">
        <v>0</v>
      </c>
      <c r="CI30" s="9">
        <v>0</v>
      </c>
      <c r="CJ30" s="9">
        <v>0</v>
      </c>
      <c r="CK30" s="9">
        <v>2403.21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3653.69</v>
      </c>
      <c r="DA30" s="9">
        <v>2.4500000000000002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914.02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8">
        <v>21324.06</v>
      </c>
      <c r="EC30" s="8">
        <v>13509.39</v>
      </c>
      <c r="ED30" s="8">
        <v>8141.44</v>
      </c>
      <c r="EE30" s="8">
        <v>5639.27</v>
      </c>
      <c r="EF30" s="8">
        <v>1843.93</v>
      </c>
      <c r="EG30" s="8">
        <v>4489.75</v>
      </c>
      <c r="EH30" s="8">
        <v>2187.3200000000002</v>
      </c>
      <c r="EI30" s="8">
        <v>1479.63</v>
      </c>
      <c r="EJ30" s="8">
        <v>736.25</v>
      </c>
      <c r="EK30" s="8">
        <v>260.81</v>
      </c>
      <c r="EL30" s="8">
        <v>34572.18</v>
      </c>
      <c r="EM30" s="8">
        <v>25766.17</v>
      </c>
      <c r="EN30" s="8">
        <v>4043.47</v>
      </c>
      <c r="EO30" s="8">
        <v>2030.97</v>
      </c>
      <c r="EP30" s="8">
        <v>4534.03</v>
      </c>
      <c r="EQ30" s="8">
        <v>2403.06</v>
      </c>
      <c r="ER30" s="8">
        <v>2147.41</v>
      </c>
      <c r="ES30" s="8">
        <v>2633</v>
      </c>
      <c r="ET30" s="8">
        <v>756.33999999999992</v>
      </c>
      <c r="EU30" s="8">
        <v>1393.23</v>
      </c>
      <c r="EV30" s="8">
        <v>260.27999999999992</v>
      </c>
      <c r="EW30" s="8">
        <v>513.70000000000005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1628.88</v>
      </c>
      <c r="FH30" s="8">
        <v>46.6</v>
      </c>
      <c r="FI30" s="8">
        <v>172241.92000000004</v>
      </c>
    </row>
    <row r="31" spans="1:165" x14ac:dyDescent="0.3">
      <c r="A31" s="29"/>
      <c r="B31" s="26" t="s">
        <v>25</v>
      </c>
      <c r="C31" s="27" t="s">
        <v>266</v>
      </c>
      <c r="D31" s="27" t="s">
        <v>309</v>
      </c>
      <c r="E31" s="4"/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9">
        <v>0</v>
      </c>
      <c r="BZ31" s="9">
        <v>6.45</v>
      </c>
      <c r="CA31" s="9">
        <v>11.78</v>
      </c>
      <c r="CB31" s="9">
        <v>1912.29</v>
      </c>
      <c r="CC31" s="9">
        <v>311.13</v>
      </c>
      <c r="CD31" s="9">
        <v>216.04</v>
      </c>
      <c r="CE31" s="9">
        <v>288.17</v>
      </c>
      <c r="CF31" s="9">
        <v>29.59</v>
      </c>
      <c r="CG31" s="9">
        <v>14.14</v>
      </c>
      <c r="CH31" s="9">
        <v>0</v>
      </c>
      <c r="CI31" s="9">
        <v>0</v>
      </c>
      <c r="CJ31" s="9">
        <v>0</v>
      </c>
      <c r="CK31" s="9">
        <v>698.74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1704.15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8">
        <v>7974.49</v>
      </c>
      <c r="EC31" s="8">
        <v>6515.6</v>
      </c>
      <c r="ED31" s="8">
        <v>4037.88</v>
      </c>
      <c r="EE31" s="8">
        <v>3123.3700000000008</v>
      </c>
      <c r="EF31" s="8">
        <v>1013.94</v>
      </c>
      <c r="EG31" s="8">
        <v>2216.8200000000002</v>
      </c>
      <c r="EH31" s="8">
        <v>1073.97</v>
      </c>
      <c r="EI31" s="8">
        <v>901.32999999999993</v>
      </c>
      <c r="EJ31" s="8">
        <v>493.42999999999989</v>
      </c>
      <c r="EK31" s="8">
        <v>233.36</v>
      </c>
      <c r="EL31" s="8">
        <v>32555.29</v>
      </c>
      <c r="EM31" s="8">
        <v>12565.42</v>
      </c>
      <c r="EN31" s="8">
        <v>4280.78</v>
      </c>
      <c r="EO31" s="8">
        <v>996.87</v>
      </c>
      <c r="EP31" s="8">
        <v>6035.07</v>
      </c>
      <c r="EQ31" s="8">
        <v>1207.3</v>
      </c>
      <c r="ER31" s="8">
        <v>2196.2399999999998</v>
      </c>
      <c r="ES31" s="8">
        <v>1367.31</v>
      </c>
      <c r="ET31" s="8">
        <v>945.08</v>
      </c>
      <c r="EU31" s="8">
        <v>607.2700000000001</v>
      </c>
      <c r="EV31" s="8">
        <v>430.62</v>
      </c>
      <c r="EW31" s="8">
        <v>342.74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23836.75</v>
      </c>
      <c r="FH31" s="8">
        <v>682</v>
      </c>
      <c r="FI31" s="8">
        <v>120825.41000000002</v>
      </c>
    </row>
    <row r="32" spans="1:165" x14ac:dyDescent="0.3">
      <c r="A32" s="29"/>
      <c r="B32" s="26" t="s">
        <v>26</v>
      </c>
      <c r="C32" s="27" t="s">
        <v>283</v>
      </c>
      <c r="D32" s="27" t="s">
        <v>309</v>
      </c>
      <c r="E32" s="4"/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5.29</v>
      </c>
      <c r="CJ32" s="9">
        <v>0</v>
      </c>
      <c r="CK32" s="9">
        <v>0</v>
      </c>
      <c r="CL32" s="9">
        <v>0.77999999999999992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10175.52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339.85</v>
      </c>
      <c r="FH32" s="8">
        <v>53.05</v>
      </c>
      <c r="FI32" s="8">
        <v>10574.49</v>
      </c>
    </row>
    <row r="33" spans="1:165" x14ac:dyDescent="0.3">
      <c r="A33" s="29"/>
      <c r="B33" s="26" t="s">
        <v>27</v>
      </c>
      <c r="C33" s="27" t="s">
        <v>266</v>
      </c>
      <c r="D33" s="27" t="s">
        <v>309</v>
      </c>
      <c r="E33" s="4"/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12407.57</v>
      </c>
      <c r="CI33" s="9">
        <v>6.02</v>
      </c>
      <c r="CJ33" s="9">
        <v>290.32</v>
      </c>
      <c r="CK33" s="9">
        <v>0</v>
      </c>
      <c r="CL33" s="9">
        <v>0</v>
      </c>
      <c r="CM33" s="9">
        <v>1879.71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3328.58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9768.4599999999955</v>
      </c>
      <c r="FH33" s="8">
        <v>15299.3</v>
      </c>
      <c r="FI33" s="8">
        <v>42979.959999999992</v>
      </c>
    </row>
    <row r="34" spans="1:165" x14ac:dyDescent="0.3">
      <c r="A34" s="29"/>
      <c r="B34" s="26" t="s">
        <v>28</v>
      </c>
      <c r="C34" s="27" t="s">
        <v>209</v>
      </c>
      <c r="D34" s="27" t="s">
        <v>309</v>
      </c>
      <c r="E34" s="4"/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3086.78</v>
      </c>
      <c r="CI34" s="9">
        <v>0.3</v>
      </c>
      <c r="CJ34" s="9">
        <v>0</v>
      </c>
      <c r="CK34" s="9">
        <v>0</v>
      </c>
      <c r="CL34" s="9">
        <v>0</v>
      </c>
      <c r="CM34" s="9">
        <v>0</v>
      </c>
      <c r="CN34" s="9">
        <v>1325.14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926.16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18853.89</v>
      </c>
      <c r="FH34" s="8">
        <v>335.28</v>
      </c>
      <c r="FI34" s="8">
        <v>24527.55</v>
      </c>
    </row>
    <row r="35" spans="1:165" x14ac:dyDescent="0.3">
      <c r="A35" s="29"/>
      <c r="B35" s="26" t="s">
        <v>29</v>
      </c>
      <c r="C35" s="27" t="s">
        <v>266</v>
      </c>
      <c r="D35" s="27" t="s">
        <v>309</v>
      </c>
      <c r="E35" s="4"/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5517.1600000000008</v>
      </c>
      <c r="CI35" s="9">
        <v>2166.96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5149.2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1208.44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197545.13</v>
      </c>
      <c r="FH35" s="8">
        <v>52423.48</v>
      </c>
      <c r="FI35" s="8">
        <v>264010.37</v>
      </c>
    </row>
    <row r="36" spans="1:165" x14ac:dyDescent="0.3">
      <c r="A36" s="29"/>
      <c r="B36" s="26" t="s">
        <v>30</v>
      </c>
      <c r="C36" s="27" t="s">
        <v>283</v>
      </c>
      <c r="D36" s="27" t="s">
        <v>309</v>
      </c>
      <c r="E36" s="4"/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4456.24</v>
      </c>
      <c r="CI36" s="9">
        <v>0</v>
      </c>
      <c r="CJ36" s="9">
        <v>1268.57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844.71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1643.21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2514.91</v>
      </c>
      <c r="FH36" s="8">
        <v>1469</v>
      </c>
      <c r="FI36" s="8">
        <v>12196.64</v>
      </c>
    </row>
    <row r="37" spans="1:165" x14ac:dyDescent="0.3">
      <c r="A37" s="29"/>
      <c r="B37" s="26" t="s">
        <v>31</v>
      </c>
      <c r="C37" s="27" t="s">
        <v>283</v>
      </c>
      <c r="D37" s="27" t="s">
        <v>309</v>
      </c>
      <c r="E37" s="4"/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9">
        <v>0</v>
      </c>
      <c r="BZ37" s="9">
        <v>0.51</v>
      </c>
      <c r="CA37" s="9">
        <v>0.93</v>
      </c>
      <c r="CB37" s="9">
        <v>151.84</v>
      </c>
      <c r="CC37" s="9">
        <v>24.7</v>
      </c>
      <c r="CD37" s="9">
        <v>17.149999999999999</v>
      </c>
      <c r="CE37" s="9">
        <v>22.88</v>
      </c>
      <c r="CF37" s="9">
        <v>2.35</v>
      </c>
      <c r="CG37" s="9">
        <v>1.1200000000000001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812.91</v>
      </c>
      <c r="CR37" s="9">
        <v>55.32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494.47</v>
      </c>
      <c r="DN37" s="9">
        <v>0</v>
      </c>
      <c r="DO37" s="9">
        <v>0</v>
      </c>
      <c r="DP37" s="9">
        <v>0</v>
      </c>
      <c r="DQ37" s="9">
        <v>0</v>
      </c>
      <c r="DR37" s="9">
        <v>199.9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12654.2</v>
      </c>
      <c r="FH37" s="8">
        <v>1975.41</v>
      </c>
      <c r="FI37" s="8">
        <v>16413.690000000002</v>
      </c>
    </row>
    <row r="38" spans="1:165" x14ac:dyDescent="0.3">
      <c r="A38" s="29"/>
      <c r="B38" s="26" t="s">
        <v>32</v>
      </c>
      <c r="C38" s="28" t="s">
        <v>266</v>
      </c>
      <c r="D38" s="28" t="s">
        <v>309</v>
      </c>
      <c r="E38" s="5"/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55892.65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8">
        <v>8068.35</v>
      </c>
      <c r="EC38" s="8">
        <v>5142.9000000000005</v>
      </c>
      <c r="ED38" s="8">
        <v>3347.74</v>
      </c>
      <c r="EE38" s="8">
        <v>1495.4</v>
      </c>
      <c r="EF38" s="8">
        <v>689.32</v>
      </c>
      <c r="EG38" s="8">
        <v>2172.2600000000002</v>
      </c>
      <c r="EH38" s="8">
        <v>1047.83</v>
      </c>
      <c r="EI38" s="8">
        <v>717.28000000000009</v>
      </c>
      <c r="EJ38" s="8">
        <v>328.4</v>
      </c>
      <c r="EK38" s="8">
        <v>100.61</v>
      </c>
      <c r="EL38" s="8">
        <v>39797.06</v>
      </c>
      <c r="EM38" s="8">
        <v>11576.3</v>
      </c>
      <c r="EN38" s="8">
        <v>4084.69</v>
      </c>
      <c r="EO38" s="8">
        <v>1066.44</v>
      </c>
      <c r="EP38" s="8">
        <v>2893.32</v>
      </c>
      <c r="EQ38" s="8">
        <v>970.19</v>
      </c>
      <c r="ER38" s="8">
        <v>824.53</v>
      </c>
      <c r="ES38" s="8">
        <v>1793.52</v>
      </c>
      <c r="ET38" s="8">
        <v>201.53</v>
      </c>
      <c r="EU38" s="8">
        <v>222.03</v>
      </c>
      <c r="EV38" s="8">
        <v>215.72</v>
      </c>
      <c r="EW38" s="8">
        <v>138.29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19.64</v>
      </c>
      <c r="FH38" s="8">
        <v>5.83</v>
      </c>
      <c r="FI38" s="8">
        <v>142811.82999999999</v>
      </c>
    </row>
    <row r="39" spans="1:165" x14ac:dyDescent="0.3">
      <c r="A39" s="29"/>
      <c r="B39" s="26" t="s">
        <v>33</v>
      </c>
      <c r="C39" s="28" t="s">
        <v>266</v>
      </c>
      <c r="D39" s="28" t="s">
        <v>309</v>
      </c>
      <c r="E39" s="5"/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9">
        <v>0</v>
      </c>
      <c r="BZ39" s="9">
        <v>22.65</v>
      </c>
      <c r="CA39" s="9">
        <v>41.44</v>
      </c>
      <c r="CB39" s="9">
        <v>6712.55</v>
      </c>
      <c r="CC39" s="9">
        <v>1092.06</v>
      </c>
      <c r="CD39" s="9">
        <v>758.3</v>
      </c>
      <c r="CE39" s="9">
        <v>1011.49</v>
      </c>
      <c r="CF39" s="9">
        <v>103.87</v>
      </c>
      <c r="CG39" s="9">
        <v>49.63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2457.0700000000002</v>
      </c>
      <c r="CT39" s="9">
        <v>0</v>
      </c>
      <c r="CU39" s="9">
        <v>0</v>
      </c>
      <c r="CV39" s="9">
        <v>0</v>
      </c>
      <c r="CW39" s="9">
        <v>10561.65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590.44000000000005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8">
        <v>7006.46</v>
      </c>
      <c r="EC39" s="8">
        <v>5437.72</v>
      </c>
      <c r="ED39" s="8">
        <v>3388.18</v>
      </c>
      <c r="EE39" s="8">
        <v>2096.8000000000002</v>
      </c>
      <c r="EF39" s="8">
        <v>783.65</v>
      </c>
      <c r="EG39" s="8">
        <v>1622.49</v>
      </c>
      <c r="EH39" s="8">
        <v>993.18</v>
      </c>
      <c r="EI39" s="8">
        <v>512.73</v>
      </c>
      <c r="EJ39" s="8">
        <v>405.03</v>
      </c>
      <c r="EK39" s="8">
        <v>151.26</v>
      </c>
      <c r="EL39" s="8">
        <v>35017.21</v>
      </c>
      <c r="EM39" s="8">
        <v>11230.36</v>
      </c>
      <c r="EN39" s="8">
        <v>4031.09</v>
      </c>
      <c r="EO39" s="8">
        <v>1099.3800000000001</v>
      </c>
      <c r="EP39" s="8">
        <v>4710.71</v>
      </c>
      <c r="EQ39" s="8">
        <v>917.87</v>
      </c>
      <c r="ER39" s="8">
        <v>1327.9</v>
      </c>
      <c r="ES39" s="8">
        <v>1001.74</v>
      </c>
      <c r="ET39" s="8">
        <v>2716.67</v>
      </c>
      <c r="EU39" s="8">
        <v>1022.77</v>
      </c>
      <c r="EV39" s="8">
        <v>1219.6199999999999</v>
      </c>
      <c r="EW39" s="8">
        <v>515.92999999999984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88.11</v>
      </c>
      <c r="FH39" s="8">
        <v>98.149999999999991</v>
      </c>
      <c r="FI39" s="8">
        <v>110796.15999999999</v>
      </c>
    </row>
    <row r="40" spans="1:165" x14ac:dyDescent="0.3">
      <c r="A40" s="29"/>
      <c r="B40" s="26" t="s">
        <v>34</v>
      </c>
      <c r="C40" s="28" t="s">
        <v>266</v>
      </c>
      <c r="D40" s="28" t="s">
        <v>309</v>
      </c>
      <c r="E40" s="5"/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9">
        <v>0</v>
      </c>
      <c r="BZ40" s="9">
        <v>0.48</v>
      </c>
      <c r="CA40" s="9">
        <v>0.87000000000000011</v>
      </c>
      <c r="CB40" s="9">
        <v>141.97999999999999</v>
      </c>
      <c r="CC40" s="9">
        <v>23.1</v>
      </c>
      <c r="CD40" s="9">
        <v>16.04</v>
      </c>
      <c r="CE40" s="9">
        <v>21.4</v>
      </c>
      <c r="CF40" s="9">
        <v>2.2000000000000002</v>
      </c>
      <c r="CG40" s="9">
        <v>1.05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51.73</v>
      </c>
      <c r="CS40" s="9">
        <v>0</v>
      </c>
      <c r="CT40" s="9">
        <v>0</v>
      </c>
      <c r="CU40" s="9">
        <v>0</v>
      </c>
      <c r="CV40" s="9">
        <v>0</v>
      </c>
      <c r="CW40" s="9">
        <v>5577.7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2077.91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8">
        <v>4469.8200000000006</v>
      </c>
      <c r="EC40" s="8">
        <v>1773.21</v>
      </c>
      <c r="ED40" s="8">
        <v>618.48</v>
      </c>
      <c r="EE40" s="8">
        <v>352.24</v>
      </c>
      <c r="EF40" s="8">
        <v>157.94</v>
      </c>
      <c r="EG40" s="8">
        <v>318.33</v>
      </c>
      <c r="EH40" s="8">
        <v>423.77</v>
      </c>
      <c r="EI40" s="8">
        <v>110.74</v>
      </c>
      <c r="EJ40" s="8">
        <v>111.98</v>
      </c>
      <c r="EK40" s="8">
        <v>17.809999999999999</v>
      </c>
      <c r="EL40" s="8">
        <v>2503.02</v>
      </c>
      <c r="EM40" s="8">
        <v>2623.19</v>
      </c>
      <c r="EN40" s="8">
        <v>131.91</v>
      </c>
      <c r="EO40" s="8">
        <v>195.9</v>
      </c>
      <c r="EP40" s="8">
        <v>23.4</v>
      </c>
      <c r="EQ40" s="8">
        <v>410.25</v>
      </c>
      <c r="ER40" s="8">
        <v>67.25</v>
      </c>
      <c r="ES40" s="8">
        <v>711.53</v>
      </c>
      <c r="ET40" s="8">
        <v>13.13</v>
      </c>
      <c r="EU40" s="8">
        <v>0.46</v>
      </c>
      <c r="EV40" s="8">
        <v>2.27</v>
      </c>
      <c r="EW40" s="8">
        <v>19.579999999999991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20.43</v>
      </c>
      <c r="FH40" s="8">
        <v>15.56</v>
      </c>
      <c r="FI40" s="8">
        <v>23006.660000000003</v>
      </c>
    </row>
    <row r="41" spans="1:165" x14ac:dyDescent="0.3">
      <c r="A41" s="29"/>
      <c r="B41" s="26" t="s">
        <v>35</v>
      </c>
      <c r="C41" s="28" t="s">
        <v>266</v>
      </c>
      <c r="D41" s="28" t="s">
        <v>309</v>
      </c>
      <c r="E41" s="5"/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711.21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8">
        <v>5370.45</v>
      </c>
      <c r="EC41" s="8">
        <v>995.37</v>
      </c>
      <c r="ED41" s="8">
        <v>606.70000000000005</v>
      </c>
      <c r="EE41" s="8">
        <v>346.71</v>
      </c>
      <c r="EF41" s="8">
        <v>967.6</v>
      </c>
      <c r="EG41" s="8">
        <v>0</v>
      </c>
      <c r="EH41" s="8">
        <v>0</v>
      </c>
      <c r="EI41" s="8">
        <v>0</v>
      </c>
      <c r="EJ41" s="8">
        <v>48.23</v>
      </c>
      <c r="EK41" s="8">
        <v>0</v>
      </c>
      <c r="EL41" s="8">
        <v>17431.52</v>
      </c>
      <c r="EM41" s="8">
        <v>5803.17</v>
      </c>
      <c r="EN41" s="8">
        <v>1225.8800000000001</v>
      </c>
      <c r="EO41" s="8">
        <v>43.33</v>
      </c>
      <c r="EP41" s="8">
        <v>335.21</v>
      </c>
      <c r="EQ41" s="8">
        <v>301.70999999999992</v>
      </c>
      <c r="ER41" s="8">
        <v>413.94</v>
      </c>
      <c r="ES41" s="8">
        <v>0</v>
      </c>
      <c r="ET41" s="8">
        <v>4204.42</v>
      </c>
      <c r="EU41" s="8">
        <v>4751.8900000000003</v>
      </c>
      <c r="EV41" s="8">
        <v>1169.67</v>
      </c>
      <c r="EW41" s="8">
        <v>1667.33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341.88</v>
      </c>
      <c r="FI41" s="8">
        <v>46736.219999999994</v>
      </c>
    </row>
    <row r="42" spans="1:165" x14ac:dyDescent="0.3">
      <c r="A42" s="29"/>
      <c r="B42" s="26" t="s">
        <v>36</v>
      </c>
      <c r="C42" s="28" t="s">
        <v>266</v>
      </c>
      <c r="D42" s="28" t="s">
        <v>309</v>
      </c>
      <c r="E42" s="5"/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9">
        <v>0</v>
      </c>
      <c r="BZ42" s="9">
        <v>3.16</v>
      </c>
      <c r="CA42" s="9">
        <v>5.77</v>
      </c>
      <c r="CB42" s="9">
        <v>936.51</v>
      </c>
      <c r="CC42" s="9">
        <v>152.37</v>
      </c>
      <c r="CD42" s="9">
        <v>105.8</v>
      </c>
      <c r="CE42" s="9">
        <v>141.12</v>
      </c>
      <c r="CF42" s="9">
        <v>14.49</v>
      </c>
      <c r="CG42" s="9">
        <v>6.92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341.39</v>
      </c>
      <c r="CS42" s="9">
        <v>0</v>
      </c>
      <c r="CT42" s="9">
        <v>0</v>
      </c>
      <c r="CU42" s="9">
        <v>0</v>
      </c>
      <c r="CV42" s="9">
        <v>0</v>
      </c>
      <c r="CW42" s="9">
        <v>4680.21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8">
        <v>556.2700000000001</v>
      </c>
      <c r="EC42" s="8">
        <v>285.52999999999992</v>
      </c>
      <c r="ED42" s="8">
        <v>669.98</v>
      </c>
      <c r="EE42" s="8">
        <v>127.68</v>
      </c>
      <c r="EF42" s="8">
        <v>36.770000000000003</v>
      </c>
      <c r="EG42" s="8">
        <v>169.92</v>
      </c>
      <c r="EH42" s="8">
        <v>105.35</v>
      </c>
      <c r="EI42" s="8">
        <v>29.81</v>
      </c>
      <c r="EJ42" s="8">
        <v>15.78</v>
      </c>
      <c r="EK42" s="8">
        <v>0</v>
      </c>
      <c r="EL42" s="8">
        <v>5868.76</v>
      </c>
      <c r="EM42" s="8">
        <v>1172.3399999999999</v>
      </c>
      <c r="EN42" s="8">
        <v>2154.27</v>
      </c>
      <c r="EO42" s="8">
        <v>273.45999999999992</v>
      </c>
      <c r="EP42" s="8">
        <v>2333.34</v>
      </c>
      <c r="EQ42" s="8">
        <v>154.66</v>
      </c>
      <c r="ER42" s="8">
        <v>106.01</v>
      </c>
      <c r="ES42" s="8">
        <v>212.85</v>
      </c>
      <c r="ET42" s="8">
        <v>984.49</v>
      </c>
      <c r="EU42" s="8">
        <v>354.81</v>
      </c>
      <c r="EV42" s="8">
        <v>688.68</v>
      </c>
      <c r="EW42" s="8">
        <v>150.72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308.20999999999992</v>
      </c>
      <c r="FH42" s="8">
        <v>91.5</v>
      </c>
      <c r="FI42" s="8">
        <v>23238.93</v>
      </c>
    </row>
    <row r="43" spans="1:165" x14ac:dyDescent="0.3">
      <c r="A43" s="29"/>
      <c r="B43" s="26" t="s">
        <v>37</v>
      </c>
      <c r="C43" s="28" t="s">
        <v>266</v>
      </c>
      <c r="D43" s="28" t="s">
        <v>309</v>
      </c>
      <c r="E43" s="5"/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9">
        <v>0</v>
      </c>
      <c r="BZ43" s="9">
        <v>0.05</v>
      </c>
      <c r="CA43" s="9">
        <v>0.09</v>
      </c>
      <c r="CB43" s="9">
        <v>13.85</v>
      </c>
      <c r="CC43" s="9">
        <v>2.25</v>
      </c>
      <c r="CD43" s="9">
        <v>1.56</v>
      </c>
      <c r="CE43" s="9">
        <v>2.09</v>
      </c>
      <c r="CF43" s="9">
        <v>0.21</v>
      </c>
      <c r="CG43" s="9">
        <v>0.1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5.05</v>
      </c>
      <c r="CU43" s="9">
        <v>0</v>
      </c>
      <c r="CV43" s="9">
        <v>0</v>
      </c>
      <c r="CW43" s="9">
        <v>309.73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8">
        <v>1552.73</v>
      </c>
      <c r="EC43" s="8">
        <v>1094.1600000000001</v>
      </c>
      <c r="ED43" s="8">
        <v>509.86</v>
      </c>
      <c r="EE43" s="8">
        <v>241.38</v>
      </c>
      <c r="EF43" s="8">
        <v>78.98</v>
      </c>
      <c r="EG43" s="8">
        <v>435.92</v>
      </c>
      <c r="EH43" s="8">
        <v>199</v>
      </c>
      <c r="EI43" s="8">
        <v>192.15</v>
      </c>
      <c r="EJ43" s="8">
        <v>99.78</v>
      </c>
      <c r="EK43" s="8">
        <v>37.99</v>
      </c>
      <c r="EL43" s="8">
        <v>8165.09</v>
      </c>
      <c r="EM43" s="8">
        <v>2275.46</v>
      </c>
      <c r="EN43" s="8">
        <v>70.23</v>
      </c>
      <c r="EO43" s="8">
        <v>58.66</v>
      </c>
      <c r="EP43" s="8">
        <v>119.01</v>
      </c>
      <c r="EQ43" s="8">
        <v>130.55000000000001</v>
      </c>
      <c r="ER43" s="8">
        <v>1049.19</v>
      </c>
      <c r="ES43" s="8">
        <v>543.41</v>
      </c>
      <c r="ET43" s="8">
        <v>17.010000000000009</v>
      </c>
      <c r="EU43" s="8">
        <v>10.66</v>
      </c>
      <c r="EV43" s="8">
        <v>5.96</v>
      </c>
      <c r="EW43" s="8">
        <v>25.92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8269.92</v>
      </c>
      <c r="FH43" s="8">
        <v>516.7700000000001</v>
      </c>
      <c r="FI43" s="8">
        <v>26034.769999999993</v>
      </c>
    </row>
    <row r="44" spans="1:165" x14ac:dyDescent="0.3">
      <c r="A44" s="29"/>
      <c r="B44" s="26" t="s">
        <v>38</v>
      </c>
      <c r="C44" s="27" t="s">
        <v>281</v>
      </c>
      <c r="D44" s="27" t="s">
        <v>309</v>
      </c>
      <c r="E44" s="4"/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9">
        <v>0</v>
      </c>
      <c r="BZ44" s="9">
        <v>0.03</v>
      </c>
      <c r="CA44" s="9">
        <v>0.05</v>
      </c>
      <c r="CB44" s="9">
        <v>8.39</v>
      </c>
      <c r="CC44" s="9">
        <v>1.36</v>
      </c>
      <c r="CD44" s="9">
        <v>0.95000000000000018</v>
      </c>
      <c r="CE44" s="9">
        <v>1.26</v>
      </c>
      <c r="CF44" s="9">
        <v>0.13</v>
      </c>
      <c r="CG44" s="9">
        <v>0.06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3.06</v>
      </c>
      <c r="CS44" s="9">
        <v>0</v>
      </c>
      <c r="CT44" s="9">
        <v>0</v>
      </c>
      <c r="CU44" s="9">
        <v>27.62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460.37</v>
      </c>
      <c r="DG44" s="9">
        <v>237.01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32.14</v>
      </c>
      <c r="DN44" s="9">
        <v>0</v>
      </c>
      <c r="DO44" s="9">
        <v>0</v>
      </c>
      <c r="DP44" s="9">
        <v>55227.9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5101.33</v>
      </c>
      <c r="FD44" s="8">
        <v>0</v>
      </c>
      <c r="FE44" s="8">
        <v>0</v>
      </c>
      <c r="FF44" s="8">
        <v>0</v>
      </c>
      <c r="FG44" s="8">
        <v>8.59</v>
      </c>
      <c r="FH44" s="8">
        <v>52.86</v>
      </c>
      <c r="FI44" s="8">
        <v>61163.11</v>
      </c>
    </row>
    <row r="45" spans="1:165" x14ac:dyDescent="0.3">
      <c r="A45" s="29"/>
      <c r="B45" s="26" t="s">
        <v>39</v>
      </c>
      <c r="C45" s="27" t="s">
        <v>282</v>
      </c>
      <c r="D45" s="27" t="s">
        <v>309</v>
      </c>
      <c r="E45" s="4"/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6.46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7249.1</v>
      </c>
      <c r="DL45" s="9">
        <v>0</v>
      </c>
      <c r="DM45" s="9">
        <v>0</v>
      </c>
      <c r="DN45" s="9">
        <v>0</v>
      </c>
      <c r="DO45" s="9">
        <v>0</v>
      </c>
      <c r="DP45" s="9">
        <v>82341.439999999988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6446.82</v>
      </c>
      <c r="FH45" s="8">
        <v>16438.95</v>
      </c>
      <c r="FI45" s="8">
        <v>112482.76999999997</v>
      </c>
    </row>
    <row r="46" spans="1:165" x14ac:dyDescent="0.3">
      <c r="A46" s="29"/>
      <c r="B46" s="26" t="s">
        <v>40</v>
      </c>
      <c r="C46" s="27" t="s">
        <v>266</v>
      </c>
      <c r="D46" s="27" t="s">
        <v>309</v>
      </c>
      <c r="E46" s="4"/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9">
        <v>0</v>
      </c>
      <c r="BZ46" s="9">
        <v>7.6</v>
      </c>
      <c r="CA46" s="9">
        <v>13.87</v>
      </c>
      <c r="CB46" s="9">
        <v>2251.4</v>
      </c>
      <c r="CC46" s="9">
        <v>366.25</v>
      </c>
      <c r="CD46" s="9">
        <v>254.3</v>
      </c>
      <c r="CE46" s="9">
        <v>339.21</v>
      </c>
      <c r="CF46" s="9">
        <v>34.83</v>
      </c>
      <c r="CG46" s="9">
        <v>16.64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1.51</v>
      </c>
      <c r="CS46" s="9">
        <v>819.78000000000009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4299.28</v>
      </c>
      <c r="DS46" s="9">
        <v>3.94</v>
      </c>
      <c r="DT46" s="9">
        <v>8.6399999999999988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8">
        <v>20041.93</v>
      </c>
      <c r="EC46" s="8">
        <v>12629.58</v>
      </c>
      <c r="ED46" s="8">
        <v>8557.2300000000014</v>
      </c>
      <c r="EE46" s="8">
        <v>4273.3</v>
      </c>
      <c r="EF46" s="8">
        <v>1888.73</v>
      </c>
      <c r="EG46" s="8">
        <v>5366.96</v>
      </c>
      <c r="EH46" s="8">
        <v>2464.89</v>
      </c>
      <c r="EI46" s="8">
        <v>1662.41</v>
      </c>
      <c r="EJ46" s="8">
        <v>808.92</v>
      </c>
      <c r="EK46" s="8">
        <v>231.45</v>
      </c>
      <c r="EL46" s="8">
        <v>100357.89</v>
      </c>
      <c r="EM46" s="8">
        <v>29286.1</v>
      </c>
      <c r="EN46" s="8">
        <v>10607.4</v>
      </c>
      <c r="EO46" s="8">
        <v>2582.9699999999998</v>
      </c>
      <c r="EP46" s="8">
        <v>7567.08</v>
      </c>
      <c r="EQ46" s="8">
        <v>2677.63</v>
      </c>
      <c r="ER46" s="8">
        <v>2075.4499999999998</v>
      </c>
      <c r="ES46" s="8">
        <v>4030.62</v>
      </c>
      <c r="ET46" s="8">
        <v>508.19</v>
      </c>
      <c r="EU46" s="8">
        <v>572.21</v>
      </c>
      <c r="EV46" s="8">
        <v>625.39</v>
      </c>
      <c r="EW46" s="8">
        <v>330.34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182.19</v>
      </c>
      <c r="FH46" s="8">
        <v>138.79</v>
      </c>
      <c r="FI46" s="8">
        <v>227884.90000000002</v>
      </c>
    </row>
    <row r="47" spans="1:165" x14ac:dyDescent="0.3">
      <c r="A47" s="29"/>
      <c r="B47" s="26" t="s">
        <v>41</v>
      </c>
      <c r="C47" s="27" t="s">
        <v>266</v>
      </c>
      <c r="D47" s="27" t="s">
        <v>309</v>
      </c>
      <c r="E47" s="4"/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9">
        <v>0</v>
      </c>
      <c r="BZ47" s="9">
        <v>26.11</v>
      </c>
      <c r="CA47" s="9">
        <v>47.790000000000013</v>
      </c>
      <c r="CB47" s="9">
        <v>7744.55</v>
      </c>
      <c r="CC47" s="9">
        <v>1259.23</v>
      </c>
      <c r="CD47" s="9">
        <v>874.31</v>
      </c>
      <c r="CE47" s="9">
        <v>1166.27</v>
      </c>
      <c r="CF47" s="9">
        <v>119.75</v>
      </c>
      <c r="CG47" s="9">
        <v>57.220000000000013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403</v>
      </c>
      <c r="CS47" s="9">
        <v>344.26</v>
      </c>
      <c r="CT47" s="9">
        <v>0</v>
      </c>
      <c r="CU47" s="9">
        <v>0</v>
      </c>
      <c r="CV47" s="9">
        <v>0</v>
      </c>
      <c r="CW47" s="9">
        <v>17805.23</v>
      </c>
      <c r="CX47" s="9">
        <v>0</v>
      </c>
      <c r="CY47" s="9">
        <v>0</v>
      </c>
      <c r="CZ47" s="9">
        <v>2041.58</v>
      </c>
      <c r="DA47" s="9">
        <v>126.6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964.44999999999982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8">
        <v>936.89</v>
      </c>
      <c r="EC47" s="8">
        <v>1006.04</v>
      </c>
      <c r="ED47" s="8">
        <v>730.54</v>
      </c>
      <c r="EE47" s="8">
        <v>328.11</v>
      </c>
      <c r="EF47" s="8">
        <v>160.52000000000001</v>
      </c>
      <c r="EG47" s="8">
        <v>185.41</v>
      </c>
      <c r="EH47" s="8">
        <v>20.64</v>
      </c>
      <c r="EI47" s="8">
        <v>11.68</v>
      </c>
      <c r="EJ47" s="8">
        <v>0</v>
      </c>
      <c r="EK47" s="8">
        <v>84.61</v>
      </c>
      <c r="EL47" s="8">
        <v>109654.82</v>
      </c>
      <c r="EM47" s="8">
        <v>11175.47</v>
      </c>
      <c r="EN47" s="8">
        <v>11645.29</v>
      </c>
      <c r="EO47" s="8">
        <v>287.29000000000002</v>
      </c>
      <c r="EP47" s="8">
        <v>18217.23</v>
      </c>
      <c r="EQ47" s="8">
        <v>530.13</v>
      </c>
      <c r="ER47" s="8">
        <v>6443.89</v>
      </c>
      <c r="ES47" s="8">
        <v>272.66000000000008</v>
      </c>
      <c r="ET47" s="8">
        <v>1840.16</v>
      </c>
      <c r="EU47" s="8">
        <v>295.23</v>
      </c>
      <c r="EV47" s="8">
        <v>926.5</v>
      </c>
      <c r="EW47" s="8">
        <v>12.12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214.95</v>
      </c>
      <c r="FH47" s="8">
        <v>317.81</v>
      </c>
      <c r="FI47" s="8">
        <v>198278.34000000008</v>
      </c>
    </row>
    <row r="48" spans="1:165" x14ac:dyDescent="0.3">
      <c r="A48" s="29"/>
      <c r="B48" s="26" t="s">
        <v>42</v>
      </c>
      <c r="C48" s="28" t="s">
        <v>266</v>
      </c>
      <c r="D48" s="28" t="s">
        <v>309</v>
      </c>
      <c r="E48" s="5"/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9">
        <v>0</v>
      </c>
      <c r="BZ48" s="9">
        <v>10.6</v>
      </c>
      <c r="CA48" s="9">
        <v>19.37</v>
      </c>
      <c r="CB48" s="9">
        <v>3141.8900000000008</v>
      </c>
      <c r="CC48" s="9">
        <v>511.21</v>
      </c>
      <c r="CD48" s="9">
        <v>354.96</v>
      </c>
      <c r="CE48" s="9">
        <v>473.48</v>
      </c>
      <c r="CF48" s="9">
        <v>48.62</v>
      </c>
      <c r="CG48" s="9">
        <v>23.23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232.35</v>
      </c>
      <c r="CX48" s="9">
        <v>0</v>
      </c>
      <c r="CY48" s="9">
        <v>1193.52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459.23</v>
      </c>
      <c r="DS48" s="9">
        <v>0.17</v>
      </c>
      <c r="DT48" s="9">
        <v>18.11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8">
        <v>3468.3500000000008</v>
      </c>
      <c r="EC48" s="8">
        <v>2567.52</v>
      </c>
      <c r="ED48" s="8">
        <v>1452.06</v>
      </c>
      <c r="EE48" s="8">
        <v>1018.09</v>
      </c>
      <c r="EF48" s="8">
        <v>347.31</v>
      </c>
      <c r="EG48" s="8">
        <v>937.43</v>
      </c>
      <c r="EH48" s="8">
        <v>430.84</v>
      </c>
      <c r="EI48" s="8">
        <v>263.56</v>
      </c>
      <c r="EJ48" s="8">
        <v>171.28</v>
      </c>
      <c r="EK48" s="8">
        <v>73.06</v>
      </c>
      <c r="EL48" s="8">
        <v>25521.69</v>
      </c>
      <c r="EM48" s="8">
        <v>6193.1</v>
      </c>
      <c r="EN48" s="8">
        <v>3012.99</v>
      </c>
      <c r="EO48" s="8">
        <v>510</v>
      </c>
      <c r="EP48" s="8">
        <v>3411.65</v>
      </c>
      <c r="EQ48" s="8">
        <v>456.4</v>
      </c>
      <c r="ER48" s="8">
        <v>1383.7</v>
      </c>
      <c r="ES48" s="8">
        <v>613.67999999999995</v>
      </c>
      <c r="ET48" s="8">
        <v>1938.2</v>
      </c>
      <c r="EU48" s="8">
        <v>518.17999999999995</v>
      </c>
      <c r="EV48" s="8">
        <v>1011.57</v>
      </c>
      <c r="EW48" s="8">
        <v>295.85000000000002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3446.66</v>
      </c>
      <c r="FH48" s="8">
        <v>3839.52</v>
      </c>
      <c r="FI48" s="8">
        <v>69369.429999999993</v>
      </c>
    </row>
    <row r="49" spans="1:165" x14ac:dyDescent="0.3">
      <c r="A49" s="29"/>
      <c r="B49" s="26" t="s">
        <v>43</v>
      </c>
      <c r="C49" s="28" t="s">
        <v>266</v>
      </c>
      <c r="D49" s="28" t="s">
        <v>309</v>
      </c>
      <c r="E49" s="5"/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9">
        <v>0</v>
      </c>
      <c r="BZ49" s="9">
        <v>35.06</v>
      </c>
      <c r="CA49" s="9">
        <v>64.23</v>
      </c>
      <c r="CB49" s="9">
        <v>10392</v>
      </c>
      <c r="CC49" s="9">
        <v>1690.37</v>
      </c>
      <c r="CD49" s="9">
        <v>1173.7</v>
      </c>
      <c r="CE49" s="9">
        <v>1565.55</v>
      </c>
      <c r="CF49" s="9">
        <v>160.77000000000001</v>
      </c>
      <c r="CG49" s="9">
        <v>76.819999999999993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2456.58</v>
      </c>
      <c r="DA49" s="9">
        <v>1650.63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7892.84</v>
      </c>
      <c r="DS49" s="9">
        <v>20.37</v>
      </c>
      <c r="DT49" s="9">
        <v>1.79</v>
      </c>
      <c r="DU49" s="9">
        <v>0</v>
      </c>
      <c r="DV49" s="9">
        <v>0</v>
      </c>
      <c r="DW49" s="9">
        <v>3241.8500000000008</v>
      </c>
      <c r="DX49" s="9">
        <v>0</v>
      </c>
      <c r="DY49" s="9">
        <v>0</v>
      </c>
      <c r="DZ49" s="9">
        <v>0</v>
      </c>
      <c r="EA49" s="9">
        <v>0</v>
      </c>
      <c r="EB49" s="8">
        <v>11739.43</v>
      </c>
      <c r="EC49" s="8">
        <v>5957.26</v>
      </c>
      <c r="ED49" s="8">
        <v>3627.8300000000008</v>
      </c>
      <c r="EE49" s="8">
        <v>2325.6799999999998</v>
      </c>
      <c r="EF49" s="8">
        <v>1324.78</v>
      </c>
      <c r="EG49" s="8">
        <v>3352.15</v>
      </c>
      <c r="EH49" s="8">
        <v>1979.84</v>
      </c>
      <c r="EI49" s="8">
        <v>1319.12</v>
      </c>
      <c r="EJ49" s="8">
        <v>683.33999999999992</v>
      </c>
      <c r="EK49" s="8">
        <v>122.84</v>
      </c>
      <c r="EL49" s="8">
        <v>64870.080000000002</v>
      </c>
      <c r="EM49" s="8">
        <v>18469.98</v>
      </c>
      <c r="EN49" s="8">
        <v>9920.9</v>
      </c>
      <c r="EO49" s="8">
        <v>1999.72</v>
      </c>
      <c r="EP49" s="8">
        <v>12359.17</v>
      </c>
      <c r="EQ49" s="8">
        <v>2660.07</v>
      </c>
      <c r="ER49" s="8">
        <v>4179.8200000000006</v>
      </c>
      <c r="ES49" s="8">
        <v>2405.17</v>
      </c>
      <c r="ET49" s="8">
        <v>3936.78</v>
      </c>
      <c r="EU49" s="8">
        <v>1117.03</v>
      </c>
      <c r="EV49" s="8">
        <v>1353.71</v>
      </c>
      <c r="EW49" s="8">
        <v>521.5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2232</v>
      </c>
      <c r="FH49" s="8">
        <v>2486.41</v>
      </c>
      <c r="FI49" s="8">
        <v>191367.17000000004</v>
      </c>
    </row>
    <row r="50" spans="1:165" x14ac:dyDescent="0.3">
      <c r="A50" s="29"/>
      <c r="B50" s="26" t="s">
        <v>44</v>
      </c>
      <c r="C50" s="28" t="s">
        <v>266</v>
      </c>
      <c r="D50" s="28" t="s">
        <v>309</v>
      </c>
      <c r="E50" s="5"/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9">
        <v>0</v>
      </c>
      <c r="BZ50" s="9">
        <v>24.07</v>
      </c>
      <c r="CA50" s="9">
        <v>44.05</v>
      </c>
      <c r="CB50" s="9">
        <v>7125.87</v>
      </c>
      <c r="CC50" s="9">
        <v>1160.56</v>
      </c>
      <c r="CD50" s="9">
        <v>805.9</v>
      </c>
      <c r="CE50" s="9">
        <v>1074.92</v>
      </c>
      <c r="CF50" s="9">
        <v>110.4</v>
      </c>
      <c r="CG50" s="9">
        <v>52.75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344.2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974.63</v>
      </c>
      <c r="CY50" s="9">
        <v>986.5</v>
      </c>
      <c r="CZ50" s="9">
        <v>1334.05</v>
      </c>
      <c r="DA50" s="9">
        <v>10.57</v>
      </c>
      <c r="DB50" s="9">
        <v>5697.6500000000005</v>
      </c>
      <c r="DC50" s="9">
        <v>6502.4699999999984</v>
      </c>
      <c r="DD50" s="9">
        <v>0</v>
      </c>
      <c r="DE50" s="9">
        <v>41.39</v>
      </c>
      <c r="DF50" s="9">
        <v>8996.66</v>
      </c>
      <c r="DG50" s="9">
        <v>4813.1000000000004</v>
      </c>
      <c r="DH50" s="9">
        <v>156.41</v>
      </c>
      <c r="DI50" s="9">
        <v>68.98</v>
      </c>
      <c r="DJ50" s="9">
        <v>5.3599999999999994</v>
      </c>
      <c r="DK50" s="9">
        <v>0</v>
      </c>
      <c r="DL50" s="9">
        <v>0</v>
      </c>
      <c r="DM50" s="9">
        <v>6249.23</v>
      </c>
      <c r="DN50" s="9">
        <v>0</v>
      </c>
      <c r="DO50" s="9">
        <v>0</v>
      </c>
      <c r="DP50" s="9">
        <v>0</v>
      </c>
      <c r="DQ50" s="9">
        <v>0</v>
      </c>
      <c r="DR50" s="9">
        <v>709.11</v>
      </c>
      <c r="DS50" s="9">
        <v>1742.51</v>
      </c>
      <c r="DT50" s="9">
        <v>1.02</v>
      </c>
      <c r="DU50" s="9">
        <v>0</v>
      </c>
      <c r="DV50" s="9">
        <v>0</v>
      </c>
      <c r="DW50" s="9">
        <v>624.55999999999983</v>
      </c>
      <c r="DX50" s="9">
        <v>0</v>
      </c>
      <c r="DY50" s="9">
        <v>0</v>
      </c>
      <c r="DZ50" s="9">
        <v>0</v>
      </c>
      <c r="EA50" s="9">
        <v>0</v>
      </c>
      <c r="EB50" s="8">
        <v>5263.1900000000014</v>
      </c>
      <c r="EC50" s="8">
        <v>2579.94</v>
      </c>
      <c r="ED50" s="8">
        <v>1958.88</v>
      </c>
      <c r="EE50" s="8">
        <v>1585.16</v>
      </c>
      <c r="EF50" s="8">
        <v>512.98</v>
      </c>
      <c r="EG50" s="8">
        <v>701.51</v>
      </c>
      <c r="EH50" s="8">
        <v>571.52</v>
      </c>
      <c r="EI50" s="8">
        <v>355.04</v>
      </c>
      <c r="EJ50" s="8">
        <v>231.56</v>
      </c>
      <c r="EK50" s="8">
        <v>99.2</v>
      </c>
      <c r="EL50" s="8">
        <v>8123</v>
      </c>
      <c r="EM50" s="8">
        <v>4783.07</v>
      </c>
      <c r="EN50" s="8">
        <v>1360.2</v>
      </c>
      <c r="EO50" s="8">
        <v>526.65</v>
      </c>
      <c r="EP50" s="8">
        <v>1667.35</v>
      </c>
      <c r="EQ50" s="8">
        <v>625.24</v>
      </c>
      <c r="ER50" s="8">
        <v>460.1</v>
      </c>
      <c r="ES50" s="8">
        <v>376.41</v>
      </c>
      <c r="ET50" s="8">
        <v>345.39</v>
      </c>
      <c r="EU50" s="8">
        <v>154.59</v>
      </c>
      <c r="EV50" s="8">
        <v>82.59</v>
      </c>
      <c r="EW50" s="8">
        <v>35.93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3080.2</v>
      </c>
      <c r="FH50" s="8">
        <v>3431.28</v>
      </c>
      <c r="FI50" s="8">
        <v>88567.9</v>
      </c>
    </row>
    <row r="51" spans="1:165" x14ac:dyDescent="0.3">
      <c r="A51" s="29"/>
      <c r="B51" s="26" t="s">
        <v>45</v>
      </c>
      <c r="C51" s="27" t="s">
        <v>283</v>
      </c>
      <c r="D51" s="27" t="s">
        <v>309</v>
      </c>
      <c r="E51" s="4"/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9">
        <v>0</v>
      </c>
      <c r="BZ51" s="9">
        <v>0.99</v>
      </c>
      <c r="CA51" s="9">
        <v>1.8</v>
      </c>
      <c r="CB51" s="9">
        <v>291.99</v>
      </c>
      <c r="CC51" s="9">
        <v>47.51</v>
      </c>
      <c r="CD51" s="9">
        <v>32.99</v>
      </c>
      <c r="CE51" s="9">
        <v>44</v>
      </c>
      <c r="CF51" s="9">
        <v>4.5199999999999996</v>
      </c>
      <c r="CG51" s="9">
        <v>2.16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8.8000000000000007</v>
      </c>
      <c r="CR51" s="9">
        <v>0</v>
      </c>
      <c r="CS51" s="9">
        <v>0</v>
      </c>
      <c r="CT51" s="9">
        <v>106.34</v>
      </c>
      <c r="CU51" s="9">
        <v>580</v>
      </c>
      <c r="CV51" s="9">
        <v>911.1</v>
      </c>
      <c r="CW51" s="9">
        <v>916.6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10973.96</v>
      </c>
      <c r="DD51" s="9">
        <v>263.33999999999992</v>
      </c>
      <c r="DE51" s="9">
        <v>0</v>
      </c>
      <c r="DF51" s="9">
        <v>368.35</v>
      </c>
      <c r="DG51" s="9">
        <v>146.54</v>
      </c>
      <c r="DH51" s="9">
        <v>5.81</v>
      </c>
      <c r="DI51" s="9">
        <v>6.71</v>
      </c>
      <c r="DJ51" s="9">
        <v>30.56</v>
      </c>
      <c r="DK51" s="9">
        <v>0</v>
      </c>
      <c r="DL51" s="9">
        <v>0</v>
      </c>
      <c r="DM51" s="9">
        <v>674.5</v>
      </c>
      <c r="DN51" s="9">
        <v>0</v>
      </c>
      <c r="DO51" s="9">
        <v>0</v>
      </c>
      <c r="DP51" s="9">
        <v>333.85</v>
      </c>
      <c r="DQ51" s="9">
        <v>5678.9699999999993</v>
      </c>
      <c r="DR51" s="9">
        <v>305.62</v>
      </c>
      <c r="DS51" s="9">
        <v>27.49</v>
      </c>
      <c r="DT51" s="9">
        <v>1820.79</v>
      </c>
      <c r="DU51" s="9">
        <v>832.4</v>
      </c>
      <c r="DV51" s="9">
        <v>318.60000000000002</v>
      </c>
      <c r="DW51" s="9">
        <v>0</v>
      </c>
      <c r="DX51" s="9">
        <v>937.81</v>
      </c>
      <c r="DY51" s="9">
        <v>1797.02</v>
      </c>
      <c r="DZ51" s="9">
        <v>568.99</v>
      </c>
      <c r="EA51" s="9">
        <v>21.72</v>
      </c>
      <c r="EB51" s="8">
        <v>12316.25</v>
      </c>
      <c r="EC51" s="8">
        <v>4368.91</v>
      </c>
      <c r="ED51" s="8">
        <v>2581.65</v>
      </c>
      <c r="EE51" s="8">
        <v>1351.68</v>
      </c>
      <c r="EF51" s="8">
        <v>358.17</v>
      </c>
      <c r="EG51" s="8">
        <v>2181.6999999999998</v>
      </c>
      <c r="EH51" s="8">
        <v>1019.51</v>
      </c>
      <c r="EI51" s="8">
        <v>597.61</v>
      </c>
      <c r="EJ51" s="8">
        <v>430.82</v>
      </c>
      <c r="EK51" s="8">
        <v>70.05</v>
      </c>
      <c r="EL51" s="8">
        <v>53043.46</v>
      </c>
      <c r="EM51" s="8">
        <v>14338.71</v>
      </c>
      <c r="EN51" s="8">
        <v>6533.78</v>
      </c>
      <c r="EO51" s="8">
        <v>1022.83</v>
      </c>
      <c r="EP51" s="8">
        <v>10490.07</v>
      </c>
      <c r="EQ51" s="8">
        <v>1527.67</v>
      </c>
      <c r="ER51" s="8">
        <v>2168.8200000000002</v>
      </c>
      <c r="ES51" s="8">
        <v>1246.19</v>
      </c>
      <c r="ET51" s="8">
        <v>1798.28</v>
      </c>
      <c r="EU51" s="8">
        <v>838.58</v>
      </c>
      <c r="EV51" s="8">
        <v>1085.17</v>
      </c>
      <c r="EW51" s="8">
        <v>414.08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31906.89</v>
      </c>
      <c r="FH51" s="8">
        <v>7053.93</v>
      </c>
      <c r="FI51" s="8">
        <v>186806.64</v>
      </c>
    </row>
    <row r="52" spans="1:165" x14ac:dyDescent="0.3">
      <c r="A52" s="29"/>
      <c r="B52" s="26" t="s">
        <v>46</v>
      </c>
      <c r="C52" s="27" t="s">
        <v>283</v>
      </c>
      <c r="D52" s="27" t="s">
        <v>309</v>
      </c>
      <c r="E52" s="4"/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9">
        <v>0</v>
      </c>
      <c r="BZ52" s="9">
        <v>1.02</v>
      </c>
      <c r="CA52" s="9">
        <v>1.86</v>
      </c>
      <c r="CB52" s="9">
        <v>302.82</v>
      </c>
      <c r="CC52" s="9">
        <v>49.27</v>
      </c>
      <c r="CD52" s="9">
        <v>34.21</v>
      </c>
      <c r="CE52" s="9">
        <v>45.63</v>
      </c>
      <c r="CF52" s="9">
        <v>4.6900000000000004</v>
      </c>
      <c r="CG52" s="9">
        <v>2.2400000000000002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6.46</v>
      </c>
      <c r="CX52" s="9">
        <v>0</v>
      </c>
      <c r="CY52" s="9">
        <v>0</v>
      </c>
      <c r="CZ52" s="9">
        <v>0</v>
      </c>
      <c r="DA52" s="9">
        <v>111.24</v>
      </c>
      <c r="DB52" s="9">
        <v>0</v>
      </c>
      <c r="DC52" s="9">
        <v>9356.39</v>
      </c>
      <c r="DD52" s="9">
        <v>0</v>
      </c>
      <c r="DE52" s="9">
        <v>37392.019999999997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70.739999999999995</v>
      </c>
      <c r="DS52" s="9">
        <v>0.53</v>
      </c>
      <c r="DT52" s="9">
        <v>0</v>
      </c>
      <c r="DU52" s="9">
        <v>0</v>
      </c>
      <c r="DV52" s="9">
        <v>0</v>
      </c>
      <c r="DW52" s="9">
        <v>0</v>
      </c>
      <c r="DX52" s="9">
        <v>468.68</v>
      </c>
      <c r="DY52" s="9">
        <v>898.93</v>
      </c>
      <c r="DZ52" s="9">
        <v>284.67</v>
      </c>
      <c r="EA52" s="9">
        <v>10.87</v>
      </c>
      <c r="EB52" s="8">
        <v>4948.8</v>
      </c>
      <c r="EC52" s="8">
        <v>1456.53</v>
      </c>
      <c r="ED52" s="8">
        <v>815.52</v>
      </c>
      <c r="EE52" s="8">
        <v>446.49</v>
      </c>
      <c r="EF52" s="8">
        <v>135.41999999999999</v>
      </c>
      <c r="EG52" s="8">
        <v>966.37</v>
      </c>
      <c r="EH52" s="8">
        <v>377.01</v>
      </c>
      <c r="EI52" s="8">
        <v>118.97</v>
      </c>
      <c r="EJ52" s="8">
        <v>149.16999999999999</v>
      </c>
      <c r="EK52" s="8">
        <v>40.849999999999987</v>
      </c>
      <c r="EL52" s="8">
        <v>27824.12</v>
      </c>
      <c r="EM52" s="8">
        <v>7415.95</v>
      </c>
      <c r="EN52" s="8">
        <v>3046.8500000000008</v>
      </c>
      <c r="EO52" s="8">
        <v>687.37</v>
      </c>
      <c r="EP52" s="8">
        <v>4587.1000000000004</v>
      </c>
      <c r="EQ52" s="8">
        <v>686.28000000000009</v>
      </c>
      <c r="ER52" s="8">
        <v>572.38</v>
      </c>
      <c r="ES52" s="8">
        <v>299.33</v>
      </c>
      <c r="ET52" s="8">
        <v>808.53</v>
      </c>
      <c r="EU52" s="8">
        <v>293.38</v>
      </c>
      <c r="EV52" s="8">
        <v>443.8</v>
      </c>
      <c r="EW52" s="8">
        <v>355.56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2714.24</v>
      </c>
      <c r="FH52" s="8">
        <v>600.05999999999983</v>
      </c>
      <c r="FI52" s="8">
        <v>108832.35</v>
      </c>
    </row>
    <row r="53" spans="1:165" x14ac:dyDescent="0.3">
      <c r="A53" s="29"/>
      <c r="B53" s="26" t="s">
        <v>47</v>
      </c>
      <c r="C53" s="27" t="s">
        <v>283</v>
      </c>
      <c r="D53" s="27" t="s">
        <v>309</v>
      </c>
      <c r="E53" s="4"/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9">
        <v>0</v>
      </c>
      <c r="BZ53" s="9">
        <v>0.53</v>
      </c>
      <c r="CA53" s="9">
        <v>0.97</v>
      </c>
      <c r="CB53" s="9">
        <v>158.1</v>
      </c>
      <c r="CC53" s="9">
        <v>25.72</v>
      </c>
      <c r="CD53" s="9">
        <v>17.86</v>
      </c>
      <c r="CE53" s="9">
        <v>23.83</v>
      </c>
      <c r="CF53" s="9">
        <v>2.4500000000000002</v>
      </c>
      <c r="CG53" s="9">
        <v>1.17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15.52</v>
      </c>
      <c r="CR53" s="9">
        <v>1.03</v>
      </c>
      <c r="CS53" s="9">
        <v>0</v>
      </c>
      <c r="CT53" s="9">
        <v>0</v>
      </c>
      <c r="CU53" s="9">
        <v>0</v>
      </c>
      <c r="CV53" s="9">
        <v>65.11</v>
      </c>
      <c r="CW53" s="9">
        <v>19.38</v>
      </c>
      <c r="CX53" s="9">
        <v>0</v>
      </c>
      <c r="CY53" s="9">
        <v>0</v>
      </c>
      <c r="CZ53" s="9">
        <v>56.61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828.91</v>
      </c>
      <c r="DG53" s="9">
        <v>342.58</v>
      </c>
      <c r="DH53" s="9">
        <v>14.83</v>
      </c>
      <c r="DI53" s="9">
        <v>13.34</v>
      </c>
      <c r="DJ53" s="9">
        <v>55.94</v>
      </c>
      <c r="DK53" s="9">
        <v>53.15</v>
      </c>
      <c r="DL53" s="9">
        <v>0</v>
      </c>
      <c r="DM53" s="9">
        <v>257.12</v>
      </c>
      <c r="DN53" s="9">
        <v>0</v>
      </c>
      <c r="DO53" s="9">
        <v>27.01</v>
      </c>
      <c r="DP53" s="9">
        <v>9299.56</v>
      </c>
      <c r="DQ53" s="9">
        <v>334.89</v>
      </c>
      <c r="DR53" s="9">
        <v>0</v>
      </c>
      <c r="DS53" s="9">
        <v>2.0099999999999998</v>
      </c>
      <c r="DT53" s="9">
        <v>118.37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8">
        <v>1275.4100000000001</v>
      </c>
      <c r="EC53" s="8">
        <v>752.68</v>
      </c>
      <c r="ED53" s="8">
        <v>458.48</v>
      </c>
      <c r="EE53" s="8">
        <v>286.70999999999992</v>
      </c>
      <c r="EF53" s="8">
        <v>139.47</v>
      </c>
      <c r="EG53" s="8">
        <v>577.41</v>
      </c>
      <c r="EH53" s="8">
        <v>109.07</v>
      </c>
      <c r="EI53" s="8">
        <v>111.9</v>
      </c>
      <c r="EJ53" s="8">
        <v>39.760000000000012</v>
      </c>
      <c r="EK53" s="8">
        <v>34.89</v>
      </c>
      <c r="EL53" s="8">
        <v>11635.68</v>
      </c>
      <c r="EM53" s="8">
        <v>2105.37</v>
      </c>
      <c r="EN53" s="8">
        <v>1975.76</v>
      </c>
      <c r="EO53" s="8">
        <v>184.15</v>
      </c>
      <c r="EP53" s="8">
        <v>1216.1199999999999</v>
      </c>
      <c r="EQ53" s="8">
        <v>762.64</v>
      </c>
      <c r="ER53" s="8">
        <v>126.4</v>
      </c>
      <c r="ES53" s="8">
        <v>183.85</v>
      </c>
      <c r="ET53" s="8">
        <v>212.3</v>
      </c>
      <c r="EU53" s="8">
        <v>159.83000000000001</v>
      </c>
      <c r="EV53" s="8">
        <v>155.97</v>
      </c>
      <c r="EW53" s="8">
        <v>62.51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3972.1</v>
      </c>
      <c r="FH53" s="8">
        <v>24440.75</v>
      </c>
      <c r="FI53" s="8">
        <v>62715.200000000004</v>
      </c>
    </row>
    <row r="54" spans="1:165" x14ac:dyDescent="0.3">
      <c r="A54" s="29"/>
      <c r="B54" s="26" t="s">
        <v>48</v>
      </c>
      <c r="C54" s="27" t="s">
        <v>283</v>
      </c>
      <c r="D54" s="27" t="s">
        <v>309</v>
      </c>
      <c r="E54" s="4"/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9">
        <v>0</v>
      </c>
      <c r="BZ54" s="9">
        <v>7.41</v>
      </c>
      <c r="CA54" s="9">
        <v>13.54</v>
      </c>
      <c r="CB54" s="9">
        <v>2198.13</v>
      </c>
      <c r="CC54" s="9">
        <v>357.49</v>
      </c>
      <c r="CD54" s="9">
        <v>248.22</v>
      </c>
      <c r="CE54" s="9">
        <v>331.1</v>
      </c>
      <c r="CF54" s="9">
        <v>34</v>
      </c>
      <c r="CG54" s="9">
        <v>16.25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715.2700000000001</v>
      </c>
      <c r="CW54" s="9">
        <v>7782.78</v>
      </c>
      <c r="CX54" s="9">
        <v>0</v>
      </c>
      <c r="CY54" s="9">
        <v>0</v>
      </c>
      <c r="CZ54" s="9">
        <v>697.8</v>
      </c>
      <c r="DA54" s="9">
        <v>111.2</v>
      </c>
      <c r="DB54" s="9">
        <v>1361.84</v>
      </c>
      <c r="DC54" s="9">
        <v>4652.92</v>
      </c>
      <c r="DD54" s="9">
        <v>23934.02</v>
      </c>
      <c r="DE54" s="9">
        <v>197.57</v>
      </c>
      <c r="DF54" s="9">
        <v>3926.27</v>
      </c>
      <c r="DG54" s="9">
        <v>1911.12</v>
      </c>
      <c r="DH54" s="9">
        <v>61.44</v>
      </c>
      <c r="DI54" s="9">
        <v>30.62</v>
      </c>
      <c r="DJ54" s="9">
        <v>24.83</v>
      </c>
      <c r="DK54" s="9">
        <v>0</v>
      </c>
      <c r="DL54" s="9">
        <v>0</v>
      </c>
      <c r="DM54" s="9">
        <v>1921.91</v>
      </c>
      <c r="DN54" s="9">
        <v>0</v>
      </c>
      <c r="DO54" s="9">
        <v>432.35</v>
      </c>
      <c r="DP54" s="9">
        <v>2106.85</v>
      </c>
      <c r="DQ54" s="9">
        <v>12070.11</v>
      </c>
      <c r="DR54" s="9">
        <v>1101.8800000000001</v>
      </c>
      <c r="DS54" s="9">
        <v>344.65000000000009</v>
      </c>
      <c r="DT54" s="9">
        <v>10400.969999999999</v>
      </c>
      <c r="DU54" s="9">
        <v>11472.72</v>
      </c>
      <c r="DV54" s="9">
        <v>4435.9799999999996</v>
      </c>
      <c r="DW54" s="9">
        <v>5603.96</v>
      </c>
      <c r="DX54" s="9">
        <v>4050.98</v>
      </c>
      <c r="DY54" s="9">
        <v>2225.5</v>
      </c>
      <c r="DZ54" s="9">
        <v>11375.45</v>
      </c>
      <c r="EA54" s="9">
        <v>434.34</v>
      </c>
      <c r="EB54" s="8">
        <v>8452.4599999999955</v>
      </c>
      <c r="EC54" s="8">
        <v>2223.86</v>
      </c>
      <c r="ED54" s="8">
        <v>1142.94</v>
      </c>
      <c r="EE54" s="8">
        <v>701.32999999999993</v>
      </c>
      <c r="EF54" s="8">
        <v>182.53</v>
      </c>
      <c r="EG54" s="8">
        <v>957.48</v>
      </c>
      <c r="EH54" s="8">
        <v>334.4</v>
      </c>
      <c r="EI54" s="8">
        <v>121.29</v>
      </c>
      <c r="EJ54" s="8">
        <v>27.89</v>
      </c>
      <c r="EK54" s="8">
        <v>12.43</v>
      </c>
      <c r="EL54" s="8">
        <v>16051.2</v>
      </c>
      <c r="EM54" s="8">
        <v>8034.76</v>
      </c>
      <c r="EN54" s="8">
        <v>1396.85</v>
      </c>
      <c r="EO54" s="8">
        <v>678</v>
      </c>
      <c r="EP54" s="8">
        <v>949.32</v>
      </c>
      <c r="EQ54" s="8">
        <v>721.05</v>
      </c>
      <c r="ER54" s="8">
        <v>277.58</v>
      </c>
      <c r="ES54" s="8">
        <v>417.27</v>
      </c>
      <c r="ET54" s="8">
        <v>245.32</v>
      </c>
      <c r="EU54" s="8">
        <v>329.31</v>
      </c>
      <c r="EV54" s="8">
        <v>19.149999999999999</v>
      </c>
      <c r="EW54" s="8">
        <v>63.76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159931.64999999997</v>
      </c>
    </row>
    <row r="55" spans="1:165" x14ac:dyDescent="0.3">
      <c r="A55" s="29"/>
      <c r="B55" s="26" t="s">
        <v>49</v>
      </c>
      <c r="C55" s="27" t="s">
        <v>267</v>
      </c>
      <c r="D55" s="27" t="s">
        <v>309</v>
      </c>
      <c r="E55" s="4"/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9">
        <v>0</v>
      </c>
      <c r="BZ55" s="9">
        <v>28.99</v>
      </c>
      <c r="CA55" s="9">
        <v>53.08</v>
      </c>
      <c r="CB55" s="9">
        <v>8602.9499999999989</v>
      </c>
      <c r="CC55" s="9">
        <v>1398.09</v>
      </c>
      <c r="CD55" s="9">
        <v>970.71</v>
      </c>
      <c r="CE55" s="9">
        <v>1294.8900000000001</v>
      </c>
      <c r="CF55" s="9">
        <v>132.94999999999999</v>
      </c>
      <c r="CG55" s="9">
        <v>63.53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1.71</v>
      </c>
      <c r="CS55" s="9">
        <v>0</v>
      </c>
      <c r="CT55" s="9">
        <v>357.52</v>
      </c>
      <c r="CU55" s="9">
        <v>1934.14</v>
      </c>
      <c r="CV55" s="9">
        <v>6635.44</v>
      </c>
      <c r="CW55" s="9">
        <v>14101.6</v>
      </c>
      <c r="CX55" s="9">
        <v>126.89</v>
      </c>
      <c r="CY55" s="9">
        <v>215.06</v>
      </c>
      <c r="CZ55" s="9">
        <v>2274.71</v>
      </c>
      <c r="DA55" s="9">
        <v>0</v>
      </c>
      <c r="DB55" s="9">
        <v>6738.25</v>
      </c>
      <c r="DC55" s="9">
        <v>14725.93</v>
      </c>
      <c r="DD55" s="9">
        <v>0</v>
      </c>
      <c r="DE55" s="9">
        <v>0</v>
      </c>
      <c r="DF55" s="9">
        <v>12585.36</v>
      </c>
      <c r="DG55" s="9">
        <v>6110.28</v>
      </c>
      <c r="DH55" s="9">
        <v>178.35</v>
      </c>
      <c r="DI55" s="9">
        <v>106.1</v>
      </c>
      <c r="DJ55" s="9">
        <v>126.38</v>
      </c>
      <c r="DK55" s="9">
        <v>18244.09</v>
      </c>
      <c r="DL55" s="9">
        <v>1447.47</v>
      </c>
      <c r="DM55" s="9">
        <v>16905.36</v>
      </c>
      <c r="DN55" s="9">
        <v>363.97</v>
      </c>
      <c r="DO55" s="9">
        <v>16590.349999999991</v>
      </c>
      <c r="DP55" s="9">
        <v>59620.88</v>
      </c>
      <c r="DQ55" s="9">
        <v>80992.160000000003</v>
      </c>
      <c r="DR55" s="9">
        <v>1767.37</v>
      </c>
      <c r="DS55" s="9">
        <v>15096.37</v>
      </c>
      <c r="DT55" s="9">
        <v>19812.95</v>
      </c>
      <c r="DU55" s="9">
        <v>788.07</v>
      </c>
      <c r="DV55" s="9">
        <v>301.63</v>
      </c>
      <c r="DW55" s="9">
        <v>19879.7</v>
      </c>
      <c r="DX55" s="9">
        <v>34339.93</v>
      </c>
      <c r="DY55" s="9">
        <v>17863.169999999991</v>
      </c>
      <c r="DZ55" s="9">
        <v>10941.97</v>
      </c>
      <c r="EA55" s="9">
        <v>417.78</v>
      </c>
      <c r="EB55" s="8">
        <v>51801.63</v>
      </c>
      <c r="EC55" s="8">
        <v>21994.21</v>
      </c>
      <c r="ED55" s="8">
        <v>13316.98</v>
      </c>
      <c r="EE55" s="8">
        <v>9703.07</v>
      </c>
      <c r="EF55" s="8">
        <v>2807.9</v>
      </c>
      <c r="EG55" s="8">
        <v>4545.8100000000004</v>
      </c>
      <c r="EH55" s="8">
        <v>2453.08</v>
      </c>
      <c r="EI55" s="8">
        <v>1775.36</v>
      </c>
      <c r="EJ55" s="8">
        <v>1103.1300000000001</v>
      </c>
      <c r="EK55" s="8">
        <v>367.92</v>
      </c>
      <c r="EL55" s="8">
        <v>109511.92</v>
      </c>
      <c r="EM55" s="8">
        <v>43864.93</v>
      </c>
      <c r="EN55" s="8">
        <v>13149.25</v>
      </c>
      <c r="EO55" s="8">
        <v>5327.39</v>
      </c>
      <c r="EP55" s="8">
        <v>20365.599999999991</v>
      </c>
      <c r="EQ55" s="8">
        <v>2711.95</v>
      </c>
      <c r="ER55" s="8">
        <v>6391.9</v>
      </c>
      <c r="ES55" s="8">
        <v>2226.33</v>
      </c>
      <c r="ET55" s="8">
        <v>2131.98</v>
      </c>
      <c r="EU55" s="8">
        <v>2322.79</v>
      </c>
      <c r="EV55" s="8">
        <v>938.44999999999982</v>
      </c>
      <c r="EW55" s="8">
        <v>433.67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12332.73</v>
      </c>
      <c r="FH55" s="8">
        <v>16911.38</v>
      </c>
      <c r="FI55" s="8">
        <v>742625.49</v>
      </c>
    </row>
    <row r="56" spans="1:165" x14ac:dyDescent="0.3">
      <c r="A56" s="29"/>
      <c r="B56" s="26" t="s">
        <v>50</v>
      </c>
      <c r="C56" s="27" t="s">
        <v>268</v>
      </c>
      <c r="D56" s="27" t="s">
        <v>309</v>
      </c>
      <c r="E56" s="4"/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9">
        <v>0</v>
      </c>
      <c r="BZ56" s="9">
        <v>76.47</v>
      </c>
      <c r="CA56" s="9">
        <v>140.82</v>
      </c>
      <c r="CB56" s="9">
        <v>22739.759999999991</v>
      </c>
      <c r="CC56" s="9">
        <v>3689.1</v>
      </c>
      <c r="CD56" s="9">
        <v>2561.0300000000002</v>
      </c>
      <c r="CE56" s="9">
        <v>3416.73</v>
      </c>
      <c r="CF56" s="9">
        <v>350.71</v>
      </c>
      <c r="CG56" s="9">
        <v>167.57</v>
      </c>
      <c r="CH56" s="9">
        <v>4165.41</v>
      </c>
      <c r="CI56" s="9">
        <v>1498.8</v>
      </c>
      <c r="CJ56" s="9">
        <v>4.6099999999999994</v>
      </c>
      <c r="CK56" s="9">
        <v>5350.1600000000008</v>
      </c>
      <c r="CL56" s="9">
        <v>14.61</v>
      </c>
      <c r="CM56" s="9">
        <v>48.43</v>
      </c>
      <c r="CN56" s="9">
        <v>363.07</v>
      </c>
      <c r="CO56" s="9">
        <v>2809.06</v>
      </c>
      <c r="CP56" s="9">
        <v>30.33</v>
      </c>
      <c r="CQ56" s="9">
        <v>315.42</v>
      </c>
      <c r="CR56" s="9">
        <v>1403.26</v>
      </c>
      <c r="CS56" s="9">
        <v>215.97</v>
      </c>
      <c r="CT56" s="9">
        <v>0</v>
      </c>
      <c r="CU56" s="9">
        <v>0</v>
      </c>
      <c r="CV56" s="9">
        <v>716.26</v>
      </c>
      <c r="CW56" s="9">
        <v>5860.9</v>
      </c>
      <c r="CX56" s="9">
        <v>152.12</v>
      </c>
      <c r="CY56" s="9">
        <v>1048.6300000000001</v>
      </c>
      <c r="CZ56" s="9">
        <v>586.82000000000005</v>
      </c>
      <c r="DA56" s="9">
        <v>19.309999999999999</v>
      </c>
      <c r="DB56" s="9">
        <v>0</v>
      </c>
      <c r="DC56" s="9">
        <v>0</v>
      </c>
      <c r="DD56" s="9">
        <v>0</v>
      </c>
      <c r="DE56" s="9">
        <v>171.76</v>
      </c>
      <c r="DF56" s="9">
        <v>35457.06</v>
      </c>
      <c r="DG56" s="9">
        <v>17729.55</v>
      </c>
      <c r="DH56" s="9">
        <v>582.29000000000008</v>
      </c>
      <c r="DI56" s="9">
        <v>260.02</v>
      </c>
      <c r="DJ56" s="9">
        <v>37.090000000000003</v>
      </c>
      <c r="DK56" s="9">
        <v>22100.33</v>
      </c>
      <c r="DL56" s="9">
        <v>0</v>
      </c>
      <c r="DM56" s="9">
        <v>5219.84</v>
      </c>
      <c r="DN56" s="9">
        <v>10.46</v>
      </c>
      <c r="DO56" s="9">
        <v>0</v>
      </c>
      <c r="DP56" s="9">
        <v>4227.1500000000005</v>
      </c>
      <c r="DQ56" s="9">
        <v>334.71</v>
      </c>
      <c r="DR56" s="9">
        <v>2031.99</v>
      </c>
      <c r="DS56" s="9">
        <v>184.2</v>
      </c>
      <c r="DT56" s="9">
        <v>10.74</v>
      </c>
      <c r="DU56" s="9">
        <v>1003.15</v>
      </c>
      <c r="DV56" s="9">
        <v>383.94</v>
      </c>
      <c r="DW56" s="9">
        <v>1310.31</v>
      </c>
      <c r="DX56" s="9">
        <v>0</v>
      </c>
      <c r="DY56" s="9">
        <v>0</v>
      </c>
      <c r="DZ56" s="9">
        <v>0</v>
      </c>
      <c r="EA56" s="9">
        <v>0</v>
      </c>
      <c r="EB56" s="8">
        <v>30015.59</v>
      </c>
      <c r="EC56" s="8">
        <v>13478.3</v>
      </c>
      <c r="ED56" s="8">
        <v>9518.2800000000007</v>
      </c>
      <c r="EE56" s="8">
        <v>5218.6600000000008</v>
      </c>
      <c r="EF56" s="8">
        <v>1835.78</v>
      </c>
      <c r="EG56" s="8">
        <v>5355.7</v>
      </c>
      <c r="EH56" s="8">
        <v>2657.45</v>
      </c>
      <c r="EI56" s="8">
        <v>1706.02</v>
      </c>
      <c r="EJ56" s="8">
        <v>1033.5899999999999</v>
      </c>
      <c r="EK56" s="8">
        <v>355.6</v>
      </c>
      <c r="EL56" s="8">
        <v>130267.62</v>
      </c>
      <c r="EM56" s="8">
        <v>32832.960000000006</v>
      </c>
      <c r="EN56" s="8">
        <v>17040.18</v>
      </c>
      <c r="EO56" s="8">
        <v>2303.15</v>
      </c>
      <c r="EP56" s="8">
        <v>18501.009999999991</v>
      </c>
      <c r="EQ56" s="8">
        <v>2763.33</v>
      </c>
      <c r="ER56" s="8">
        <v>6936.03</v>
      </c>
      <c r="ES56" s="8">
        <v>3087.8300000000008</v>
      </c>
      <c r="ET56" s="8">
        <v>3527.8300000000008</v>
      </c>
      <c r="EU56" s="8">
        <v>2182.4899999999998</v>
      </c>
      <c r="EV56" s="8">
        <v>1226.25</v>
      </c>
      <c r="EW56" s="8">
        <v>534.26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2938.71</v>
      </c>
      <c r="FH56" s="8">
        <v>7496.55</v>
      </c>
      <c r="FI56" s="8">
        <v>451613.12000000005</v>
      </c>
    </row>
    <row r="57" spans="1:165" x14ac:dyDescent="0.3">
      <c r="A57" s="29"/>
      <c r="B57" s="26" t="s">
        <v>137</v>
      </c>
      <c r="C57" s="27" t="s">
        <v>269</v>
      </c>
      <c r="D57" s="27" t="s">
        <v>309</v>
      </c>
      <c r="E57" s="4"/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9">
        <v>0</v>
      </c>
      <c r="BZ57" s="9">
        <v>24.05</v>
      </c>
      <c r="CA57" s="9">
        <v>44</v>
      </c>
      <c r="CB57" s="9">
        <v>7071.56</v>
      </c>
      <c r="CC57" s="9">
        <v>1157.98</v>
      </c>
      <c r="CD57" s="9">
        <v>804.39</v>
      </c>
      <c r="CE57" s="9">
        <v>1072.6600000000001</v>
      </c>
      <c r="CF57" s="9">
        <v>110.27</v>
      </c>
      <c r="CG57" s="9">
        <v>52.69</v>
      </c>
      <c r="CH57" s="9">
        <v>2009.61</v>
      </c>
      <c r="CI57" s="9">
        <v>724.3599999999999</v>
      </c>
      <c r="CJ57" s="9">
        <v>2.23</v>
      </c>
      <c r="CK57" s="9">
        <v>2592.5500000000002</v>
      </c>
      <c r="CL57" s="9">
        <v>1.69</v>
      </c>
      <c r="CM57" s="9">
        <v>16.73</v>
      </c>
      <c r="CN57" s="9">
        <v>179.8</v>
      </c>
      <c r="CO57" s="9">
        <v>1398.65</v>
      </c>
      <c r="CP57" s="9">
        <v>15.01</v>
      </c>
      <c r="CQ57" s="9">
        <v>155.96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174.34</v>
      </c>
      <c r="FH57" s="8">
        <v>0</v>
      </c>
      <c r="FI57" s="8">
        <v>17608.53</v>
      </c>
    </row>
    <row r="58" spans="1:165" x14ac:dyDescent="0.3">
      <c r="A58" s="29"/>
      <c r="B58" s="26" t="s">
        <v>138</v>
      </c>
      <c r="C58" s="27" t="s">
        <v>269</v>
      </c>
      <c r="D58" s="27" t="s">
        <v>309</v>
      </c>
      <c r="E58" s="4"/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9">
        <v>0</v>
      </c>
      <c r="BZ58" s="9">
        <v>7.82</v>
      </c>
      <c r="CA58" s="9">
        <v>14.28</v>
      </c>
      <c r="CB58" s="9">
        <v>2299.11</v>
      </c>
      <c r="CC58" s="9">
        <v>376.47</v>
      </c>
      <c r="CD58" s="9">
        <v>261.5</v>
      </c>
      <c r="CE58" s="9">
        <v>348.71</v>
      </c>
      <c r="CF58" s="9">
        <v>35.849999999999987</v>
      </c>
      <c r="CG58" s="9">
        <v>17.13</v>
      </c>
      <c r="CH58" s="9">
        <v>735.25</v>
      </c>
      <c r="CI58" s="9">
        <v>265.05</v>
      </c>
      <c r="CJ58" s="9">
        <v>0.82</v>
      </c>
      <c r="CK58" s="9">
        <v>842.22</v>
      </c>
      <c r="CL58" s="9">
        <v>0.61</v>
      </c>
      <c r="CM58" s="9">
        <v>7.2</v>
      </c>
      <c r="CN58" s="9">
        <v>65.11999999999999</v>
      </c>
      <c r="CO58" s="9">
        <v>507.27</v>
      </c>
      <c r="CP58" s="9">
        <v>5.4300000000000006</v>
      </c>
      <c r="CQ58" s="9">
        <v>56.47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58.46</v>
      </c>
      <c r="FH58" s="8">
        <v>0</v>
      </c>
      <c r="FI58" s="8">
        <v>5904.77</v>
      </c>
    </row>
    <row r="59" spans="1:165" x14ac:dyDescent="0.3">
      <c r="A59" s="29"/>
      <c r="B59" s="26" t="s">
        <v>139</v>
      </c>
      <c r="C59" s="27" t="s">
        <v>269</v>
      </c>
      <c r="D59" s="27" t="s">
        <v>309</v>
      </c>
      <c r="E59" s="4"/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9">
        <v>0</v>
      </c>
      <c r="BZ59" s="9">
        <v>5.71</v>
      </c>
      <c r="CA59" s="9">
        <v>10.42</v>
      </c>
      <c r="CB59" s="9">
        <v>1677.1</v>
      </c>
      <c r="CC59" s="9">
        <v>274.86</v>
      </c>
      <c r="CD59" s="9">
        <v>190.93</v>
      </c>
      <c r="CE59" s="9">
        <v>254.59</v>
      </c>
      <c r="CF59" s="9">
        <v>26.18</v>
      </c>
      <c r="CG59" s="9">
        <v>12.51</v>
      </c>
      <c r="CH59" s="9">
        <v>468.32</v>
      </c>
      <c r="CI59" s="9">
        <v>168.82</v>
      </c>
      <c r="CJ59" s="9">
        <v>0.52</v>
      </c>
      <c r="CK59" s="9">
        <v>614.52</v>
      </c>
      <c r="CL59" s="9">
        <v>0.27</v>
      </c>
      <c r="CM59" s="9">
        <v>10.69</v>
      </c>
      <c r="CN59" s="9">
        <v>38.68</v>
      </c>
      <c r="CO59" s="9">
        <v>301.37</v>
      </c>
      <c r="CP59" s="9">
        <v>3.23</v>
      </c>
      <c r="CQ59" s="9">
        <v>33.54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40.92</v>
      </c>
      <c r="FH59" s="8">
        <v>0</v>
      </c>
      <c r="FI59" s="8">
        <v>4133.18</v>
      </c>
    </row>
    <row r="60" spans="1:165" x14ac:dyDescent="0.3">
      <c r="A60" s="29"/>
      <c r="B60" s="26" t="s">
        <v>51</v>
      </c>
      <c r="C60" s="27" t="s">
        <v>270</v>
      </c>
      <c r="D60" s="27" t="s">
        <v>309</v>
      </c>
      <c r="E60" s="4"/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9">
        <v>0</v>
      </c>
      <c r="BZ60" s="9">
        <v>9.7199999999999989</v>
      </c>
      <c r="CA60" s="9">
        <v>17.75</v>
      </c>
      <c r="CB60" s="9">
        <v>2880.61</v>
      </c>
      <c r="CC60" s="9">
        <v>468.49</v>
      </c>
      <c r="CD60" s="9">
        <v>325.29000000000002</v>
      </c>
      <c r="CE60" s="9">
        <v>433.9</v>
      </c>
      <c r="CF60" s="9">
        <v>44.56</v>
      </c>
      <c r="CG60" s="9">
        <v>21.29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63.73</v>
      </c>
      <c r="CS60" s="9">
        <v>0</v>
      </c>
      <c r="CT60" s="9">
        <v>0</v>
      </c>
      <c r="CU60" s="9">
        <v>0</v>
      </c>
      <c r="CV60" s="9">
        <v>4100.45</v>
      </c>
      <c r="CW60" s="9">
        <v>775.34999999999991</v>
      </c>
      <c r="CX60" s="9">
        <v>0</v>
      </c>
      <c r="CY60" s="9">
        <v>0</v>
      </c>
      <c r="CZ60" s="9">
        <v>951.42</v>
      </c>
      <c r="DA60" s="9">
        <v>0</v>
      </c>
      <c r="DB60" s="9">
        <v>0</v>
      </c>
      <c r="DC60" s="9">
        <v>0</v>
      </c>
      <c r="DD60" s="9">
        <v>0</v>
      </c>
      <c r="DE60" s="9">
        <v>6058.88</v>
      </c>
      <c r="DF60" s="9">
        <v>8013.73</v>
      </c>
      <c r="DG60" s="9">
        <v>3740.46</v>
      </c>
      <c r="DH60" s="9">
        <v>121.43</v>
      </c>
      <c r="DI60" s="9">
        <v>79.08</v>
      </c>
      <c r="DJ60" s="9">
        <v>174.71</v>
      </c>
      <c r="DK60" s="9">
        <v>288.16000000000008</v>
      </c>
      <c r="DL60" s="9">
        <v>0</v>
      </c>
      <c r="DM60" s="9">
        <v>3570.09</v>
      </c>
      <c r="DN60" s="9">
        <v>45.23</v>
      </c>
      <c r="DO60" s="9">
        <v>135.11000000000001</v>
      </c>
      <c r="DP60" s="9">
        <v>114964.11</v>
      </c>
      <c r="DQ60" s="9">
        <v>0</v>
      </c>
      <c r="DR60" s="9">
        <v>428.62</v>
      </c>
      <c r="DS60" s="9">
        <v>1428.88</v>
      </c>
      <c r="DT60" s="9">
        <v>3.09</v>
      </c>
      <c r="DU60" s="9">
        <v>196.66</v>
      </c>
      <c r="DV60" s="9">
        <v>75.22</v>
      </c>
      <c r="DW60" s="9">
        <v>62.63</v>
      </c>
      <c r="DX60" s="9">
        <v>2858.06</v>
      </c>
      <c r="DY60" s="9">
        <v>14296.15</v>
      </c>
      <c r="DZ60" s="9">
        <v>3599.47</v>
      </c>
      <c r="EA60" s="9">
        <v>137.43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1574.92</v>
      </c>
      <c r="FH60" s="8">
        <v>9233.16</v>
      </c>
      <c r="FI60" s="8">
        <v>181177.84</v>
      </c>
    </row>
    <row r="61" spans="1:165" x14ac:dyDescent="0.3">
      <c r="A61" s="29"/>
      <c r="B61" s="26" t="s">
        <v>52</v>
      </c>
      <c r="C61" s="27" t="s">
        <v>270</v>
      </c>
      <c r="D61" s="27" t="s">
        <v>309</v>
      </c>
      <c r="E61" s="4"/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9">
        <v>0</v>
      </c>
      <c r="BZ61" s="9">
        <v>33.300000000000011</v>
      </c>
      <c r="CA61" s="9">
        <v>61</v>
      </c>
      <c r="CB61" s="9">
        <v>9882.7000000000007</v>
      </c>
      <c r="CC61" s="9">
        <v>1605.86</v>
      </c>
      <c r="CD61" s="9">
        <v>1114.96</v>
      </c>
      <c r="CE61" s="9">
        <v>1487.32</v>
      </c>
      <c r="CF61" s="9">
        <v>152.71</v>
      </c>
      <c r="CG61" s="9">
        <v>72.97</v>
      </c>
      <c r="CH61" s="9">
        <v>594.62</v>
      </c>
      <c r="CI61" s="9">
        <v>214.01</v>
      </c>
      <c r="CJ61" s="9">
        <v>0.65999999999999992</v>
      </c>
      <c r="CK61" s="9">
        <v>344.44</v>
      </c>
      <c r="CL61" s="9">
        <v>0</v>
      </c>
      <c r="CM61" s="9">
        <v>0</v>
      </c>
      <c r="CN61" s="9">
        <v>26.15</v>
      </c>
      <c r="CO61" s="9">
        <v>475.9</v>
      </c>
      <c r="CP61" s="9">
        <v>5.1499999999999986</v>
      </c>
      <c r="CQ61" s="9">
        <v>0</v>
      </c>
      <c r="CR61" s="9">
        <v>1076.1199999999999</v>
      </c>
      <c r="CS61" s="9">
        <v>0</v>
      </c>
      <c r="CT61" s="9">
        <v>0</v>
      </c>
      <c r="CU61" s="9">
        <v>0</v>
      </c>
      <c r="CV61" s="9">
        <v>1954.71</v>
      </c>
      <c r="CW61" s="9">
        <v>12515.32</v>
      </c>
      <c r="CX61" s="9">
        <v>0</v>
      </c>
      <c r="CY61" s="9">
        <v>0</v>
      </c>
      <c r="CZ61" s="9">
        <v>1651.83</v>
      </c>
      <c r="DA61" s="9">
        <v>0</v>
      </c>
      <c r="DB61" s="9">
        <v>3042.07</v>
      </c>
      <c r="DC61" s="9">
        <v>1837.66</v>
      </c>
      <c r="DD61" s="9">
        <v>273.32</v>
      </c>
      <c r="DE61" s="9">
        <v>8237.5300000000007</v>
      </c>
      <c r="DF61" s="9">
        <v>25304.05</v>
      </c>
      <c r="DG61" s="9">
        <v>11925.81</v>
      </c>
      <c r="DH61" s="9">
        <v>390.76</v>
      </c>
      <c r="DI61" s="9">
        <v>218.06</v>
      </c>
      <c r="DJ61" s="9">
        <v>318.62</v>
      </c>
      <c r="DK61" s="9">
        <v>10.1</v>
      </c>
      <c r="DL61" s="9">
        <v>79121.439999999988</v>
      </c>
      <c r="DM61" s="9">
        <v>18232.060000000001</v>
      </c>
      <c r="DN61" s="9">
        <v>578.33999999999992</v>
      </c>
      <c r="DO61" s="9">
        <v>2334.29</v>
      </c>
      <c r="DP61" s="9">
        <v>37291.43</v>
      </c>
      <c r="DQ61" s="9">
        <v>11822.2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2676.6</v>
      </c>
      <c r="DX61" s="9">
        <v>31385.41</v>
      </c>
      <c r="DY61" s="9">
        <v>2094.1</v>
      </c>
      <c r="DZ61" s="9">
        <v>7270.13</v>
      </c>
      <c r="EA61" s="9">
        <v>277.58999999999992</v>
      </c>
      <c r="EB61" s="8">
        <v>3610.8300000000008</v>
      </c>
      <c r="EC61" s="8">
        <v>783.75</v>
      </c>
      <c r="ED61" s="8">
        <v>454.95</v>
      </c>
      <c r="EE61" s="8">
        <v>141.77000000000001</v>
      </c>
      <c r="EF61" s="8">
        <v>21.16</v>
      </c>
      <c r="EG61" s="8">
        <v>142.24</v>
      </c>
      <c r="EH61" s="8">
        <v>81.59</v>
      </c>
      <c r="EI61" s="8">
        <v>52.94</v>
      </c>
      <c r="EJ61" s="8">
        <v>20.48</v>
      </c>
      <c r="EK61" s="8">
        <v>7.13</v>
      </c>
      <c r="EL61" s="8">
        <v>3986.71</v>
      </c>
      <c r="EM61" s="8">
        <v>1415.43</v>
      </c>
      <c r="EN61" s="8">
        <v>297.61</v>
      </c>
      <c r="EO61" s="8">
        <v>361.3</v>
      </c>
      <c r="EP61" s="8">
        <v>556.31999999999994</v>
      </c>
      <c r="EQ61" s="8">
        <v>143.65</v>
      </c>
      <c r="ER61" s="8">
        <v>77.86</v>
      </c>
      <c r="ES61" s="8">
        <v>68.209999999999994</v>
      </c>
      <c r="ET61" s="8">
        <v>280.75</v>
      </c>
      <c r="EU61" s="8">
        <v>39.950000000000003</v>
      </c>
      <c r="EV61" s="8">
        <v>26.92</v>
      </c>
      <c r="EW61" s="8">
        <v>17.78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120155.19</v>
      </c>
      <c r="FD61" s="8">
        <v>0</v>
      </c>
      <c r="FE61" s="8">
        <v>0</v>
      </c>
      <c r="FF61" s="8">
        <v>0</v>
      </c>
      <c r="FG61" s="8">
        <v>7411.84</v>
      </c>
      <c r="FH61" s="8">
        <v>34240.44</v>
      </c>
      <c r="FI61" s="8">
        <v>452308.10000000009</v>
      </c>
    </row>
    <row r="62" spans="1:165" x14ac:dyDescent="0.3">
      <c r="A62" s="29"/>
      <c r="B62" s="26" t="s">
        <v>53</v>
      </c>
      <c r="C62" s="27" t="s">
        <v>270</v>
      </c>
      <c r="D62" s="27" t="s">
        <v>309</v>
      </c>
      <c r="E62" s="4"/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9">
        <v>0</v>
      </c>
      <c r="BZ62" s="9">
        <v>29.32</v>
      </c>
      <c r="CA62" s="9">
        <v>53.68</v>
      </c>
      <c r="CB62" s="9">
        <v>8703.2199999999975</v>
      </c>
      <c r="CC62" s="9">
        <v>1413.9</v>
      </c>
      <c r="CD62" s="9">
        <v>981.67000000000007</v>
      </c>
      <c r="CE62" s="9">
        <v>1309.53</v>
      </c>
      <c r="CF62" s="9">
        <v>134.44999999999999</v>
      </c>
      <c r="CG62" s="9">
        <v>64.239999999999995</v>
      </c>
      <c r="CH62" s="9">
        <v>391.09</v>
      </c>
      <c r="CI62" s="9">
        <v>140.76</v>
      </c>
      <c r="CJ62" s="9">
        <v>0.43</v>
      </c>
      <c r="CK62" s="9">
        <v>2229.48</v>
      </c>
      <c r="CL62" s="9">
        <v>2.4500000000000002</v>
      </c>
      <c r="CM62" s="9">
        <v>0</v>
      </c>
      <c r="CN62" s="9">
        <v>12.76</v>
      </c>
      <c r="CO62" s="9">
        <v>308.95</v>
      </c>
      <c r="CP62" s="9">
        <v>3.3499999999999992</v>
      </c>
      <c r="CQ62" s="9">
        <v>53.93</v>
      </c>
      <c r="CR62" s="9">
        <v>13.21</v>
      </c>
      <c r="CS62" s="9">
        <v>0</v>
      </c>
      <c r="CT62" s="9">
        <v>96.1</v>
      </c>
      <c r="CU62" s="9">
        <v>524.3599999999999</v>
      </c>
      <c r="CV62" s="9">
        <v>2791.23</v>
      </c>
      <c r="CW62" s="9">
        <v>2905.3500000000008</v>
      </c>
      <c r="CX62" s="9">
        <v>879.32</v>
      </c>
      <c r="CY62" s="9">
        <v>0</v>
      </c>
      <c r="CZ62" s="9">
        <v>783.37</v>
      </c>
      <c r="DA62" s="9">
        <v>0</v>
      </c>
      <c r="DB62" s="9">
        <v>3072.3300000000008</v>
      </c>
      <c r="DC62" s="9">
        <v>45.95</v>
      </c>
      <c r="DD62" s="9">
        <v>0</v>
      </c>
      <c r="DE62" s="9">
        <v>101.74</v>
      </c>
      <c r="DF62" s="9">
        <v>3022.63</v>
      </c>
      <c r="DG62" s="9">
        <v>1413.51</v>
      </c>
      <c r="DH62" s="9">
        <v>47.34</v>
      </c>
      <c r="DI62" s="9">
        <v>30.25</v>
      </c>
      <c r="DJ62" s="9">
        <v>68.42</v>
      </c>
      <c r="DK62" s="9">
        <v>508.88</v>
      </c>
      <c r="DL62" s="9">
        <v>0</v>
      </c>
      <c r="DM62" s="9">
        <v>95749.5</v>
      </c>
      <c r="DN62" s="9">
        <v>83.28</v>
      </c>
      <c r="DO62" s="9">
        <v>1192.56</v>
      </c>
      <c r="DP62" s="9">
        <v>24199.97</v>
      </c>
      <c r="DQ62" s="9">
        <v>24399.81</v>
      </c>
      <c r="DR62" s="9">
        <v>1733.77</v>
      </c>
      <c r="DS62" s="9">
        <v>56877.599999999999</v>
      </c>
      <c r="DT62" s="9">
        <v>30555.86</v>
      </c>
      <c r="DU62" s="9">
        <v>5229.5600000000004</v>
      </c>
      <c r="DV62" s="9">
        <v>2008.35</v>
      </c>
      <c r="DW62" s="9">
        <v>6624.13</v>
      </c>
      <c r="DX62" s="9">
        <v>26368.91</v>
      </c>
      <c r="DY62" s="9">
        <v>2471.94</v>
      </c>
      <c r="DZ62" s="9">
        <v>26845.98</v>
      </c>
      <c r="EA62" s="9">
        <v>1025.03</v>
      </c>
      <c r="EB62" s="8">
        <v>14530.1</v>
      </c>
      <c r="EC62" s="8">
        <v>5512.88</v>
      </c>
      <c r="ED62" s="8">
        <v>3799.26</v>
      </c>
      <c r="EE62" s="8">
        <v>2241.4299999999998</v>
      </c>
      <c r="EF62" s="8">
        <v>503.13</v>
      </c>
      <c r="EG62" s="8">
        <v>2295.65</v>
      </c>
      <c r="EH62" s="8">
        <v>1300.53</v>
      </c>
      <c r="EI62" s="8">
        <v>730.95999999999992</v>
      </c>
      <c r="EJ62" s="8">
        <v>351.16</v>
      </c>
      <c r="EK62" s="8">
        <v>114.68</v>
      </c>
      <c r="EL62" s="8">
        <v>55036.2</v>
      </c>
      <c r="EM62" s="8">
        <v>18055.509999999991</v>
      </c>
      <c r="EN62" s="8">
        <v>6148.4</v>
      </c>
      <c r="EO62" s="8">
        <v>1233.9000000000001</v>
      </c>
      <c r="EP62" s="8">
        <v>8996.68</v>
      </c>
      <c r="EQ62" s="8">
        <v>1399.79</v>
      </c>
      <c r="ER62" s="8">
        <v>2147.42</v>
      </c>
      <c r="ES62" s="8">
        <v>1294.56</v>
      </c>
      <c r="ET62" s="8">
        <v>1391.64</v>
      </c>
      <c r="EU62" s="8">
        <v>834.92</v>
      </c>
      <c r="EV62" s="8">
        <v>418.28</v>
      </c>
      <c r="EW62" s="8">
        <v>227.76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9434.7800000000007</v>
      </c>
      <c r="FD62" s="8">
        <v>0</v>
      </c>
      <c r="FE62" s="8">
        <v>0</v>
      </c>
      <c r="FF62" s="8">
        <v>0</v>
      </c>
      <c r="FG62" s="8">
        <v>6797.9</v>
      </c>
      <c r="FH62" s="8">
        <v>31404.2</v>
      </c>
      <c r="FI62" s="8">
        <v>513705.1700000001</v>
      </c>
    </row>
    <row r="63" spans="1:165" x14ac:dyDescent="0.3">
      <c r="A63" s="29"/>
      <c r="B63" s="26" t="s">
        <v>54</v>
      </c>
      <c r="C63" s="27" t="s">
        <v>282</v>
      </c>
      <c r="D63" s="27" t="s">
        <v>309</v>
      </c>
      <c r="E63" s="17"/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9">
        <v>0</v>
      </c>
      <c r="BZ63" s="9">
        <v>8.3500000000000014</v>
      </c>
      <c r="CA63" s="9">
        <v>15.25</v>
      </c>
      <c r="CB63" s="9">
        <v>2472.46</v>
      </c>
      <c r="CC63" s="9">
        <v>402.5</v>
      </c>
      <c r="CD63" s="9">
        <v>279.49</v>
      </c>
      <c r="CE63" s="9">
        <v>372.79</v>
      </c>
      <c r="CF63" s="9">
        <v>38.290000000000013</v>
      </c>
      <c r="CG63" s="9">
        <v>18.29</v>
      </c>
      <c r="CH63" s="9">
        <v>0</v>
      </c>
      <c r="CI63" s="9">
        <v>0</v>
      </c>
      <c r="CJ63" s="9">
        <v>0</v>
      </c>
      <c r="CK63" s="9">
        <v>139.59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327.63</v>
      </c>
      <c r="CS63" s="9">
        <v>30.5</v>
      </c>
      <c r="CT63" s="9">
        <v>0</v>
      </c>
      <c r="CU63" s="9">
        <v>0</v>
      </c>
      <c r="CV63" s="9">
        <v>1224.8499999999999</v>
      </c>
      <c r="CW63" s="9">
        <v>172.52</v>
      </c>
      <c r="CX63" s="9">
        <v>0</v>
      </c>
      <c r="CY63" s="9">
        <v>3.78</v>
      </c>
      <c r="CZ63" s="9">
        <v>199.41</v>
      </c>
      <c r="DA63" s="9">
        <v>9.3500000000000014</v>
      </c>
      <c r="DB63" s="9">
        <v>2303.5500000000002</v>
      </c>
      <c r="DC63" s="9">
        <v>2570.2600000000002</v>
      </c>
      <c r="DD63" s="9">
        <v>214.62</v>
      </c>
      <c r="DE63" s="9">
        <v>944.99</v>
      </c>
      <c r="DF63" s="9">
        <v>184.2</v>
      </c>
      <c r="DG63" s="9">
        <v>82.73</v>
      </c>
      <c r="DH63" s="9">
        <v>6.48</v>
      </c>
      <c r="DI63" s="9">
        <v>1.75</v>
      </c>
      <c r="DJ63" s="9">
        <v>3.8499999999999992</v>
      </c>
      <c r="DK63" s="9">
        <v>52.720000000000013</v>
      </c>
      <c r="DL63" s="9">
        <v>206.08</v>
      </c>
      <c r="DM63" s="9">
        <v>160.66</v>
      </c>
      <c r="DN63" s="9">
        <v>185.59</v>
      </c>
      <c r="DO63" s="9">
        <v>5136.04</v>
      </c>
      <c r="DP63" s="9">
        <v>349.38</v>
      </c>
      <c r="DQ63" s="9">
        <v>785.84999999999991</v>
      </c>
      <c r="DR63" s="9">
        <v>478.36</v>
      </c>
      <c r="DS63" s="9">
        <v>256.69</v>
      </c>
      <c r="DT63" s="9">
        <v>999.13</v>
      </c>
      <c r="DU63" s="9">
        <v>669.48</v>
      </c>
      <c r="DV63" s="9">
        <v>256.23</v>
      </c>
      <c r="DW63" s="9">
        <v>781.76</v>
      </c>
      <c r="DX63" s="9">
        <v>1035.49</v>
      </c>
      <c r="DY63" s="9">
        <v>984.64</v>
      </c>
      <c r="DZ63" s="9">
        <v>1272.08</v>
      </c>
      <c r="EA63" s="9">
        <v>48.57</v>
      </c>
      <c r="EB63" s="8">
        <v>1167.99</v>
      </c>
      <c r="EC63" s="8">
        <v>725.42</v>
      </c>
      <c r="ED63" s="8">
        <v>480.79</v>
      </c>
      <c r="EE63" s="8">
        <v>297.61</v>
      </c>
      <c r="EF63" s="8">
        <v>97.710000000000008</v>
      </c>
      <c r="EG63" s="8">
        <v>407.13</v>
      </c>
      <c r="EH63" s="8">
        <v>215.81</v>
      </c>
      <c r="EI63" s="8">
        <v>174.31</v>
      </c>
      <c r="EJ63" s="8">
        <v>99.14</v>
      </c>
      <c r="EK63" s="8">
        <v>52.71</v>
      </c>
      <c r="EL63" s="8">
        <v>1243.68</v>
      </c>
      <c r="EM63" s="8">
        <v>85.72</v>
      </c>
      <c r="EN63" s="8">
        <v>22.24</v>
      </c>
      <c r="EO63" s="8">
        <v>0</v>
      </c>
      <c r="EP63" s="8">
        <v>405.29</v>
      </c>
      <c r="EQ63" s="8">
        <v>2.84</v>
      </c>
      <c r="ER63" s="8">
        <v>0.99</v>
      </c>
      <c r="ES63" s="8">
        <v>22.43</v>
      </c>
      <c r="ET63" s="8">
        <v>118.9</v>
      </c>
      <c r="EU63" s="8">
        <v>7.28</v>
      </c>
      <c r="EV63" s="8">
        <v>16.53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31330.750000000004</v>
      </c>
    </row>
    <row r="64" spans="1:165" x14ac:dyDescent="0.3">
      <c r="A64" s="29"/>
      <c r="B64" s="26" t="s">
        <v>55</v>
      </c>
      <c r="C64" s="27" t="s">
        <v>271</v>
      </c>
      <c r="D64" s="27" t="s">
        <v>309</v>
      </c>
      <c r="E64" s="4"/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9">
        <v>0</v>
      </c>
      <c r="BZ64" s="9">
        <v>10.32</v>
      </c>
      <c r="CA64" s="9">
        <v>18.850000000000001</v>
      </c>
      <c r="CB64" s="9">
        <v>3061.54</v>
      </c>
      <c r="CC64" s="9">
        <v>497.63</v>
      </c>
      <c r="CD64" s="9">
        <v>345.51</v>
      </c>
      <c r="CE64" s="9">
        <v>460.9</v>
      </c>
      <c r="CF64" s="9">
        <v>47.32</v>
      </c>
      <c r="CG64" s="9">
        <v>22.61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3553.8500000000008</v>
      </c>
      <c r="CW64" s="9">
        <v>940.1</v>
      </c>
      <c r="CX64" s="9">
        <v>0</v>
      </c>
      <c r="CY64" s="9">
        <v>330.49</v>
      </c>
      <c r="CZ64" s="9">
        <v>187.9</v>
      </c>
      <c r="DA64" s="9">
        <v>0</v>
      </c>
      <c r="DB64" s="9">
        <v>0</v>
      </c>
      <c r="DC64" s="9">
        <v>0</v>
      </c>
      <c r="DD64" s="9">
        <v>54.790000000000013</v>
      </c>
      <c r="DE64" s="9">
        <v>0</v>
      </c>
      <c r="DF64" s="9">
        <v>642.52</v>
      </c>
      <c r="DG64" s="9">
        <v>308.01</v>
      </c>
      <c r="DH64" s="9">
        <v>9.92</v>
      </c>
      <c r="DI64" s="9">
        <v>5.51</v>
      </c>
      <c r="DJ64" s="9">
        <v>7.83</v>
      </c>
      <c r="DK64" s="9">
        <v>5108.28</v>
      </c>
      <c r="DL64" s="9">
        <v>1134.6600000000001</v>
      </c>
      <c r="DM64" s="9">
        <v>832.37</v>
      </c>
      <c r="DN64" s="9">
        <v>573.79999999999995</v>
      </c>
      <c r="DO64" s="9">
        <v>967.03</v>
      </c>
      <c r="DP64" s="9">
        <v>886.33999999999992</v>
      </c>
      <c r="DQ64" s="9">
        <v>1329.13</v>
      </c>
      <c r="DR64" s="9">
        <v>5831.87</v>
      </c>
      <c r="DS64" s="9">
        <v>9503.2000000000007</v>
      </c>
      <c r="DT64" s="9">
        <v>11569.68</v>
      </c>
      <c r="DU64" s="9">
        <v>2327.83</v>
      </c>
      <c r="DV64" s="9">
        <v>895.65</v>
      </c>
      <c r="DW64" s="9">
        <v>497.73</v>
      </c>
      <c r="DX64" s="9">
        <v>2220.12</v>
      </c>
      <c r="DY64" s="9">
        <v>2735.04</v>
      </c>
      <c r="DZ64" s="9">
        <v>4416.21</v>
      </c>
      <c r="EA64" s="9">
        <v>168.62</v>
      </c>
      <c r="EB64" s="8">
        <v>5872.4699999999984</v>
      </c>
      <c r="EC64" s="8">
        <v>3274.69</v>
      </c>
      <c r="ED64" s="8">
        <v>2045.26</v>
      </c>
      <c r="EE64" s="8">
        <v>1128.26</v>
      </c>
      <c r="EF64" s="8">
        <v>321.85000000000002</v>
      </c>
      <c r="EG64" s="8">
        <v>1233.22</v>
      </c>
      <c r="EH64" s="8">
        <v>573.08000000000004</v>
      </c>
      <c r="EI64" s="8">
        <v>176.92</v>
      </c>
      <c r="EJ64" s="8">
        <v>93.97</v>
      </c>
      <c r="EK64" s="8">
        <v>68.739999999999995</v>
      </c>
      <c r="EL64" s="8">
        <v>1491.12</v>
      </c>
      <c r="EM64" s="8">
        <v>2935.36</v>
      </c>
      <c r="EN64" s="8">
        <v>161.66999999999999</v>
      </c>
      <c r="EO64" s="8">
        <v>893.74</v>
      </c>
      <c r="EP64" s="8">
        <v>321.42999999999989</v>
      </c>
      <c r="EQ64" s="8">
        <v>378.01</v>
      </c>
      <c r="ER64" s="8">
        <v>121.7</v>
      </c>
      <c r="ES64" s="8">
        <v>473.01</v>
      </c>
      <c r="ET64" s="8">
        <v>1.95</v>
      </c>
      <c r="EU64" s="8">
        <v>145.51</v>
      </c>
      <c r="EV64" s="8">
        <v>0</v>
      </c>
      <c r="EW64" s="8">
        <v>98.75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83313.869999999981</v>
      </c>
    </row>
    <row r="65" spans="1:165" x14ac:dyDescent="0.3">
      <c r="A65" s="29"/>
      <c r="B65" s="26" t="s">
        <v>56</v>
      </c>
      <c r="C65" s="27" t="s">
        <v>256</v>
      </c>
      <c r="D65" s="27" t="s">
        <v>309</v>
      </c>
      <c r="E65" s="4"/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9">
        <v>0</v>
      </c>
      <c r="BZ65" s="9">
        <v>23.54</v>
      </c>
      <c r="CA65" s="9">
        <v>43.07</v>
      </c>
      <c r="CB65" s="9">
        <v>6981.39</v>
      </c>
      <c r="CC65" s="9">
        <v>1135.1600000000001</v>
      </c>
      <c r="CD65" s="9">
        <v>788.18</v>
      </c>
      <c r="CE65" s="9">
        <v>1051.3699999999999</v>
      </c>
      <c r="CF65" s="9">
        <v>107.96</v>
      </c>
      <c r="CG65" s="9">
        <v>51.58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1725.56</v>
      </c>
      <c r="CS65" s="9">
        <v>0</v>
      </c>
      <c r="CT65" s="9">
        <v>0</v>
      </c>
      <c r="CU65" s="9">
        <v>0</v>
      </c>
      <c r="CV65" s="9">
        <v>130.16999999999999</v>
      </c>
      <c r="CW65" s="9">
        <v>155.01</v>
      </c>
      <c r="CX65" s="9">
        <v>0</v>
      </c>
      <c r="CY65" s="9">
        <v>0</v>
      </c>
      <c r="CZ65" s="9">
        <v>28.29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184.21</v>
      </c>
      <c r="DG65" s="9">
        <v>86.29</v>
      </c>
      <c r="DH65" s="9">
        <v>3.24</v>
      </c>
      <c r="DI65" s="9">
        <v>1.75</v>
      </c>
      <c r="DJ65" s="9">
        <v>3.54</v>
      </c>
      <c r="DK65" s="9">
        <v>0</v>
      </c>
      <c r="DL65" s="9">
        <v>0</v>
      </c>
      <c r="DM65" s="9">
        <v>64.28</v>
      </c>
      <c r="DN65" s="9">
        <v>765.76</v>
      </c>
      <c r="DO65" s="9">
        <v>3604.8</v>
      </c>
      <c r="DP65" s="9">
        <v>7771.41</v>
      </c>
      <c r="DQ65" s="9">
        <v>0</v>
      </c>
      <c r="DR65" s="9">
        <v>0</v>
      </c>
      <c r="DS65" s="9">
        <v>0</v>
      </c>
      <c r="DT65" s="9">
        <v>0</v>
      </c>
      <c r="DU65" s="9">
        <v>1690.84</v>
      </c>
      <c r="DV65" s="9">
        <v>648.13</v>
      </c>
      <c r="DW65" s="9">
        <v>62.61</v>
      </c>
      <c r="DX65" s="9">
        <v>3478.64</v>
      </c>
      <c r="DY65" s="9">
        <v>2056.41</v>
      </c>
      <c r="DZ65" s="9">
        <v>5466.02</v>
      </c>
      <c r="EA65" s="9">
        <v>208.7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322146.84000000003</v>
      </c>
      <c r="FD65" s="8">
        <v>81300.909999999989</v>
      </c>
      <c r="FE65" s="8">
        <v>143.12</v>
      </c>
      <c r="FF65" s="8">
        <v>265124.38</v>
      </c>
      <c r="FG65" s="8">
        <v>0</v>
      </c>
      <c r="FH65" s="8">
        <v>0</v>
      </c>
      <c r="FI65" s="8">
        <v>707033.15999999992</v>
      </c>
    </row>
    <row r="66" spans="1:165" x14ac:dyDescent="0.3">
      <c r="A66" s="29"/>
      <c r="B66" s="26" t="s">
        <v>57</v>
      </c>
      <c r="C66" s="27" t="s">
        <v>256</v>
      </c>
      <c r="D66" s="27" t="s">
        <v>309</v>
      </c>
      <c r="E66" s="4"/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9">
        <v>292468.44</v>
      </c>
      <c r="BZ66" s="9">
        <v>62.35</v>
      </c>
      <c r="CA66" s="9">
        <v>114.62</v>
      </c>
      <c r="CB66" s="9">
        <v>18518.689999999999</v>
      </c>
      <c r="CC66" s="9">
        <v>3007.3700000000008</v>
      </c>
      <c r="CD66" s="9">
        <v>2087.89</v>
      </c>
      <c r="CE66" s="9">
        <v>2785.33</v>
      </c>
      <c r="CF66" s="9">
        <v>285.94</v>
      </c>
      <c r="CG66" s="9">
        <v>136.63</v>
      </c>
      <c r="CH66" s="9">
        <v>2638.13</v>
      </c>
      <c r="CI66" s="9">
        <v>949.41</v>
      </c>
      <c r="CJ66" s="9">
        <v>2.92</v>
      </c>
      <c r="CK66" s="9">
        <v>5445.22</v>
      </c>
      <c r="CL66" s="9">
        <v>13.66</v>
      </c>
      <c r="CM66" s="9">
        <v>89.63</v>
      </c>
      <c r="CN66" s="9">
        <v>328.8</v>
      </c>
      <c r="CO66" s="9">
        <v>1354.67</v>
      </c>
      <c r="CP66" s="9">
        <v>14.81</v>
      </c>
      <c r="CQ66" s="9">
        <v>732.29000000000008</v>
      </c>
      <c r="CR66" s="9">
        <v>0</v>
      </c>
      <c r="CS66" s="9">
        <v>0</v>
      </c>
      <c r="CT66" s="9">
        <v>10.09</v>
      </c>
      <c r="CU66" s="9">
        <v>55.23</v>
      </c>
      <c r="CV66" s="9">
        <v>649.82000000000005</v>
      </c>
      <c r="CW66" s="9">
        <v>7504.2</v>
      </c>
      <c r="CX66" s="9">
        <v>0</v>
      </c>
      <c r="CY66" s="9">
        <v>0</v>
      </c>
      <c r="CZ66" s="9">
        <v>1605.25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6964.86</v>
      </c>
      <c r="DG66" s="9">
        <v>3483.45</v>
      </c>
      <c r="DH66" s="9">
        <v>112.66</v>
      </c>
      <c r="DI66" s="9">
        <v>52.1</v>
      </c>
      <c r="DJ66" s="9">
        <v>19.600000000000001</v>
      </c>
      <c r="DK66" s="9">
        <v>0</v>
      </c>
      <c r="DL66" s="9">
        <v>0</v>
      </c>
      <c r="DM66" s="9">
        <v>4160.34</v>
      </c>
      <c r="DN66" s="9">
        <v>17.420000000000002</v>
      </c>
      <c r="DO66" s="9">
        <v>485.76</v>
      </c>
      <c r="DP66" s="9">
        <v>10789.36</v>
      </c>
      <c r="DQ66" s="9">
        <v>10031.24</v>
      </c>
      <c r="DR66" s="9">
        <v>6192.38</v>
      </c>
      <c r="DS66" s="9">
        <v>43846.67</v>
      </c>
      <c r="DT66" s="9">
        <v>7046.89</v>
      </c>
      <c r="DU66" s="9">
        <v>13395.84</v>
      </c>
      <c r="DV66" s="9">
        <v>5346.53</v>
      </c>
      <c r="DW66" s="9">
        <v>1232.1600000000001</v>
      </c>
      <c r="DX66" s="9">
        <v>3463.11</v>
      </c>
      <c r="DY66" s="9">
        <v>2052.8200000000002</v>
      </c>
      <c r="DZ66" s="9">
        <v>5448.64</v>
      </c>
      <c r="EA66" s="9">
        <v>208.04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206602.61</v>
      </c>
      <c r="FD66" s="8">
        <v>0</v>
      </c>
      <c r="FE66" s="8">
        <v>0</v>
      </c>
      <c r="FF66" s="8">
        <v>0</v>
      </c>
      <c r="FG66" s="8">
        <v>65399.61</v>
      </c>
      <c r="FH66" s="8">
        <v>42820.2</v>
      </c>
      <c r="FI66" s="8">
        <v>780033.67999999982</v>
      </c>
    </row>
    <row r="67" spans="1:165" x14ac:dyDescent="0.3">
      <c r="A67" s="29"/>
      <c r="B67" s="26" t="s">
        <v>58</v>
      </c>
      <c r="C67" s="27" t="s">
        <v>256</v>
      </c>
      <c r="D67" s="27" t="s">
        <v>309</v>
      </c>
      <c r="E67" s="4"/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9">
        <v>0</v>
      </c>
      <c r="BZ67" s="9">
        <v>0.15</v>
      </c>
      <c r="CA67" s="9">
        <v>0.28000000000000008</v>
      </c>
      <c r="CB67" s="9">
        <v>45.04</v>
      </c>
      <c r="CC67" s="9">
        <v>7.33</v>
      </c>
      <c r="CD67" s="9">
        <v>5.09</v>
      </c>
      <c r="CE67" s="9">
        <v>6.79</v>
      </c>
      <c r="CF67" s="9">
        <v>0.7</v>
      </c>
      <c r="CG67" s="9">
        <v>0.33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45.220000000000013</v>
      </c>
      <c r="CX67" s="9">
        <v>0</v>
      </c>
      <c r="CY67" s="9">
        <v>0</v>
      </c>
      <c r="CZ67" s="9">
        <v>9.43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92.13</v>
      </c>
      <c r="DG67" s="9">
        <v>47.41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96.410000000000011</v>
      </c>
      <c r="DN67" s="9">
        <v>6.97</v>
      </c>
      <c r="DO67" s="9">
        <v>270.20999999999992</v>
      </c>
      <c r="DP67" s="9">
        <v>1774.9</v>
      </c>
      <c r="DQ67" s="9">
        <v>334.5</v>
      </c>
      <c r="DR67" s="9">
        <v>1357.58</v>
      </c>
      <c r="DS67" s="9">
        <v>0</v>
      </c>
      <c r="DT67" s="9">
        <v>0</v>
      </c>
      <c r="DU67" s="9">
        <v>525.04</v>
      </c>
      <c r="DV67" s="9">
        <v>200.98</v>
      </c>
      <c r="DW67" s="9">
        <v>62.6</v>
      </c>
      <c r="DX67" s="9">
        <v>18275.37</v>
      </c>
      <c r="DY67" s="9">
        <v>9626.7099999999973</v>
      </c>
      <c r="DZ67" s="9">
        <v>28820.71</v>
      </c>
      <c r="EA67" s="9">
        <v>1100.43</v>
      </c>
      <c r="EB67" s="8">
        <v>26531.11</v>
      </c>
      <c r="EC67" s="8">
        <v>961.93</v>
      </c>
      <c r="ED67" s="8">
        <v>1445.36</v>
      </c>
      <c r="EE67" s="8">
        <v>276.92999999999989</v>
      </c>
      <c r="EF67" s="8">
        <v>22.2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563.17999999999995</v>
      </c>
      <c r="EM67" s="8">
        <v>2951.88</v>
      </c>
      <c r="EN67" s="8">
        <v>191.9</v>
      </c>
      <c r="EO67" s="8">
        <v>10.52</v>
      </c>
      <c r="EP67" s="8">
        <v>1644.91</v>
      </c>
      <c r="EQ67" s="8">
        <v>256.19</v>
      </c>
      <c r="ER67" s="8">
        <v>0</v>
      </c>
      <c r="ES67" s="8">
        <v>0</v>
      </c>
      <c r="ET67" s="8">
        <v>60.38</v>
      </c>
      <c r="EU67" s="8">
        <v>47.24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40930.879999999997</v>
      </c>
      <c r="FH67" s="8">
        <v>12226.11</v>
      </c>
      <c r="FI67" s="8">
        <v>150833.02999999997</v>
      </c>
    </row>
    <row r="68" spans="1:165" x14ac:dyDescent="0.3">
      <c r="A68" s="29"/>
      <c r="B68" s="26" t="s">
        <v>59</v>
      </c>
      <c r="C68" s="27" t="s">
        <v>256</v>
      </c>
      <c r="D68" s="27" t="s">
        <v>309</v>
      </c>
      <c r="E68" s="4"/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9">
        <v>0</v>
      </c>
      <c r="BZ68" s="9">
        <v>30.82</v>
      </c>
      <c r="CA68" s="9">
        <v>56.45</v>
      </c>
      <c r="CB68" s="9">
        <v>9143.89</v>
      </c>
      <c r="CC68" s="9">
        <v>1486.52</v>
      </c>
      <c r="CD68" s="9">
        <v>1032.0999999999999</v>
      </c>
      <c r="CE68" s="9">
        <v>1376.77</v>
      </c>
      <c r="CF68" s="9">
        <v>141.36000000000001</v>
      </c>
      <c r="CG68" s="9">
        <v>67.55</v>
      </c>
      <c r="CH68" s="9">
        <v>4193.4699999999993</v>
      </c>
      <c r="CI68" s="9">
        <v>1509.07</v>
      </c>
      <c r="CJ68" s="9">
        <v>4.6399999999999997</v>
      </c>
      <c r="CK68" s="9">
        <v>2216.4699999999998</v>
      </c>
      <c r="CL68" s="9">
        <v>6.93</v>
      </c>
      <c r="CM68" s="9">
        <v>657.28000000000009</v>
      </c>
      <c r="CN68" s="9">
        <v>37.619999999999997</v>
      </c>
      <c r="CO68" s="9">
        <v>722.91</v>
      </c>
      <c r="CP68" s="9">
        <v>7.84</v>
      </c>
      <c r="CQ68" s="9">
        <v>1.18</v>
      </c>
      <c r="CR68" s="9">
        <v>189.94</v>
      </c>
      <c r="CS68" s="9">
        <v>218.05</v>
      </c>
      <c r="CT68" s="9">
        <v>0</v>
      </c>
      <c r="CU68" s="9">
        <v>0</v>
      </c>
      <c r="CV68" s="9">
        <v>2468.08</v>
      </c>
      <c r="CW68" s="9">
        <v>1921.06</v>
      </c>
      <c r="CX68" s="9">
        <v>0</v>
      </c>
      <c r="CY68" s="9">
        <v>0</v>
      </c>
      <c r="CZ68" s="9">
        <v>756.31</v>
      </c>
      <c r="DA68" s="9">
        <v>0</v>
      </c>
      <c r="DB68" s="9">
        <v>0</v>
      </c>
      <c r="DC68" s="9">
        <v>0</v>
      </c>
      <c r="DD68" s="9">
        <v>0</v>
      </c>
      <c r="DE68" s="9">
        <v>1757.06</v>
      </c>
      <c r="DF68" s="9">
        <v>2291.88</v>
      </c>
      <c r="DG68" s="9">
        <v>1059.32</v>
      </c>
      <c r="DH68" s="9">
        <v>35.409999999999997</v>
      </c>
      <c r="DI68" s="9">
        <v>24.49</v>
      </c>
      <c r="DJ68" s="9">
        <v>63.14</v>
      </c>
      <c r="DK68" s="9">
        <v>118.84</v>
      </c>
      <c r="DL68" s="9">
        <v>1146.6600000000001</v>
      </c>
      <c r="DM68" s="9">
        <v>834.61</v>
      </c>
      <c r="DN68" s="9">
        <v>20.91</v>
      </c>
      <c r="DO68" s="9">
        <v>270.39</v>
      </c>
      <c r="DP68" s="9">
        <v>5528.84</v>
      </c>
      <c r="DQ68" s="9">
        <v>51498.7</v>
      </c>
      <c r="DR68" s="9">
        <v>1470.75</v>
      </c>
      <c r="DS68" s="9">
        <v>131533.68</v>
      </c>
      <c r="DT68" s="9">
        <v>12726.12</v>
      </c>
      <c r="DU68" s="9">
        <v>8491.65</v>
      </c>
      <c r="DV68" s="9">
        <v>3280.06</v>
      </c>
      <c r="DW68" s="9">
        <v>6450.85</v>
      </c>
      <c r="DX68" s="9">
        <v>2405.0100000000002</v>
      </c>
      <c r="DY68" s="9">
        <v>699.03</v>
      </c>
      <c r="DZ68" s="9">
        <v>2504.6</v>
      </c>
      <c r="EA68" s="9">
        <v>95.63</v>
      </c>
      <c r="EB68" s="8">
        <v>73883.53</v>
      </c>
      <c r="EC68" s="8">
        <v>31062.27</v>
      </c>
      <c r="ED68" s="8">
        <v>23825.47</v>
      </c>
      <c r="EE68" s="8">
        <v>16721.84</v>
      </c>
      <c r="EF68" s="8">
        <v>3355.18</v>
      </c>
      <c r="EG68" s="8">
        <v>10463.450000000001</v>
      </c>
      <c r="EH68" s="8">
        <v>4621.42</v>
      </c>
      <c r="EI68" s="8">
        <v>2899.59</v>
      </c>
      <c r="EJ68" s="8">
        <v>1728.48</v>
      </c>
      <c r="EK68" s="8">
        <v>471.38</v>
      </c>
      <c r="EL68" s="8">
        <v>165488.64000000001</v>
      </c>
      <c r="EM68" s="8">
        <v>63900.4</v>
      </c>
      <c r="EN68" s="8">
        <v>17661.61</v>
      </c>
      <c r="EO68" s="8">
        <v>2345.62</v>
      </c>
      <c r="EP68" s="8">
        <v>34873.75</v>
      </c>
      <c r="EQ68" s="8">
        <v>4850.4699999999993</v>
      </c>
      <c r="ER68" s="8">
        <v>5865.36</v>
      </c>
      <c r="ES68" s="8">
        <v>3914.17</v>
      </c>
      <c r="ET68" s="8">
        <v>3200.69</v>
      </c>
      <c r="EU68" s="8">
        <v>1478.93</v>
      </c>
      <c r="EV68" s="8">
        <v>1455.69</v>
      </c>
      <c r="EW68" s="8">
        <v>448.21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134230.79999999999</v>
      </c>
      <c r="FD68" s="8">
        <v>0</v>
      </c>
      <c r="FE68" s="8">
        <v>0</v>
      </c>
      <c r="FF68" s="8">
        <v>0</v>
      </c>
      <c r="FG68" s="8">
        <v>13504.77</v>
      </c>
      <c r="FH68" s="8">
        <v>176726.15</v>
      </c>
      <c r="FI68" s="8">
        <v>1061531.8099999998</v>
      </c>
    </row>
    <row r="69" spans="1:165" x14ac:dyDescent="0.3">
      <c r="A69" s="29"/>
      <c r="B69" s="26" t="s">
        <v>60</v>
      </c>
      <c r="C69" s="27" t="s">
        <v>256</v>
      </c>
      <c r="D69" s="27" t="s">
        <v>309</v>
      </c>
      <c r="E69" s="4"/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9">
        <v>0</v>
      </c>
      <c r="BZ69" s="9">
        <v>1.29</v>
      </c>
      <c r="CA69" s="9">
        <v>2.36</v>
      </c>
      <c r="CB69" s="9">
        <v>383.68</v>
      </c>
      <c r="CC69" s="9">
        <v>62.42</v>
      </c>
      <c r="CD69" s="9">
        <v>43.34</v>
      </c>
      <c r="CE69" s="9">
        <v>57.82</v>
      </c>
      <c r="CF69" s="9">
        <v>5.94</v>
      </c>
      <c r="CG69" s="9">
        <v>2.84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65.099999999999994</v>
      </c>
      <c r="CW69" s="9">
        <v>632.66999999999996</v>
      </c>
      <c r="CX69" s="9">
        <v>0</v>
      </c>
      <c r="CY69" s="9">
        <v>0</v>
      </c>
      <c r="CZ69" s="9">
        <v>122.57</v>
      </c>
      <c r="DA69" s="9">
        <v>0</v>
      </c>
      <c r="DB69" s="9">
        <v>0</v>
      </c>
      <c r="DC69" s="9">
        <v>0</v>
      </c>
      <c r="DD69" s="9">
        <v>749.38</v>
      </c>
      <c r="DE69" s="9">
        <v>0</v>
      </c>
      <c r="DF69" s="9">
        <v>1102.33</v>
      </c>
      <c r="DG69" s="9">
        <v>510.73</v>
      </c>
      <c r="DH69" s="9">
        <v>18.239999999999991</v>
      </c>
      <c r="DI69" s="9">
        <v>11.41</v>
      </c>
      <c r="DJ69" s="9">
        <v>27.72</v>
      </c>
      <c r="DK69" s="9">
        <v>0</v>
      </c>
      <c r="DL69" s="9">
        <v>0</v>
      </c>
      <c r="DM69" s="9">
        <v>1282.3399999999999</v>
      </c>
      <c r="DN69" s="9">
        <v>17.43</v>
      </c>
      <c r="DO69" s="9">
        <v>568.04</v>
      </c>
      <c r="DP69" s="9">
        <v>1221.8599999999999</v>
      </c>
      <c r="DQ69" s="9">
        <v>28687.83</v>
      </c>
      <c r="DR69" s="9">
        <v>1813.12</v>
      </c>
      <c r="DS69" s="9">
        <v>5489.89</v>
      </c>
      <c r="DT69" s="9">
        <v>24474.720000000001</v>
      </c>
      <c r="DU69" s="9">
        <v>17226</v>
      </c>
      <c r="DV69" s="9">
        <v>6752.85</v>
      </c>
      <c r="DW69" s="9">
        <v>3130.61</v>
      </c>
      <c r="DX69" s="9">
        <v>4006.66</v>
      </c>
      <c r="DY69" s="9">
        <v>1363.7</v>
      </c>
      <c r="DZ69" s="9">
        <v>6389.26</v>
      </c>
      <c r="EA69" s="9">
        <v>243.95</v>
      </c>
      <c r="EB69" s="8">
        <v>34214.92</v>
      </c>
      <c r="EC69" s="8">
        <v>12174.45</v>
      </c>
      <c r="ED69" s="8">
        <v>5877.04</v>
      </c>
      <c r="EE69" s="8">
        <v>3757.42</v>
      </c>
      <c r="EF69" s="8">
        <v>1195.46</v>
      </c>
      <c r="EG69" s="8">
        <v>3601.65</v>
      </c>
      <c r="EH69" s="8">
        <v>1619.53</v>
      </c>
      <c r="EI69" s="8">
        <v>973.81</v>
      </c>
      <c r="EJ69" s="8">
        <v>665.76</v>
      </c>
      <c r="EK69" s="8">
        <v>156.05000000000001</v>
      </c>
      <c r="EL69" s="8">
        <v>36319.54</v>
      </c>
      <c r="EM69" s="8">
        <v>21287.4</v>
      </c>
      <c r="EN69" s="8">
        <v>4568.6600000000008</v>
      </c>
      <c r="EO69" s="8">
        <v>2039.86</v>
      </c>
      <c r="EP69" s="8">
        <v>6039.52</v>
      </c>
      <c r="EQ69" s="8">
        <v>1641.08</v>
      </c>
      <c r="ER69" s="8">
        <v>872.66</v>
      </c>
      <c r="ES69" s="8">
        <v>1408.32</v>
      </c>
      <c r="ET69" s="8">
        <v>541.16</v>
      </c>
      <c r="EU69" s="8">
        <v>571.23</v>
      </c>
      <c r="EV69" s="8">
        <v>92.39</v>
      </c>
      <c r="EW69" s="8">
        <v>91.59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246177.60000000003</v>
      </c>
    </row>
    <row r="70" spans="1:165" x14ac:dyDescent="0.3">
      <c r="A70" s="29"/>
      <c r="B70" s="26" t="s">
        <v>61</v>
      </c>
      <c r="C70" s="27" t="s">
        <v>256</v>
      </c>
      <c r="D70" s="27" t="s">
        <v>309</v>
      </c>
      <c r="E70" s="4"/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9">
        <v>0</v>
      </c>
      <c r="BZ70" s="9">
        <v>12.55</v>
      </c>
      <c r="CA70" s="9">
        <v>22.92</v>
      </c>
      <c r="CB70" s="9">
        <v>3721.69</v>
      </c>
      <c r="CC70" s="9">
        <v>605.04999999999984</v>
      </c>
      <c r="CD70" s="9">
        <v>420.09</v>
      </c>
      <c r="CE70" s="9">
        <v>560.37</v>
      </c>
      <c r="CF70" s="9">
        <v>57.54</v>
      </c>
      <c r="CG70" s="9">
        <v>27.49</v>
      </c>
      <c r="CH70" s="9">
        <v>173.49</v>
      </c>
      <c r="CI70" s="9">
        <v>62.44</v>
      </c>
      <c r="CJ70" s="9">
        <v>0.19</v>
      </c>
      <c r="CK70" s="9">
        <v>0</v>
      </c>
      <c r="CL70" s="9">
        <v>0</v>
      </c>
      <c r="CM70" s="9">
        <v>26.69</v>
      </c>
      <c r="CN70" s="9">
        <v>0</v>
      </c>
      <c r="CO70" s="9">
        <v>34.99</v>
      </c>
      <c r="CP70" s="9">
        <v>0.38</v>
      </c>
      <c r="CQ70" s="9">
        <v>0</v>
      </c>
      <c r="CR70" s="9">
        <v>1.51</v>
      </c>
      <c r="CS70" s="9">
        <v>16.63</v>
      </c>
      <c r="CT70" s="9">
        <v>0</v>
      </c>
      <c r="CU70" s="9">
        <v>0</v>
      </c>
      <c r="CV70" s="9">
        <v>2655.71</v>
      </c>
      <c r="CW70" s="9">
        <v>6644.38</v>
      </c>
      <c r="CX70" s="9">
        <v>0</v>
      </c>
      <c r="CY70" s="9">
        <v>0</v>
      </c>
      <c r="CZ70" s="9">
        <v>1332.03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10812.1</v>
      </c>
      <c r="DG70" s="9">
        <v>5225.6500000000005</v>
      </c>
      <c r="DH70" s="9">
        <v>171.04</v>
      </c>
      <c r="DI70" s="9">
        <v>96.01</v>
      </c>
      <c r="DJ70" s="9">
        <v>148.29</v>
      </c>
      <c r="DK70" s="9">
        <v>0</v>
      </c>
      <c r="DL70" s="9">
        <v>0</v>
      </c>
      <c r="DM70" s="9">
        <v>7187.55</v>
      </c>
      <c r="DN70" s="9">
        <v>27.85</v>
      </c>
      <c r="DO70" s="9">
        <v>2378.11</v>
      </c>
      <c r="DP70" s="9">
        <v>15812.03</v>
      </c>
      <c r="DQ70" s="9">
        <v>94295.670000000013</v>
      </c>
      <c r="DR70" s="9">
        <v>7304.51</v>
      </c>
      <c r="DS70" s="9">
        <v>18838.46</v>
      </c>
      <c r="DT70" s="9">
        <v>18023.48</v>
      </c>
      <c r="DU70" s="9">
        <v>22122.23</v>
      </c>
      <c r="DV70" s="9">
        <v>8643.8499999999985</v>
      </c>
      <c r="DW70" s="9">
        <v>10581.67</v>
      </c>
      <c r="DX70" s="9">
        <v>5105.6000000000004</v>
      </c>
      <c r="DY70" s="9">
        <v>458.81</v>
      </c>
      <c r="DZ70" s="9">
        <v>4833.9799999999996</v>
      </c>
      <c r="EA70" s="9">
        <v>184.57</v>
      </c>
      <c r="EB70" s="8">
        <v>12601.99</v>
      </c>
      <c r="EC70" s="8">
        <v>2195.77</v>
      </c>
      <c r="ED70" s="8">
        <v>1197.1500000000001</v>
      </c>
      <c r="EE70" s="8">
        <v>574.73</v>
      </c>
      <c r="EF70" s="8">
        <v>204.43</v>
      </c>
      <c r="EG70" s="8">
        <v>97.27</v>
      </c>
      <c r="EH70" s="8">
        <v>93.79</v>
      </c>
      <c r="EI70" s="8">
        <v>36.67</v>
      </c>
      <c r="EJ70" s="8">
        <v>0</v>
      </c>
      <c r="EK70" s="8">
        <v>9.4500000000000011</v>
      </c>
      <c r="EL70" s="8">
        <v>3863.2</v>
      </c>
      <c r="EM70" s="8">
        <v>11405.88</v>
      </c>
      <c r="EN70" s="8">
        <v>786.88</v>
      </c>
      <c r="EO70" s="8">
        <v>412.46</v>
      </c>
      <c r="EP70" s="8">
        <v>1301.26</v>
      </c>
      <c r="EQ70" s="8">
        <v>342.71</v>
      </c>
      <c r="ER70" s="8">
        <v>0.99</v>
      </c>
      <c r="ES70" s="8">
        <v>4.49</v>
      </c>
      <c r="ET70" s="8">
        <v>71.2</v>
      </c>
      <c r="EU70" s="8">
        <v>117.85</v>
      </c>
      <c r="EV70" s="8">
        <v>331.55</v>
      </c>
      <c r="EW70" s="8">
        <v>33.14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730.74</v>
      </c>
      <c r="FH70" s="8">
        <v>478.45</v>
      </c>
      <c r="FI70" s="8">
        <v>285519.65000000008</v>
      </c>
    </row>
    <row r="71" spans="1:165" x14ac:dyDescent="0.3">
      <c r="A71" s="29"/>
      <c r="B71" s="26" t="s">
        <v>62</v>
      </c>
      <c r="C71" s="27" t="s">
        <v>256</v>
      </c>
      <c r="D71" s="27" t="s">
        <v>309</v>
      </c>
      <c r="E71" s="4"/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3040.26</v>
      </c>
      <c r="DS71" s="9">
        <v>3229.3500000000008</v>
      </c>
      <c r="DT71" s="9">
        <v>16172.51</v>
      </c>
      <c r="DU71" s="9">
        <v>14185.99</v>
      </c>
      <c r="DV71" s="9">
        <v>5535.33</v>
      </c>
      <c r="DW71" s="9">
        <v>0</v>
      </c>
      <c r="DX71" s="9">
        <v>17574.5</v>
      </c>
      <c r="DY71" s="9">
        <v>5261.83</v>
      </c>
      <c r="DZ71" s="9">
        <v>41183.480000000003</v>
      </c>
      <c r="EA71" s="9">
        <v>1572.46</v>
      </c>
      <c r="EB71" s="8">
        <v>87747.48</v>
      </c>
      <c r="EC71" s="8">
        <v>0</v>
      </c>
      <c r="ED71" s="8">
        <v>0</v>
      </c>
      <c r="EE71" s="8">
        <v>2967.62</v>
      </c>
      <c r="EF71" s="8">
        <v>0</v>
      </c>
      <c r="EG71" s="8">
        <v>0</v>
      </c>
      <c r="EH71" s="8">
        <v>6661.65</v>
      </c>
      <c r="EI71" s="8">
        <v>0</v>
      </c>
      <c r="EJ71" s="8">
        <v>0</v>
      </c>
      <c r="EK71" s="8">
        <v>0</v>
      </c>
      <c r="EL71" s="8">
        <v>132881.60000000001</v>
      </c>
      <c r="EM71" s="8">
        <v>130975.62</v>
      </c>
      <c r="EN71" s="8">
        <v>13974.12</v>
      </c>
      <c r="EO71" s="8">
        <v>3854.21</v>
      </c>
      <c r="EP71" s="8">
        <v>151.74</v>
      </c>
      <c r="EQ71" s="8">
        <v>2036.77</v>
      </c>
      <c r="ER71" s="8">
        <v>708.8</v>
      </c>
      <c r="ES71" s="8">
        <v>0</v>
      </c>
      <c r="ET71" s="8">
        <v>5.4300000000000006</v>
      </c>
      <c r="EU71" s="8">
        <v>1654.56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491375.31</v>
      </c>
    </row>
    <row r="72" spans="1:165" x14ac:dyDescent="0.3">
      <c r="A72" s="29"/>
      <c r="B72" s="26" t="s">
        <v>63</v>
      </c>
      <c r="C72" s="27" t="s">
        <v>256</v>
      </c>
      <c r="D72" s="27" t="s">
        <v>309</v>
      </c>
      <c r="E72" s="4"/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9">
        <v>0</v>
      </c>
      <c r="BZ72" s="9">
        <v>4.46</v>
      </c>
      <c r="CA72" s="9">
        <v>8.1399999999999988</v>
      </c>
      <c r="CB72" s="9">
        <v>1322.36</v>
      </c>
      <c r="CC72" s="9">
        <v>215.1</v>
      </c>
      <c r="CD72" s="9">
        <v>149.36000000000001</v>
      </c>
      <c r="CE72" s="9">
        <v>199.23</v>
      </c>
      <c r="CF72" s="9">
        <v>20.46</v>
      </c>
      <c r="CG72" s="9">
        <v>9.7800000000000011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846.32</v>
      </c>
      <c r="CW72" s="9">
        <v>25.84</v>
      </c>
      <c r="CX72" s="9">
        <v>0</v>
      </c>
      <c r="CY72" s="9">
        <v>0</v>
      </c>
      <c r="CZ72" s="9">
        <v>481.24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3656.73</v>
      </c>
      <c r="DG72" s="9">
        <v>1774.99</v>
      </c>
      <c r="DH72" s="9">
        <v>58.74</v>
      </c>
      <c r="DI72" s="9">
        <v>28.94</v>
      </c>
      <c r="DJ72" s="9">
        <v>25.95</v>
      </c>
      <c r="DK72" s="9">
        <v>0</v>
      </c>
      <c r="DL72" s="9">
        <v>0</v>
      </c>
      <c r="DM72" s="9">
        <v>1091.46</v>
      </c>
      <c r="DN72" s="9">
        <v>3.49</v>
      </c>
      <c r="DO72" s="9">
        <v>297.41000000000003</v>
      </c>
      <c r="DP72" s="9">
        <v>1223.33</v>
      </c>
      <c r="DQ72" s="9">
        <v>4350.6600000000008</v>
      </c>
      <c r="DR72" s="9">
        <v>6462.81</v>
      </c>
      <c r="DS72" s="9">
        <v>79105.070000000007</v>
      </c>
      <c r="DT72" s="9">
        <v>26758.13</v>
      </c>
      <c r="DU72" s="9">
        <v>20779.22</v>
      </c>
      <c r="DV72" s="9">
        <v>8078.95</v>
      </c>
      <c r="DW72" s="9">
        <v>6460.77</v>
      </c>
      <c r="DX72" s="9">
        <v>3776.48</v>
      </c>
      <c r="DY72" s="9">
        <v>1863.15</v>
      </c>
      <c r="DZ72" s="9">
        <v>23737.45</v>
      </c>
      <c r="EA72" s="9">
        <v>906.33999999999992</v>
      </c>
      <c r="EB72" s="8">
        <v>11451.74</v>
      </c>
      <c r="EC72" s="8">
        <v>3513.54</v>
      </c>
      <c r="ED72" s="8">
        <v>2035.61</v>
      </c>
      <c r="EE72" s="8">
        <v>1163.8499999999999</v>
      </c>
      <c r="EF72" s="8">
        <v>270.05</v>
      </c>
      <c r="EG72" s="8">
        <v>1415.79</v>
      </c>
      <c r="EH72" s="8">
        <v>341.67</v>
      </c>
      <c r="EI72" s="8">
        <v>155.22</v>
      </c>
      <c r="EJ72" s="8">
        <v>71.510000000000005</v>
      </c>
      <c r="EK72" s="8">
        <v>37.14</v>
      </c>
      <c r="EL72" s="8">
        <v>21426.31</v>
      </c>
      <c r="EM72" s="8">
        <v>6687.83</v>
      </c>
      <c r="EN72" s="8">
        <v>3251.55</v>
      </c>
      <c r="EO72" s="8">
        <v>547.53</v>
      </c>
      <c r="EP72" s="8">
        <v>4850.6900000000014</v>
      </c>
      <c r="EQ72" s="8">
        <v>802.19</v>
      </c>
      <c r="ER72" s="8">
        <v>574.1</v>
      </c>
      <c r="ES72" s="8">
        <v>517.76</v>
      </c>
      <c r="ET72" s="8">
        <v>489.77</v>
      </c>
      <c r="EU72" s="8">
        <v>625.45999999999992</v>
      </c>
      <c r="EV72" s="8">
        <v>67.19</v>
      </c>
      <c r="EW72" s="8">
        <v>89.54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254108.40000000005</v>
      </c>
    </row>
    <row r="73" spans="1:165" x14ac:dyDescent="0.3">
      <c r="A73" s="29"/>
      <c r="B73" s="26" t="s">
        <v>64</v>
      </c>
      <c r="C73" s="27" t="s">
        <v>256</v>
      </c>
      <c r="D73" s="27" t="s">
        <v>309</v>
      </c>
      <c r="E73" s="4"/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10">
        <v>0.01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409102.44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409102.44</v>
      </c>
    </row>
    <row r="74" spans="1:165" x14ac:dyDescent="0.3">
      <c r="A74" s="29"/>
      <c r="B74" s="26" t="s">
        <v>65</v>
      </c>
      <c r="C74" s="27" t="s">
        <v>256</v>
      </c>
      <c r="D74" s="27" t="s">
        <v>309</v>
      </c>
      <c r="E74" s="4"/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10">
        <v>0.01</v>
      </c>
      <c r="EB74" s="8">
        <v>7935.17</v>
      </c>
      <c r="EC74" s="8">
        <v>2216.9899999999998</v>
      </c>
      <c r="ED74" s="8">
        <v>868.2</v>
      </c>
      <c r="EE74" s="8">
        <v>349.42</v>
      </c>
      <c r="EF74" s="8">
        <v>208.81</v>
      </c>
      <c r="EG74" s="8">
        <v>380.18</v>
      </c>
      <c r="EH74" s="8">
        <v>203.57</v>
      </c>
      <c r="EI74" s="8">
        <v>119.09</v>
      </c>
      <c r="EJ74" s="8">
        <v>158.96</v>
      </c>
      <c r="EK74" s="8">
        <v>28.06</v>
      </c>
      <c r="EL74" s="8">
        <v>26167.87</v>
      </c>
      <c r="EM74" s="8">
        <v>9191.19</v>
      </c>
      <c r="EN74" s="8">
        <v>4051.55</v>
      </c>
      <c r="EO74" s="8">
        <v>123.54</v>
      </c>
      <c r="EP74" s="8">
        <v>2780.81</v>
      </c>
      <c r="EQ74" s="8">
        <v>275.22000000000003</v>
      </c>
      <c r="ER74" s="8">
        <v>756.99</v>
      </c>
      <c r="ES74" s="8">
        <v>322.14</v>
      </c>
      <c r="ET74" s="8">
        <v>314.7</v>
      </c>
      <c r="EU74" s="8">
        <v>183.57</v>
      </c>
      <c r="EV74" s="8">
        <v>54.5</v>
      </c>
      <c r="EW74" s="8">
        <v>16.25</v>
      </c>
      <c r="EX74" s="8">
        <v>0</v>
      </c>
      <c r="EY74" s="8">
        <v>0</v>
      </c>
      <c r="EZ74" s="8">
        <v>0</v>
      </c>
      <c r="FA74" s="8">
        <v>129969.66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186676.44</v>
      </c>
    </row>
    <row r="75" spans="1:165" x14ac:dyDescent="0.3">
      <c r="A75" s="29"/>
      <c r="B75" s="26" t="s">
        <v>66</v>
      </c>
      <c r="C75" s="27" t="s">
        <v>256</v>
      </c>
      <c r="D75" s="27" t="s">
        <v>309</v>
      </c>
      <c r="E75" s="4">
        <f>E76/SUM(E76:E77)</f>
        <v>0.76870646941905052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10">
        <v>0.01</v>
      </c>
      <c r="EB75" s="8">
        <v>52006.11</v>
      </c>
      <c r="EC75" s="8">
        <v>12034.44</v>
      </c>
      <c r="ED75" s="8">
        <v>4514.57</v>
      </c>
      <c r="EE75" s="8">
        <v>3285.3300000000008</v>
      </c>
      <c r="EF75" s="8">
        <v>814.52</v>
      </c>
      <c r="EG75" s="8">
        <v>5975.94</v>
      </c>
      <c r="EH75" s="8">
        <v>1374.62</v>
      </c>
      <c r="EI75" s="8">
        <v>794.16</v>
      </c>
      <c r="EJ75" s="8">
        <v>255.28</v>
      </c>
      <c r="EK75" s="8">
        <v>208.6</v>
      </c>
      <c r="EL75" s="8">
        <v>138701.01</v>
      </c>
      <c r="EM75" s="8">
        <v>38877</v>
      </c>
      <c r="EN75" s="8">
        <v>22042.13</v>
      </c>
      <c r="EO75" s="8">
        <v>2615.3200000000002</v>
      </c>
      <c r="EP75" s="8">
        <v>16491.82</v>
      </c>
      <c r="EQ75" s="8">
        <v>2045.14</v>
      </c>
      <c r="ER75" s="8">
        <v>3784.15</v>
      </c>
      <c r="ES75" s="8">
        <v>1903.05</v>
      </c>
      <c r="ET75" s="8">
        <v>2732.42</v>
      </c>
      <c r="EU75" s="8">
        <v>1744.98</v>
      </c>
      <c r="EV75" s="8">
        <v>812.15</v>
      </c>
      <c r="EW75" s="8">
        <v>433.92999999999989</v>
      </c>
      <c r="EX75" s="8">
        <v>0</v>
      </c>
      <c r="EY75" s="8">
        <v>0</v>
      </c>
      <c r="EZ75" s="8">
        <v>0</v>
      </c>
      <c r="FA75" s="8">
        <v>192028.89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505475.56000000006</v>
      </c>
    </row>
    <row r="76" spans="1:165" x14ac:dyDescent="0.3">
      <c r="A76" s="29"/>
      <c r="B76" s="26" t="s">
        <v>67</v>
      </c>
      <c r="C76" s="27" t="s">
        <v>256</v>
      </c>
      <c r="D76" s="27" t="s">
        <v>309</v>
      </c>
      <c r="E76" s="19">
        <f>SUM(F78:AQ88)</f>
        <v>1359053.0899999996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10">
        <v>0.01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19300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19300</v>
      </c>
    </row>
    <row r="77" spans="1:165" x14ac:dyDescent="0.3">
      <c r="A77" s="25" t="s">
        <v>68</v>
      </c>
      <c r="B77" s="26" t="s">
        <v>68</v>
      </c>
      <c r="C77" s="27" t="s">
        <v>68</v>
      </c>
      <c r="D77" s="28" t="s">
        <v>309</v>
      </c>
      <c r="E77" s="19">
        <f>SUM(F89:AQ102)</f>
        <v>408920.95999999996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12108.94</v>
      </c>
      <c r="Y77" s="11">
        <v>2894.3700000000008</v>
      </c>
      <c r="Z77" s="11">
        <v>2980.88</v>
      </c>
      <c r="AA77" s="11">
        <v>1675.66</v>
      </c>
      <c r="AB77" s="11">
        <v>7495.25</v>
      </c>
      <c r="AC77" s="11">
        <v>7926.23</v>
      </c>
      <c r="AD77" s="11">
        <v>8258.67</v>
      </c>
      <c r="AE77" s="11">
        <v>9552.69</v>
      </c>
      <c r="AF77" s="11">
        <v>800.04</v>
      </c>
      <c r="AG77" s="11">
        <v>656.24</v>
      </c>
      <c r="AH77" s="11">
        <v>1733.62</v>
      </c>
      <c r="AI77" s="11">
        <v>9795.99</v>
      </c>
      <c r="AJ77" s="11">
        <v>1105.97</v>
      </c>
      <c r="AK77" s="11">
        <v>1383.19</v>
      </c>
      <c r="AL77" s="11">
        <v>1629.12</v>
      </c>
      <c r="AM77" s="11">
        <v>5160.8</v>
      </c>
      <c r="AN77" s="11">
        <v>1950.44</v>
      </c>
      <c r="AO77" s="11">
        <v>7721.69</v>
      </c>
      <c r="AP77" s="11">
        <v>2509.11</v>
      </c>
      <c r="AQ77" s="11">
        <v>2060.6</v>
      </c>
      <c r="AR77" s="11">
        <v>10280.81</v>
      </c>
      <c r="AS77" s="11">
        <v>8314.5400000000009</v>
      </c>
      <c r="AT77" s="11">
        <v>11022.28</v>
      </c>
      <c r="AU77" s="11">
        <v>10205.84</v>
      </c>
      <c r="AV77" s="11">
        <v>8254.7800000000007</v>
      </c>
      <c r="AW77" s="11">
        <v>7649.59</v>
      </c>
      <c r="AX77" s="11">
        <v>45858.400000000001</v>
      </c>
      <c r="AY77" s="11">
        <v>14594.61</v>
      </c>
      <c r="AZ77" s="11">
        <v>9803.9499999999989</v>
      </c>
      <c r="BA77" s="11">
        <v>8332.7800000000007</v>
      </c>
      <c r="BB77" s="11">
        <v>7760.67</v>
      </c>
      <c r="BC77" s="11">
        <v>23699.360000000001</v>
      </c>
      <c r="BD77" s="11">
        <v>10511.32</v>
      </c>
      <c r="BE77" s="11">
        <v>562.79999999999995</v>
      </c>
      <c r="BF77" s="11">
        <v>210.52</v>
      </c>
      <c r="BG77" s="11">
        <v>150.85</v>
      </c>
      <c r="BH77" s="11">
        <v>10038.07</v>
      </c>
      <c r="BI77" s="11">
        <v>8901.07</v>
      </c>
      <c r="BJ77" s="11">
        <v>6916.72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292468.45999999996</v>
      </c>
    </row>
    <row r="78" spans="1:165" x14ac:dyDescent="0.3">
      <c r="A78" s="29" t="s">
        <v>264</v>
      </c>
      <c r="B78" s="7" t="s">
        <v>69</v>
      </c>
      <c r="C78" s="5" t="s">
        <v>257</v>
      </c>
      <c r="D78" s="5" t="s">
        <v>309</v>
      </c>
      <c r="E78" s="20">
        <f>SUM(F78:AQ78)/$E$76</f>
        <v>5.7024335966154209E-3</v>
      </c>
      <c r="F78" s="11">
        <v>179.85</v>
      </c>
      <c r="G78" s="11">
        <v>0</v>
      </c>
      <c r="H78" s="11">
        <v>0</v>
      </c>
      <c r="I78" s="11">
        <v>0</v>
      </c>
      <c r="J78" s="11">
        <v>0</v>
      </c>
      <c r="K78" s="11">
        <v>1508.62</v>
      </c>
      <c r="L78" s="11">
        <v>0</v>
      </c>
      <c r="M78" s="11">
        <v>119.03</v>
      </c>
      <c r="N78" s="11">
        <v>0</v>
      </c>
      <c r="O78" s="11">
        <v>140.18</v>
      </c>
      <c r="P78" s="11">
        <v>256.69</v>
      </c>
      <c r="Q78" s="11">
        <v>0</v>
      </c>
      <c r="R78" s="11">
        <v>0</v>
      </c>
      <c r="S78" s="11">
        <v>209.43</v>
      </c>
      <c r="T78" s="11">
        <v>46.83</v>
      </c>
      <c r="U78" s="11">
        <v>214.38</v>
      </c>
      <c r="V78" s="11">
        <v>8.65</v>
      </c>
      <c r="W78" s="11">
        <v>0</v>
      </c>
      <c r="X78" s="11">
        <v>75.540000000000006</v>
      </c>
      <c r="Y78" s="11">
        <v>0</v>
      </c>
      <c r="Z78" s="11">
        <v>0</v>
      </c>
      <c r="AA78" s="11">
        <v>0</v>
      </c>
      <c r="AB78" s="11">
        <v>0</v>
      </c>
      <c r="AC78" s="11">
        <v>1997.35</v>
      </c>
      <c r="AD78" s="11">
        <v>0</v>
      </c>
      <c r="AE78" s="11">
        <v>356.92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2083.42</v>
      </c>
      <c r="AN78" s="11">
        <v>540.16</v>
      </c>
      <c r="AO78" s="11">
        <v>0</v>
      </c>
      <c r="AP78" s="11">
        <v>12.86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1348.96</v>
      </c>
      <c r="AW78" s="11">
        <v>6201.44</v>
      </c>
      <c r="AX78" s="11">
        <v>238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15538.309999999998</v>
      </c>
    </row>
    <row r="79" spans="1:165" x14ac:dyDescent="0.3">
      <c r="A79" s="29"/>
      <c r="B79" s="7" t="s">
        <v>70</v>
      </c>
      <c r="C79" s="5" t="s">
        <v>257</v>
      </c>
      <c r="D79" s="5" t="s">
        <v>309</v>
      </c>
      <c r="E79" s="20">
        <f t="shared" ref="E79:E88" si="0">SUM(F79:AQ79)/$E$76</f>
        <v>1.3846037464217093E-3</v>
      </c>
      <c r="F79" s="11">
        <v>106.14</v>
      </c>
      <c r="G79" s="11">
        <v>0</v>
      </c>
      <c r="H79" s="11">
        <v>0</v>
      </c>
      <c r="I79" s="11">
        <v>0</v>
      </c>
      <c r="J79" s="11">
        <v>0</v>
      </c>
      <c r="K79" s="11">
        <v>853.18</v>
      </c>
      <c r="L79" s="11">
        <v>0</v>
      </c>
      <c r="M79" s="11">
        <v>70.38</v>
      </c>
      <c r="N79" s="11">
        <v>0</v>
      </c>
      <c r="O79" s="11">
        <v>105.4</v>
      </c>
      <c r="P79" s="11">
        <v>32.720000000000013</v>
      </c>
      <c r="Q79" s="11">
        <v>0</v>
      </c>
      <c r="R79" s="11">
        <v>0</v>
      </c>
      <c r="S79" s="11">
        <v>0</v>
      </c>
      <c r="T79" s="11">
        <v>0.42</v>
      </c>
      <c r="U79" s="11">
        <v>72.78</v>
      </c>
      <c r="V79" s="11">
        <v>96.53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544.20000000000005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12.22</v>
      </c>
      <c r="AW79" s="11">
        <v>1877.66</v>
      </c>
      <c r="AX79" s="11">
        <v>2296.77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6068.4</v>
      </c>
    </row>
    <row r="80" spans="1:165" x14ac:dyDescent="0.3">
      <c r="A80" s="29"/>
      <c r="B80" s="7" t="s">
        <v>71</v>
      </c>
      <c r="C80" s="5" t="s">
        <v>257</v>
      </c>
      <c r="D80" s="5" t="s">
        <v>309</v>
      </c>
      <c r="E80" s="20">
        <f t="shared" si="0"/>
        <v>0.5540371568560285</v>
      </c>
      <c r="F80" s="11">
        <v>33830.44</v>
      </c>
      <c r="G80" s="11">
        <v>1551.7</v>
      </c>
      <c r="H80" s="11">
        <v>892.74</v>
      </c>
      <c r="I80" s="11">
        <v>4885.9699999999993</v>
      </c>
      <c r="J80" s="11">
        <v>37210.11</v>
      </c>
      <c r="K80" s="11">
        <v>21775.59</v>
      </c>
      <c r="L80" s="11">
        <v>31288.43</v>
      </c>
      <c r="M80" s="11">
        <v>24635.439999999999</v>
      </c>
      <c r="N80" s="11">
        <v>7972.95</v>
      </c>
      <c r="O80" s="11">
        <v>15255.02</v>
      </c>
      <c r="P80" s="11">
        <v>4286.9799999999996</v>
      </c>
      <c r="Q80" s="11">
        <v>2173.7199999999998</v>
      </c>
      <c r="R80" s="11">
        <v>126.37</v>
      </c>
      <c r="S80" s="11">
        <v>2975.08</v>
      </c>
      <c r="T80" s="11">
        <v>1128.98</v>
      </c>
      <c r="U80" s="11">
        <v>3221.8700000000008</v>
      </c>
      <c r="V80" s="11">
        <v>184.93</v>
      </c>
      <c r="W80" s="11">
        <v>5812.09</v>
      </c>
      <c r="X80" s="11">
        <v>123388.1</v>
      </c>
      <c r="Y80" s="11">
        <v>13881.78</v>
      </c>
      <c r="Z80" s="11">
        <v>3556.94</v>
      </c>
      <c r="AA80" s="11">
        <v>18967.64</v>
      </c>
      <c r="AB80" s="11">
        <v>61916.12</v>
      </c>
      <c r="AC80" s="11">
        <v>60704.67</v>
      </c>
      <c r="AD80" s="11">
        <v>68033.09</v>
      </c>
      <c r="AE80" s="11">
        <v>47599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78676.53</v>
      </c>
      <c r="AM80" s="11">
        <v>64737.17</v>
      </c>
      <c r="AN80" s="11">
        <v>6358.35</v>
      </c>
      <c r="AO80" s="11">
        <v>4675.08</v>
      </c>
      <c r="AP80" s="11">
        <v>1263.03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32482.67</v>
      </c>
      <c r="AW80" s="11">
        <v>92838.77</v>
      </c>
      <c r="AX80" s="11">
        <v>5082.01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11204.72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894574.08000000007</v>
      </c>
    </row>
    <row r="81" spans="1:165" x14ac:dyDescent="0.3">
      <c r="A81" s="29"/>
      <c r="B81" s="7" t="s">
        <v>140</v>
      </c>
      <c r="C81" s="5" t="s">
        <v>257</v>
      </c>
      <c r="D81" s="5" t="s">
        <v>309</v>
      </c>
      <c r="E81" s="20">
        <f t="shared" si="0"/>
        <v>8.8649141734411588E-2</v>
      </c>
      <c r="F81" s="11">
        <v>4994.78</v>
      </c>
      <c r="G81" s="11">
        <v>1096.33</v>
      </c>
      <c r="H81" s="11">
        <v>0</v>
      </c>
      <c r="I81" s="11">
        <v>888.05</v>
      </c>
      <c r="J81" s="11">
        <v>7093.6600000000017</v>
      </c>
      <c r="K81" s="11">
        <v>10134.36</v>
      </c>
      <c r="L81" s="11">
        <v>3928.26</v>
      </c>
      <c r="M81" s="11">
        <v>1345.2</v>
      </c>
      <c r="N81" s="11">
        <v>150.19999999999999</v>
      </c>
      <c r="O81" s="11">
        <v>1679.86</v>
      </c>
      <c r="P81" s="11">
        <v>73.23</v>
      </c>
      <c r="Q81" s="11">
        <v>34.89</v>
      </c>
      <c r="R81" s="11">
        <v>205.64</v>
      </c>
      <c r="S81" s="11">
        <v>132.04</v>
      </c>
      <c r="T81" s="11">
        <v>23.24</v>
      </c>
      <c r="U81" s="11">
        <v>546.61</v>
      </c>
      <c r="V81" s="11">
        <v>20.82</v>
      </c>
      <c r="W81" s="11">
        <v>1263.6600000000001</v>
      </c>
      <c r="X81" s="11">
        <v>15379.88</v>
      </c>
      <c r="Y81" s="11">
        <v>300.11</v>
      </c>
      <c r="Z81" s="11">
        <v>0</v>
      </c>
      <c r="AA81" s="11">
        <v>8621.9499999999989</v>
      </c>
      <c r="AB81" s="11">
        <v>6035.9699999999984</v>
      </c>
      <c r="AC81" s="11">
        <v>17998.509999999991</v>
      </c>
      <c r="AD81" s="11">
        <v>10905.85</v>
      </c>
      <c r="AE81" s="11">
        <v>5224.96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6857.79</v>
      </c>
      <c r="AN81" s="11">
        <v>831.3599999999999</v>
      </c>
      <c r="AO81" s="11">
        <v>1099.26</v>
      </c>
      <c r="AP81" s="11">
        <v>13612.42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669.28000000000009</v>
      </c>
      <c r="AW81" s="11">
        <v>15805.79</v>
      </c>
      <c r="AX81" s="11">
        <v>572.81999999999994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2432.17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139958.95000000001</v>
      </c>
    </row>
    <row r="82" spans="1:165" x14ac:dyDescent="0.3">
      <c r="A82" s="29"/>
      <c r="B82" s="7" t="s">
        <v>141</v>
      </c>
      <c r="C82" s="5" t="s">
        <v>257</v>
      </c>
      <c r="D82" s="5" t="s">
        <v>309</v>
      </c>
      <c r="E82" s="20">
        <f t="shared" si="0"/>
        <v>9.8198849612269393E-2</v>
      </c>
      <c r="F82" s="11">
        <v>5916.37</v>
      </c>
      <c r="G82" s="11">
        <v>3532.3900000000008</v>
      </c>
      <c r="H82" s="11">
        <v>0</v>
      </c>
      <c r="I82" s="11">
        <v>1687.6</v>
      </c>
      <c r="J82" s="11">
        <v>1143.8599999999999</v>
      </c>
      <c r="K82" s="11">
        <v>3172.76</v>
      </c>
      <c r="L82" s="11">
        <v>4317.83</v>
      </c>
      <c r="M82" s="11">
        <v>1109.3399999999999</v>
      </c>
      <c r="N82" s="11">
        <v>17403.009999999991</v>
      </c>
      <c r="O82" s="11">
        <v>2914.3</v>
      </c>
      <c r="P82" s="11">
        <v>260.16000000000008</v>
      </c>
      <c r="Q82" s="11">
        <v>2213.41</v>
      </c>
      <c r="R82" s="11">
        <v>64.05</v>
      </c>
      <c r="S82" s="11">
        <v>0</v>
      </c>
      <c r="T82" s="11">
        <v>16.850000000000001</v>
      </c>
      <c r="U82" s="11">
        <v>85.66</v>
      </c>
      <c r="V82" s="11">
        <v>36.340000000000003</v>
      </c>
      <c r="W82" s="11">
        <v>720.06</v>
      </c>
      <c r="X82" s="11">
        <v>15726.98</v>
      </c>
      <c r="Y82" s="11">
        <v>8216.65</v>
      </c>
      <c r="Z82" s="11">
        <v>0</v>
      </c>
      <c r="AA82" s="11">
        <v>125.28</v>
      </c>
      <c r="AB82" s="11">
        <v>10848.74</v>
      </c>
      <c r="AC82" s="11">
        <v>4402.8600000000006</v>
      </c>
      <c r="AD82" s="11">
        <v>3433.55</v>
      </c>
      <c r="AE82" s="11">
        <v>29890.23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1361.38</v>
      </c>
      <c r="AM82" s="11">
        <v>4751.26</v>
      </c>
      <c r="AN82" s="11">
        <v>1363.18</v>
      </c>
      <c r="AO82" s="11">
        <v>8357.44</v>
      </c>
      <c r="AP82" s="11">
        <v>385.91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485.42999999999989</v>
      </c>
      <c r="AW82" s="11">
        <v>2476.5700000000002</v>
      </c>
      <c r="AX82" s="11">
        <v>999.7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1385.52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138804.66999999998</v>
      </c>
    </row>
    <row r="83" spans="1:165" x14ac:dyDescent="0.3">
      <c r="A83" s="29"/>
      <c r="B83" s="7" t="s">
        <v>72</v>
      </c>
      <c r="C83" s="5" t="s">
        <v>257</v>
      </c>
      <c r="D83" s="5" t="s">
        <v>309</v>
      </c>
      <c r="E83" s="20">
        <f t="shared" si="0"/>
        <v>8.4234715216312886E-2</v>
      </c>
      <c r="F83" s="11">
        <v>3706.2</v>
      </c>
      <c r="G83" s="11">
        <v>0</v>
      </c>
      <c r="H83" s="11">
        <v>199.34</v>
      </c>
      <c r="I83" s="11">
        <v>1.29</v>
      </c>
      <c r="J83" s="11">
        <v>529.1</v>
      </c>
      <c r="K83" s="11">
        <v>214.91</v>
      </c>
      <c r="L83" s="11">
        <v>570.6</v>
      </c>
      <c r="M83" s="11">
        <v>50.91</v>
      </c>
      <c r="N83" s="11">
        <v>36.270000000000003</v>
      </c>
      <c r="O83" s="11">
        <v>133.61000000000001</v>
      </c>
      <c r="P83" s="11">
        <v>200.52</v>
      </c>
      <c r="Q83" s="11">
        <v>2421.7800000000002</v>
      </c>
      <c r="R83" s="11">
        <v>100.21</v>
      </c>
      <c r="S83" s="11">
        <v>108.93</v>
      </c>
      <c r="T83" s="11">
        <v>31.91</v>
      </c>
      <c r="U83" s="11">
        <v>99.52</v>
      </c>
      <c r="V83" s="11">
        <v>14.13</v>
      </c>
      <c r="W83" s="11">
        <v>3188.8700000000008</v>
      </c>
      <c r="X83" s="11">
        <v>363.67</v>
      </c>
      <c r="Y83" s="11">
        <v>0</v>
      </c>
      <c r="Z83" s="11">
        <v>559.87</v>
      </c>
      <c r="AA83" s="11">
        <v>4.45</v>
      </c>
      <c r="AB83" s="11">
        <v>1712.63</v>
      </c>
      <c r="AC83" s="11">
        <v>472.23</v>
      </c>
      <c r="AD83" s="11">
        <v>37124.58</v>
      </c>
      <c r="AE83" s="11">
        <v>39.869999999999997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26076.75</v>
      </c>
      <c r="AM83" s="11">
        <v>344.19</v>
      </c>
      <c r="AN83" s="11">
        <v>5227.1900000000014</v>
      </c>
      <c r="AO83" s="11">
        <v>12194.82</v>
      </c>
      <c r="AP83" s="11">
        <v>349.6</v>
      </c>
      <c r="AQ83" s="11">
        <v>18401.5</v>
      </c>
      <c r="AR83" s="11">
        <v>0</v>
      </c>
      <c r="AS83" s="11">
        <v>0</v>
      </c>
      <c r="AT83" s="11">
        <v>0</v>
      </c>
      <c r="AU83" s="11">
        <v>0</v>
      </c>
      <c r="AV83" s="11">
        <v>919.14</v>
      </c>
      <c r="AW83" s="11">
        <v>2877.02</v>
      </c>
      <c r="AX83" s="11">
        <v>388.76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6141.92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124806.29000000001</v>
      </c>
    </row>
    <row r="84" spans="1:165" x14ac:dyDescent="0.3">
      <c r="A84" s="29"/>
      <c r="B84" s="7" t="s">
        <v>73</v>
      </c>
      <c r="C84" s="5" t="s">
        <v>257</v>
      </c>
      <c r="D84" s="5" t="s">
        <v>309</v>
      </c>
      <c r="E84" s="20">
        <f t="shared" si="0"/>
        <v>1.1951917198466475E-2</v>
      </c>
      <c r="F84" s="11">
        <v>946.58</v>
      </c>
      <c r="G84" s="11">
        <v>249.4</v>
      </c>
      <c r="H84" s="11">
        <v>0</v>
      </c>
      <c r="I84" s="11">
        <v>768.22</v>
      </c>
      <c r="J84" s="11">
        <v>116.66</v>
      </c>
      <c r="K84" s="11">
        <v>815.64</v>
      </c>
      <c r="L84" s="11">
        <v>270.79000000000002</v>
      </c>
      <c r="M84" s="11">
        <v>307.62</v>
      </c>
      <c r="N84" s="11">
        <v>262.02</v>
      </c>
      <c r="O84" s="11">
        <v>1567.74</v>
      </c>
      <c r="P84" s="11">
        <v>42.43</v>
      </c>
      <c r="Q84" s="11">
        <v>835.38</v>
      </c>
      <c r="R84" s="11">
        <v>1814.48</v>
      </c>
      <c r="S84" s="11">
        <v>0</v>
      </c>
      <c r="T84" s="11">
        <v>36.630000000000003</v>
      </c>
      <c r="U84" s="11">
        <v>142.09</v>
      </c>
      <c r="V84" s="11">
        <v>3.09</v>
      </c>
      <c r="W84" s="11">
        <v>430.16</v>
      </c>
      <c r="X84" s="11">
        <v>528.91</v>
      </c>
      <c r="Y84" s="11">
        <v>870.4</v>
      </c>
      <c r="Z84" s="11">
        <v>0</v>
      </c>
      <c r="AA84" s="11">
        <v>656.87</v>
      </c>
      <c r="AB84" s="11">
        <v>245.23</v>
      </c>
      <c r="AC84" s="11">
        <v>848.51</v>
      </c>
      <c r="AD84" s="11">
        <v>227.05</v>
      </c>
      <c r="AE84" s="11">
        <v>75.440000000000012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880.13</v>
      </c>
      <c r="AM84" s="11">
        <v>713.1</v>
      </c>
      <c r="AN84" s="11">
        <v>58.31</v>
      </c>
      <c r="AO84" s="11">
        <v>2467.83</v>
      </c>
      <c r="AP84" s="11">
        <v>62.58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1055.48</v>
      </c>
      <c r="AW84" s="11">
        <v>4108.6100000000006</v>
      </c>
      <c r="AX84" s="11">
        <v>84.98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827.61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22319.97</v>
      </c>
    </row>
    <row r="85" spans="1:165" x14ac:dyDescent="0.3">
      <c r="A85" s="29"/>
      <c r="B85" s="7" t="s">
        <v>74</v>
      </c>
      <c r="C85" s="5" t="s">
        <v>257</v>
      </c>
      <c r="D85" s="5" t="s">
        <v>309</v>
      </c>
      <c r="E85" s="20">
        <f t="shared" si="0"/>
        <v>1.0348837807358948E-2</v>
      </c>
      <c r="F85" s="11">
        <v>215.15</v>
      </c>
      <c r="G85" s="11">
        <v>0</v>
      </c>
      <c r="H85" s="11">
        <v>175.23</v>
      </c>
      <c r="I85" s="11">
        <v>0</v>
      </c>
      <c r="J85" s="11">
        <v>491.09</v>
      </c>
      <c r="K85" s="11">
        <v>167.22</v>
      </c>
      <c r="L85" s="11">
        <v>236.87</v>
      </c>
      <c r="M85" s="11">
        <v>49.42</v>
      </c>
      <c r="N85" s="11">
        <v>3737.73</v>
      </c>
      <c r="O85" s="11">
        <v>894.78000000000009</v>
      </c>
      <c r="P85" s="11">
        <v>18.52</v>
      </c>
      <c r="Q85" s="11">
        <v>447.19</v>
      </c>
      <c r="R85" s="11">
        <v>2085.1999999999998</v>
      </c>
      <c r="S85" s="11">
        <v>1635.91</v>
      </c>
      <c r="T85" s="11">
        <v>6.27</v>
      </c>
      <c r="U85" s="11">
        <v>16.489999999999991</v>
      </c>
      <c r="V85" s="11">
        <v>1.03</v>
      </c>
      <c r="W85" s="11">
        <v>862.22</v>
      </c>
      <c r="X85" s="11">
        <v>362.05</v>
      </c>
      <c r="Y85" s="11">
        <v>0</v>
      </c>
      <c r="Z85" s="11">
        <v>492.2</v>
      </c>
      <c r="AA85" s="11">
        <v>0</v>
      </c>
      <c r="AB85" s="11">
        <v>851.94</v>
      </c>
      <c r="AC85" s="11">
        <v>76.08</v>
      </c>
      <c r="AD85" s="11">
        <v>871.44</v>
      </c>
      <c r="AE85" s="11">
        <v>23.83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91.4</v>
      </c>
      <c r="AN85" s="11">
        <v>101.64</v>
      </c>
      <c r="AO85" s="11">
        <v>147.94999999999999</v>
      </c>
      <c r="AP85" s="11">
        <v>5.77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180.62</v>
      </c>
      <c r="AW85" s="11">
        <v>476.79</v>
      </c>
      <c r="AX85" s="11">
        <v>28.23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1659.62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16409.88</v>
      </c>
    </row>
    <row r="86" spans="1:165" x14ac:dyDescent="0.3">
      <c r="A86" s="29"/>
      <c r="B86" s="7" t="s">
        <v>75</v>
      </c>
      <c r="C86" s="5" t="s">
        <v>285</v>
      </c>
      <c r="D86" s="5" t="s">
        <v>309</v>
      </c>
      <c r="E86" s="20">
        <f t="shared" si="0"/>
        <v>0.11134585625348899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26671.01</v>
      </c>
      <c r="AH86" s="11">
        <v>12632.5</v>
      </c>
      <c r="AI86" s="11">
        <v>107965.91</v>
      </c>
      <c r="AJ86" s="11">
        <v>4055.51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151324.93</v>
      </c>
    </row>
    <row r="87" spans="1:165" x14ac:dyDescent="0.3">
      <c r="A87" s="29"/>
      <c r="B87" s="7" t="s">
        <v>142</v>
      </c>
      <c r="C87" s="5" t="s">
        <v>257</v>
      </c>
      <c r="D87" s="5" t="s">
        <v>309</v>
      </c>
      <c r="E87" s="20">
        <f t="shared" si="0"/>
        <v>3.2836862907246703E-2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2070.6799999999998</v>
      </c>
      <c r="AG87" s="11">
        <v>12.96</v>
      </c>
      <c r="AH87" s="11">
        <v>1.23</v>
      </c>
      <c r="AI87" s="11">
        <v>42542.17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44627.040000000001</v>
      </c>
    </row>
    <row r="88" spans="1:165" x14ac:dyDescent="0.3">
      <c r="A88" s="29"/>
      <c r="B88" s="7" t="s">
        <v>143</v>
      </c>
      <c r="C88" s="5" t="s">
        <v>257</v>
      </c>
      <c r="D88" s="5" t="s">
        <v>309</v>
      </c>
      <c r="E88" s="20">
        <f t="shared" si="0"/>
        <v>1.3096250713796622E-3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624.8599999999999</v>
      </c>
      <c r="AH88" s="11">
        <v>0</v>
      </c>
      <c r="AI88" s="11">
        <v>0</v>
      </c>
      <c r="AJ88" s="11">
        <v>1154.99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1779.85</v>
      </c>
    </row>
    <row r="89" spans="1:165" x14ac:dyDescent="0.3">
      <c r="A89" s="29"/>
      <c r="B89" s="7" t="s">
        <v>76</v>
      </c>
      <c r="C89" s="5" t="s">
        <v>258</v>
      </c>
      <c r="D89" s="5" t="s">
        <v>309</v>
      </c>
      <c r="E89" s="5"/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50343.21</v>
      </c>
      <c r="Y89" s="11">
        <v>6328.14</v>
      </c>
      <c r="Z89" s="11">
        <v>1244.3699999999999</v>
      </c>
      <c r="AA89" s="11">
        <v>8147.25</v>
      </c>
      <c r="AB89" s="11">
        <v>33521.01</v>
      </c>
      <c r="AC89" s="11">
        <v>33571.65</v>
      </c>
      <c r="AD89" s="11">
        <v>40604.01</v>
      </c>
      <c r="AE89" s="11">
        <v>27476.09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201235.73</v>
      </c>
    </row>
    <row r="90" spans="1:165" x14ac:dyDescent="0.3">
      <c r="A90" s="29"/>
      <c r="B90" s="7" t="s">
        <v>77</v>
      </c>
      <c r="C90" s="5" t="s">
        <v>258</v>
      </c>
      <c r="D90" s="5" t="s">
        <v>309</v>
      </c>
      <c r="E90" s="5"/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349.01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349.01</v>
      </c>
    </row>
    <row r="91" spans="1:165" x14ac:dyDescent="0.3">
      <c r="A91" s="29"/>
      <c r="B91" s="7" t="s">
        <v>78</v>
      </c>
      <c r="C91" s="5" t="s">
        <v>258</v>
      </c>
      <c r="D91" s="5" t="s">
        <v>309</v>
      </c>
      <c r="E91" s="5"/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6361.1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6361.1</v>
      </c>
    </row>
    <row r="92" spans="1:165" x14ac:dyDescent="0.3">
      <c r="A92" s="29"/>
      <c r="B92" s="7" t="s">
        <v>79</v>
      </c>
      <c r="C92" s="5" t="s">
        <v>284</v>
      </c>
      <c r="D92" s="5" t="s">
        <v>309</v>
      </c>
      <c r="E92" s="5"/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7295.24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7295.24</v>
      </c>
    </row>
    <row r="93" spans="1:165" x14ac:dyDescent="0.3">
      <c r="A93" s="29"/>
      <c r="B93" s="7" t="s">
        <v>80</v>
      </c>
      <c r="C93" s="5" t="s">
        <v>258</v>
      </c>
      <c r="D93" s="5" t="s">
        <v>309</v>
      </c>
      <c r="E93" s="5"/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99928.909999999989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99928.909999999989</v>
      </c>
    </row>
    <row r="94" spans="1:165" x14ac:dyDescent="0.3">
      <c r="A94" s="29"/>
      <c r="B94" s="7" t="s">
        <v>81</v>
      </c>
      <c r="C94" s="5" t="s">
        <v>258</v>
      </c>
      <c r="D94" s="5" t="s">
        <v>309</v>
      </c>
      <c r="E94" s="5"/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1822.88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1822.88</v>
      </c>
    </row>
    <row r="95" spans="1:165" x14ac:dyDescent="0.3">
      <c r="A95" s="29"/>
      <c r="B95" s="7" t="s">
        <v>82</v>
      </c>
      <c r="C95" s="5" t="s">
        <v>258</v>
      </c>
      <c r="D95" s="5" t="s">
        <v>309</v>
      </c>
      <c r="E95" s="5"/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14913.59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14913.59</v>
      </c>
    </row>
    <row r="96" spans="1:165" x14ac:dyDescent="0.3">
      <c r="A96" s="29"/>
      <c r="B96" s="7" t="s">
        <v>83</v>
      </c>
      <c r="C96" s="5" t="s">
        <v>258</v>
      </c>
      <c r="D96" s="5" t="s">
        <v>309</v>
      </c>
      <c r="E96" s="5"/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31206.67</v>
      </c>
      <c r="AM96" s="11">
        <v>0</v>
      </c>
      <c r="AN96" s="11">
        <v>5026.55</v>
      </c>
      <c r="AO96" s="11">
        <v>8077.91</v>
      </c>
      <c r="AP96" s="11">
        <v>4332.3500000000004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48643.48</v>
      </c>
    </row>
    <row r="97" spans="1:165" x14ac:dyDescent="0.3">
      <c r="A97" s="29"/>
      <c r="B97" s="7" t="s">
        <v>84</v>
      </c>
      <c r="C97" s="5" t="s">
        <v>258</v>
      </c>
      <c r="D97" s="5" t="s">
        <v>309</v>
      </c>
      <c r="E97" s="5"/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23275.03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23275.03</v>
      </c>
    </row>
    <row r="98" spans="1:165" x14ac:dyDescent="0.3">
      <c r="A98" s="29"/>
      <c r="B98" s="7" t="s">
        <v>85</v>
      </c>
      <c r="C98" s="5" t="s">
        <v>258</v>
      </c>
      <c r="D98" s="5" t="s">
        <v>309</v>
      </c>
      <c r="E98" s="5"/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5095.99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5095.99</v>
      </c>
    </row>
    <row r="99" spans="1:165" x14ac:dyDescent="0.3">
      <c r="A99" s="29"/>
      <c r="B99" s="7" t="s">
        <v>86</v>
      </c>
      <c r="C99" s="5" t="s">
        <v>258</v>
      </c>
      <c r="D99" s="5" t="s">
        <v>309</v>
      </c>
      <c r="E99" s="5"/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48921.25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48921.25</v>
      </c>
    </row>
    <row r="100" spans="1:165" x14ac:dyDescent="0.3">
      <c r="A100" s="29"/>
      <c r="B100" s="7" t="s">
        <v>87</v>
      </c>
      <c r="C100" s="5" t="s">
        <v>258</v>
      </c>
      <c r="D100" s="5" t="s">
        <v>309</v>
      </c>
      <c r="E100" s="5"/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62501.14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62501.14</v>
      </c>
    </row>
    <row r="101" spans="1:165" x14ac:dyDescent="0.3">
      <c r="A101" s="29"/>
      <c r="B101" s="7" t="s">
        <v>88</v>
      </c>
      <c r="C101" s="5" t="s">
        <v>258</v>
      </c>
      <c r="D101" s="5" t="s">
        <v>309</v>
      </c>
      <c r="E101" s="5"/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208012.19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208012.19</v>
      </c>
    </row>
    <row r="102" spans="1:165" x14ac:dyDescent="0.3">
      <c r="A102" s="29"/>
      <c r="B102" s="7" t="s">
        <v>89</v>
      </c>
      <c r="C102" s="5" t="s">
        <v>258</v>
      </c>
      <c r="D102" s="5" t="s">
        <v>309</v>
      </c>
      <c r="E102" s="5"/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174718.52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174718.52</v>
      </c>
    </row>
    <row r="103" spans="1:165" x14ac:dyDescent="0.3">
      <c r="A103" s="29"/>
      <c r="B103" s="7" t="s">
        <v>90</v>
      </c>
      <c r="C103" s="5" t="s">
        <v>272</v>
      </c>
      <c r="D103" s="5" t="s">
        <v>309</v>
      </c>
      <c r="E103" s="5"/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11055.21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11055.21</v>
      </c>
    </row>
    <row r="104" spans="1:165" x14ac:dyDescent="0.3">
      <c r="A104" s="29"/>
      <c r="B104" s="7" t="s">
        <v>91</v>
      </c>
      <c r="C104" s="5" t="s">
        <v>272</v>
      </c>
      <c r="D104" s="5" t="s">
        <v>309</v>
      </c>
      <c r="E104" s="5"/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37008.089999999997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37008.089999999997</v>
      </c>
    </row>
    <row r="105" spans="1:165" x14ac:dyDescent="0.3">
      <c r="A105" s="29"/>
      <c r="B105" s="7" t="s">
        <v>92</v>
      </c>
      <c r="C105" s="5" t="s">
        <v>272</v>
      </c>
      <c r="D105" s="5" t="s">
        <v>309</v>
      </c>
      <c r="E105" s="5"/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3208.8500000000008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3208.8500000000008</v>
      </c>
    </row>
    <row r="106" spans="1:165" x14ac:dyDescent="0.3">
      <c r="A106" s="29"/>
      <c r="B106" s="7" t="s">
        <v>93</v>
      </c>
      <c r="C106" s="5" t="s">
        <v>272</v>
      </c>
      <c r="D106" s="5" t="s">
        <v>309</v>
      </c>
      <c r="E106" s="5"/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52242.54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52242.54</v>
      </c>
    </row>
    <row r="107" spans="1:165" x14ac:dyDescent="0.3">
      <c r="A107" s="29"/>
      <c r="B107" s="7" t="s">
        <v>94</v>
      </c>
      <c r="C107" s="5" t="s">
        <v>272</v>
      </c>
      <c r="D107" s="5" t="s">
        <v>309</v>
      </c>
      <c r="E107" s="5"/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77908.53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77908.53</v>
      </c>
    </row>
    <row r="108" spans="1:165" x14ac:dyDescent="0.3">
      <c r="A108" s="29"/>
      <c r="B108" s="7" t="s">
        <v>95</v>
      </c>
      <c r="C108" s="5" t="s">
        <v>272</v>
      </c>
      <c r="D108" s="5" t="s">
        <v>309</v>
      </c>
      <c r="E108" s="5"/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38839.14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38839.14</v>
      </c>
    </row>
    <row r="109" spans="1:165" x14ac:dyDescent="0.3">
      <c r="A109" s="29"/>
      <c r="B109" s="7" t="s">
        <v>96</v>
      </c>
      <c r="C109" s="5" t="s">
        <v>272</v>
      </c>
      <c r="D109" s="5" t="s">
        <v>309</v>
      </c>
      <c r="E109" s="5"/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80833.87000000001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80833.87000000001</v>
      </c>
    </row>
    <row r="110" spans="1:165" x14ac:dyDescent="0.3">
      <c r="A110" s="29"/>
      <c r="B110" s="7" t="s">
        <v>97</v>
      </c>
      <c r="C110" s="5" t="s">
        <v>273</v>
      </c>
      <c r="D110" s="5" t="s">
        <v>309</v>
      </c>
      <c r="E110" s="5"/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148129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148129</v>
      </c>
    </row>
    <row r="111" spans="1:165" x14ac:dyDescent="0.3">
      <c r="A111" s="29"/>
      <c r="B111" s="7" t="s">
        <v>98</v>
      </c>
      <c r="C111" s="5" t="s">
        <v>274</v>
      </c>
      <c r="D111" s="5" t="s">
        <v>309</v>
      </c>
      <c r="E111" s="5"/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86644.09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86644.09</v>
      </c>
    </row>
    <row r="112" spans="1:165" x14ac:dyDescent="0.3">
      <c r="A112" s="29"/>
      <c r="B112" s="7" t="s">
        <v>144</v>
      </c>
      <c r="C112" s="5" t="s">
        <v>275</v>
      </c>
      <c r="D112" s="5" t="s">
        <v>309</v>
      </c>
      <c r="E112" s="5"/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4734.38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4734.38</v>
      </c>
    </row>
    <row r="113" spans="1:165" x14ac:dyDescent="0.3">
      <c r="A113" s="29"/>
      <c r="B113" s="7" t="s">
        <v>145</v>
      </c>
      <c r="C113" s="5" t="s">
        <v>275</v>
      </c>
      <c r="D113" s="5" t="s">
        <v>309</v>
      </c>
      <c r="E113" s="5"/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1697.31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1697.31</v>
      </c>
    </row>
    <row r="114" spans="1:165" x14ac:dyDescent="0.3">
      <c r="A114" s="29"/>
      <c r="B114" s="7" t="s">
        <v>146</v>
      </c>
      <c r="C114" s="5" t="s">
        <v>275</v>
      </c>
      <c r="D114" s="5" t="s">
        <v>309</v>
      </c>
      <c r="E114" s="5"/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1392.15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1392.15</v>
      </c>
    </row>
    <row r="115" spans="1:165" x14ac:dyDescent="0.3">
      <c r="A115" s="29"/>
      <c r="B115" s="7" t="s">
        <v>99</v>
      </c>
      <c r="C115" s="5" t="s">
        <v>272</v>
      </c>
      <c r="D115" s="5" t="s">
        <v>309</v>
      </c>
      <c r="E115" s="5"/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150520.82999999999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150520.82999999999</v>
      </c>
    </row>
    <row r="116" spans="1:165" x14ac:dyDescent="0.3">
      <c r="A116" s="29"/>
      <c r="B116" s="7" t="s">
        <v>100</v>
      </c>
      <c r="C116" s="5" t="s">
        <v>272</v>
      </c>
      <c r="D116" s="5" t="s">
        <v>309</v>
      </c>
      <c r="E116" s="5"/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115622.89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115622.89</v>
      </c>
    </row>
    <row r="117" spans="1:165" x14ac:dyDescent="0.3">
      <c r="A117" s="29"/>
      <c r="B117" s="7" t="s">
        <v>101</v>
      </c>
      <c r="C117" s="5" t="s">
        <v>272</v>
      </c>
      <c r="D117" s="5" t="s">
        <v>309</v>
      </c>
      <c r="E117" s="5"/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271579.51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271579.51</v>
      </c>
    </row>
    <row r="118" spans="1:165" x14ac:dyDescent="0.3">
      <c r="A118" s="29"/>
      <c r="B118" s="7" t="s">
        <v>102</v>
      </c>
      <c r="C118" s="5" t="s">
        <v>258</v>
      </c>
      <c r="D118" s="5" t="s">
        <v>309</v>
      </c>
      <c r="E118" s="5"/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7679.15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7679.15</v>
      </c>
    </row>
    <row r="119" spans="1:165" x14ac:dyDescent="0.3">
      <c r="A119" s="29"/>
      <c r="B119" s="7" t="s">
        <v>103</v>
      </c>
      <c r="C119" s="5" t="s">
        <v>276</v>
      </c>
      <c r="D119" s="5" t="s">
        <v>309</v>
      </c>
      <c r="E119" s="5"/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83313.87000000001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83313.87000000001</v>
      </c>
    </row>
    <row r="120" spans="1:165" x14ac:dyDescent="0.3">
      <c r="A120" s="29"/>
      <c r="B120" s="7" t="s">
        <v>104</v>
      </c>
      <c r="C120" s="5" t="s">
        <v>277</v>
      </c>
      <c r="D120" s="5" t="s">
        <v>309</v>
      </c>
      <c r="E120" s="5"/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707033.16999999993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707033.16999999993</v>
      </c>
    </row>
    <row r="121" spans="1:165" x14ac:dyDescent="0.3">
      <c r="A121" s="29"/>
      <c r="B121" s="7" t="s">
        <v>105</v>
      </c>
      <c r="C121" s="5" t="s">
        <v>277</v>
      </c>
      <c r="D121" s="5" t="s">
        <v>309</v>
      </c>
      <c r="E121" s="5"/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775583.25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775583.25</v>
      </c>
    </row>
    <row r="122" spans="1:165" x14ac:dyDescent="0.3">
      <c r="A122" s="29"/>
      <c r="B122" s="7" t="s">
        <v>106</v>
      </c>
      <c r="C122" s="5" t="s">
        <v>277</v>
      </c>
      <c r="D122" s="5" t="s">
        <v>309</v>
      </c>
      <c r="E122" s="5"/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119164.91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119164.91</v>
      </c>
    </row>
    <row r="123" spans="1:165" x14ac:dyDescent="0.3">
      <c r="A123" s="29"/>
      <c r="B123" s="7" t="s">
        <v>107</v>
      </c>
      <c r="C123" s="5" t="s">
        <v>277</v>
      </c>
      <c r="D123" s="5" t="s">
        <v>309</v>
      </c>
      <c r="E123" s="5"/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1027167.32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1027167.32</v>
      </c>
    </row>
    <row r="124" spans="1:165" x14ac:dyDescent="0.3">
      <c r="A124" s="29"/>
      <c r="B124" s="7" t="s">
        <v>108</v>
      </c>
      <c r="C124" s="5" t="s">
        <v>277</v>
      </c>
      <c r="D124" s="5" t="s">
        <v>309</v>
      </c>
      <c r="E124" s="5"/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246177.57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246177.57</v>
      </c>
    </row>
    <row r="125" spans="1:165" x14ac:dyDescent="0.3">
      <c r="A125" s="29"/>
      <c r="B125" s="7" t="s">
        <v>109</v>
      </c>
      <c r="C125" s="5" t="s">
        <v>277</v>
      </c>
      <c r="D125" s="5" t="s">
        <v>309</v>
      </c>
      <c r="E125" s="5"/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270403.40000000002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270403.40000000002</v>
      </c>
    </row>
    <row r="126" spans="1:165" x14ac:dyDescent="0.3">
      <c r="A126" s="29"/>
      <c r="B126" s="7" t="s">
        <v>110</v>
      </c>
      <c r="C126" s="5" t="s">
        <v>277</v>
      </c>
      <c r="D126" s="5" t="s">
        <v>309</v>
      </c>
      <c r="E126" s="5"/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491375.32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491375.32</v>
      </c>
    </row>
    <row r="127" spans="1:165" x14ac:dyDescent="0.3">
      <c r="A127" s="29"/>
      <c r="B127" s="7" t="s">
        <v>111</v>
      </c>
      <c r="C127" s="5" t="s">
        <v>277</v>
      </c>
      <c r="D127" s="5" t="s">
        <v>309</v>
      </c>
      <c r="E127" s="5"/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254108.4</v>
      </c>
      <c r="BU127" s="11">
        <v>0</v>
      </c>
      <c r="BV127" s="11">
        <v>0</v>
      </c>
      <c r="BW127" s="11">
        <v>0</v>
      </c>
      <c r="BX127" s="11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254108.4</v>
      </c>
    </row>
    <row r="128" spans="1:165" x14ac:dyDescent="0.3">
      <c r="A128" s="29"/>
      <c r="B128" s="7" t="s">
        <v>112</v>
      </c>
      <c r="C128" s="5" t="s">
        <v>277</v>
      </c>
      <c r="D128" s="5" t="s">
        <v>309</v>
      </c>
      <c r="E128" s="5"/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409102.44</v>
      </c>
      <c r="BV128" s="11">
        <v>0</v>
      </c>
      <c r="BW128" s="11">
        <v>0</v>
      </c>
      <c r="BX128" s="11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409102.44</v>
      </c>
    </row>
    <row r="129" spans="1:165" x14ac:dyDescent="0.3">
      <c r="A129" s="29"/>
      <c r="B129" s="7" t="s">
        <v>113</v>
      </c>
      <c r="C129" s="5" t="s">
        <v>277</v>
      </c>
      <c r="D129" s="5" t="s">
        <v>309</v>
      </c>
      <c r="E129" s="5"/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186676.42</v>
      </c>
      <c r="BW129" s="11">
        <v>0</v>
      </c>
      <c r="BX129" s="11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186676.42</v>
      </c>
    </row>
    <row r="130" spans="1:165" x14ac:dyDescent="0.3">
      <c r="A130" s="29"/>
      <c r="B130" s="7" t="s">
        <v>114</v>
      </c>
      <c r="C130" s="5" t="s">
        <v>277</v>
      </c>
      <c r="D130" s="5" t="s">
        <v>309</v>
      </c>
      <c r="E130" s="5"/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505475.56</v>
      </c>
      <c r="BX130" s="11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505475.56</v>
      </c>
    </row>
    <row r="131" spans="1:165" x14ac:dyDescent="0.3">
      <c r="A131" s="29"/>
      <c r="B131" s="7" t="s">
        <v>115</v>
      </c>
      <c r="C131" s="5" t="s">
        <v>277</v>
      </c>
      <c r="D131" s="5" t="s">
        <v>309</v>
      </c>
      <c r="E131" s="5"/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19300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19300</v>
      </c>
    </row>
    <row r="132" spans="1:165" x14ac:dyDescent="0.3">
      <c r="A132" s="29" t="s">
        <v>308</v>
      </c>
      <c r="B132" s="7" t="s">
        <v>147</v>
      </c>
      <c r="C132" s="4" t="s">
        <v>286</v>
      </c>
      <c r="D132" s="5" t="s">
        <v>309</v>
      </c>
      <c r="E132" s="4"/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12">
        <v>0</v>
      </c>
      <c r="BZ132" s="12">
        <v>1352.12</v>
      </c>
      <c r="CA132" s="12">
        <v>0</v>
      </c>
      <c r="CB132" s="12">
        <v>652.16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0.18</v>
      </c>
      <c r="CI132" s="12">
        <v>0</v>
      </c>
      <c r="CJ132" s="12">
        <v>0</v>
      </c>
      <c r="CK132" s="12">
        <v>3.72</v>
      </c>
      <c r="CL132" s="12">
        <v>0</v>
      </c>
      <c r="CM132" s="12">
        <v>0</v>
      </c>
      <c r="CN132" s="12">
        <v>0</v>
      </c>
      <c r="CO132" s="12">
        <v>0</v>
      </c>
      <c r="CP132" s="12">
        <v>0.03</v>
      </c>
      <c r="CQ132" s="12">
        <v>0.27</v>
      </c>
      <c r="CR132" s="12">
        <v>0</v>
      </c>
      <c r="CS132" s="12">
        <v>0</v>
      </c>
      <c r="CT132" s="12">
        <v>0</v>
      </c>
      <c r="CU132" s="12">
        <v>0</v>
      </c>
      <c r="CV132" s="12">
        <v>263.39999999999992</v>
      </c>
      <c r="CW132" s="12">
        <v>0</v>
      </c>
      <c r="CX132" s="12">
        <v>0</v>
      </c>
      <c r="CY132" s="12">
        <v>38.83</v>
      </c>
      <c r="CZ132" s="12">
        <v>128.82</v>
      </c>
      <c r="DA132" s="12">
        <v>3.22</v>
      </c>
      <c r="DB132" s="12">
        <v>148.1</v>
      </c>
      <c r="DC132" s="12">
        <v>0</v>
      </c>
      <c r="DD132" s="12">
        <v>0</v>
      </c>
      <c r="DE132" s="12">
        <v>970.02</v>
      </c>
      <c r="DF132" s="12">
        <v>26.66</v>
      </c>
      <c r="DG132" s="12">
        <v>1388.19</v>
      </c>
      <c r="DH132" s="12">
        <v>43.65</v>
      </c>
      <c r="DI132" s="12">
        <v>46.13</v>
      </c>
      <c r="DJ132" s="12">
        <v>20.32</v>
      </c>
      <c r="DK132" s="12">
        <v>0</v>
      </c>
      <c r="DL132" s="12">
        <v>962.48</v>
      </c>
      <c r="DM132" s="12">
        <v>1060.7</v>
      </c>
      <c r="DN132" s="12">
        <v>325.86</v>
      </c>
      <c r="DO132" s="12">
        <v>420.92</v>
      </c>
      <c r="DP132" s="12">
        <v>606.58000000000004</v>
      </c>
      <c r="DQ132" s="12">
        <v>2143.87</v>
      </c>
      <c r="DR132" s="12">
        <v>612.01</v>
      </c>
      <c r="DS132" s="12">
        <v>4490.33</v>
      </c>
      <c r="DT132" s="12">
        <v>17381.97</v>
      </c>
      <c r="DU132" s="12">
        <v>25600.32</v>
      </c>
      <c r="DV132" s="12">
        <v>9506.67</v>
      </c>
      <c r="DW132" s="12">
        <v>1641.99</v>
      </c>
      <c r="DX132" s="12">
        <v>7149.18</v>
      </c>
      <c r="DY132" s="12">
        <v>26180.66</v>
      </c>
      <c r="DZ132" s="12">
        <v>22388.68</v>
      </c>
      <c r="EA132" s="12">
        <v>854.83999999999992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1408.44</v>
      </c>
      <c r="FH132" s="8">
        <v>444.77</v>
      </c>
      <c r="FI132" s="8">
        <v>128266.09000000001</v>
      </c>
    </row>
    <row r="133" spans="1:165" x14ac:dyDescent="0.3">
      <c r="A133" s="29"/>
      <c r="B133" s="7" t="s">
        <v>148</v>
      </c>
      <c r="C133" s="4" t="s">
        <v>287</v>
      </c>
      <c r="D133" s="5" t="s">
        <v>309</v>
      </c>
      <c r="E133" s="4"/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12">
        <v>0</v>
      </c>
      <c r="BZ133" s="12">
        <v>855.33999999999992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5.05</v>
      </c>
      <c r="CI133" s="12">
        <v>0</v>
      </c>
      <c r="CJ133" s="12">
        <v>0</v>
      </c>
      <c r="CK133" s="12">
        <v>131.81</v>
      </c>
      <c r="CL133" s="12">
        <v>0</v>
      </c>
      <c r="CM133" s="12">
        <v>0</v>
      </c>
      <c r="CN133" s="12">
        <v>0</v>
      </c>
      <c r="CO133" s="12">
        <v>0</v>
      </c>
      <c r="CP133" s="12">
        <v>0.94</v>
      </c>
      <c r="CQ133" s="12">
        <v>9.5</v>
      </c>
      <c r="CR133" s="12">
        <v>5730.9699999999993</v>
      </c>
      <c r="CS133" s="12">
        <v>286.38</v>
      </c>
      <c r="CT133" s="12">
        <v>0</v>
      </c>
      <c r="CU133" s="12">
        <v>90.11</v>
      </c>
      <c r="CV133" s="12">
        <v>0</v>
      </c>
      <c r="CW133" s="12">
        <v>5465.4699999999993</v>
      </c>
      <c r="CX133" s="12">
        <v>0</v>
      </c>
      <c r="CY133" s="12">
        <v>0</v>
      </c>
      <c r="CZ133" s="12">
        <v>244.29</v>
      </c>
      <c r="DA133" s="12">
        <v>22.32</v>
      </c>
      <c r="DB133" s="12">
        <v>1204.56</v>
      </c>
      <c r="DC133" s="12">
        <v>0</v>
      </c>
      <c r="DD133" s="12">
        <v>193.89</v>
      </c>
      <c r="DE133" s="12">
        <v>3373.96</v>
      </c>
      <c r="DF133" s="12">
        <v>20.309999999999999</v>
      </c>
      <c r="DG133" s="12">
        <v>1054.77</v>
      </c>
      <c r="DH133" s="12">
        <v>33.25</v>
      </c>
      <c r="DI133" s="12">
        <v>35.14</v>
      </c>
      <c r="DJ133" s="12">
        <v>15.48</v>
      </c>
      <c r="DK133" s="12">
        <v>0</v>
      </c>
      <c r="DL133" s="12">
        <v>1391.91</v>
      </c>
      <c r="DM133" s="12">
        <v>12117.54</v>
      </c>
      <c r="DN133" s="12">
        <v>0</v>
      </c>
      <c r="DO133" s="12">
        <v>2599.91</v>
      </c>
      <c r="DP133" s="12">
        <v>312.12</v>
      </c>
      <c r="DQ133" s="12">
        <v>10828.15</v>
      </c>
      <c r="DR133" s="12">
        <v>7660.1600000000017</v>
      </c>
      <c r="DS133" s="12">
        <v>9123.7999999999975</v>
      </c>
      <c r="DT133" s="12">
        <v>3118.11</v>
      </c>
      <c r="DU133" s="12">
        <v>9752.4599999999955</v>
      </c>
      <c r="DV133" s="12">
        <v>0</v>
      </c>
      <c r="DW133" s="12">
        <v>1838.39</v>
      </c>
      <c r="DX133" s="12">
        <v>16784.23</v>
      </c>
      <c r="DY133" s="12">
        <v>10756.9</v>
      </c>
      <c r="DZ133" s="12">
        <v>4539</v>
      </c>
      <c r="EA133" s="12">
        <v>173.31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677.81</v>
      </c>
      <c r="FH133" s="8">
        <v>214.05</v>
      </c>
      <c r="FI133" s="8">
        <v>110661.38999999997</v>
      </c>
    </row>
    <row r="134" spans="1:165" x14ac:dyDescent="0.3">
      <c r="A134" s="29"/>
      <c r="B134" s="7" t="s">
        <v>149</v>
      </c>
      <c r="C134" s="4" t="s">
        <v>288</v>
      </c>
      <c r="D134" s="5" t="s">
        <v>309</v>
      </c>
      <c r="E134" s="4"/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12">
        <v>0</v>
      </c>
      <c r="BZ134" s="12">
        <v>9800.25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1.98</v>
      </c>
      <c r="CI134" s="12">
        <v>0</v>
      </c>
      <c r="CJ134" s="12">
        <v>0</v>
      </c>
      <c r="CK134" s="12">
        <v>41.11</v>
      </c>
      <c r="CL134" s="12">
        <v>0</v>
      </c>
      <c r="CM134" s="12">
        <v>0</v>
      </c>
      <c r="CN134" s="12">
        <v>0</v>
      </c>
      <c r="CO134" s="12">
        <v>0</v>
      </c>
      <c r="CP134" s="12">
        <v>0.29000000000000009</v>
      </c>
      <c r="CQ134" s="12">
        <v>2.96</v>
      </c>
      <c r="CR134" s="12">
        <v>0</v>
      </c>
      <c r="CS134" s="12">
        <v>2263.2199999999998</v>
      </c>
      <c r="CT134" s="12">
        <v>0</v>
      </c>
      <c r="CU134" s="12">
        <v>0</v>
      </c>
      <c r="CV134" s="12">
        <v>299.57</v>
      </c>
      <c r="CW134" s="12">
        <v>0</v>
      </c>
      <c r="CX134" s="12">
        <v>0</v>
      </c>
      <c r="CY134" s="12">
        <v>42.39</v>
      </c>
      <c r="CZ134" s="12">
        <v>100.08</v>
      </c>
      <c r="DA134" s="12">
        <v>4.8099999999999996</v>
      </c>
      <c r="DB134" s="12">
        <v>545.79000000000008</v>
      </c>
      <c r="DC134" s="12">
        <v>1208.6400000000001</v>
      </c>
      <c r="DD134" s="12">
        <v>261.75</v>
      </c>
      <c r="DE134" s="12">
        <v>0</v>
      </c>
      <c r="DF134" s="12">
        <v>96.410000000000011</v>
      </c>
      <c r="DG134" s="12">
        <v>4994.17</v>
      </c>
      <c r="DH134" s="12">
        <v>157.82</v>
      </c>
      <c r="DI134" s="12">
        <v>166.76</v>
      </c>
      <c r="DJ134" s="12">
        <v>73.47</v>
      </c>
      <c r="DK134" s="12">
        <v>0</v>
      </c>
      <c r="DL134" s="12">
        <v>3502.03</v>
      </c>
      <c r="DM134" s="12">
        <v>0</v>
      </c>
      <c r="DN134" s="12">
        <v>25.14</v>
      </c>
      <c r="DO134" s="12">
        <v>43.9</v>
      </c>
      <c r="DP134" s="12">
        <v>30578.78</v>
      </c>
      <c r="DQ134" s="12">
        <v>22416.87</v>
      </c>
      <c r="DR134" s="12">
        <v>899.3</v>
      </c>
      <c r="DS134" s="12">
        <v>13478.36</v>
      </c>
      <c r="DT134" s="12">
        <v>7455.45</v>
      </c>
      <c r="DU134" s="12">
        <v>9383.77</v>
      </c>
      <c r="DV134" s="12">
        <v>4448.21</v>
      </c>
      <c r="DW134" s="12">
        <v>2530.65</v>
      </c>
      <c r="DX134" s="12">
        <v>289.39999999999992</v>
      </c>
      <c r="DY134" s="12">
        <v>779.61</v>
      </c>
      <c r="DZ134" s="12">
        <v>1665.77</v>
      </c>
      <c r="EA134" s="12">
        <v>63.6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653.6</v>
      </c>
      <c r="FH134" s="8">
        <v>206.4</v>
      </c>
      <c r="FI134" s="8">
        <v>118482.31</v>
      </c>
    </row>
    <row r="135" spans="1:165" x14ac:dyDescent="0.3">
      <c r="A135" s="29"/>
      <c r="B135" s="7" t="s">
        <v>150</v>
      </c>
      <c r="C135" s="4" t="s">
        <v>286</v>
      </c>
      <c r="D135" s="5" t="s">
        <v>309</v>
      </c>
      <c r="E135" s="4"/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12">
        <v>0</v>
      </c>
      <c r="BZ135" s="12">
        <v>0</v>
      </c>
      <c r="CA135" s="12">
        <v>611.37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150.11000000000001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432.69</v>
      </c>
      <c r="DP135" s="12">
        <v>1184.94</v>
      </c>
      <c r="DQ135" s="12">
        <v>71.290000000000006</v>
      </c>
      <c r="DR135" s="12">
        <v>99.86999999999999</v>
      </c>
      <c r="DS135" s="12">
        <v>613.17999999999995</v>
      </c>
      <c r="DT135" s="12">
        <v>0</v>
      </c>
      <c r="DU135" s="12">
        <v>705.54</v>
      </c>
      <c r="DV135" s="12">
        <v>0</v>
      </c>
      <c r="DW135" s="12">
        <v>43.790000000000013</v>
      </c>
      <c r="DX135" s="12">
        <v>16012.22</v>
      </c>
      <c r="DY135" s="12">
        <v>1283.73</v>
      </c>
      <c r="DZ135" s="12">
        <v>4693.2299999999996</v>
      </c>
      <c r="EA135" s="12">
        <v>179.2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299.26</v>
      </c>
      <c r="FH135" s="8">
        <v>94.5</v>
      </c>
      <c r="FI135" s="8">
        <v>26474.92</v>
      </c>
    </row>
    <row r="136" spans="1:165" x14ac:dyDescent="0.3">
      <c r="A136" s="29"/>
      <c r="B136" s="7" t="s">
        <v>151</v>
      </c>
      <c r="C136" s="4" t="s">
        <v>287</v>
      </c>
      <c r="D136" s="5" t="s">
        <v>309</v>
      </c>
      <c r="E136" s="4"/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12">
        <v>0</v>
      </c>
      <c r="BZ136" s="12">
        <v>0</v>
      </c>
      <c r="CA136" s="12">
        <v>41.11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10.44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505.53</v>
      </c>
      <c r="DC136" s="12">
        <v>0</v>
      </c>
      <c r="DD136" s="12">
        <v>0</v>
      </c>
      <c r="DE136" s="12">
        <v>359.12</v>
      </c>
      <c r="DF136" s="12">
        <v>0.41</v>
      </c>
      <c r="DG136" s="12">
        <v>21.57</v>
      </c>
      <c r="DH136" s="12">
        <v>0.68</v>
      </c>
      <c r="DI136" s="12">
        <v>0.72</v>
      </c>
      <c r="DJ136" s="12">
        <v>0.32</v>
      </c>
      <c r="DK136" s="12">
        <v>0</v>
      </c>
      <c r="DL136" s="12">
        <v>322.14</v>
      </c>
      <c r="DM136" s="12">
        <v>0</v>
      </c>
      <c r="DN136" s="12">
        <v>0</v>
      </c>
      <c r="DO136" s="12">
        <v>0</v>
      </c>
      <c r="DP136" s="12">
        <v>34.75</v>
      </c>
      <c r="DQ136" s="12">
        <v>3154.06</v>
      </c>
      <c r="DR136" s="12">
        <v>672.58</v>
      </c>
      <c r="DS136" s="12">
        <v>4440.9699999999993</v>
      </c>
      <c r="DT136" s="12">
        <v>0</v>
      </c>
      <c r="DU136" s="12">
        <v>0</v>
      </c>
      <c r="DV136" s="12">
        <v>0</v>
      </c>
      <c r="DW136" s="12">
        <v>416.08</v>
      </c>
      <c r="DX136" s="12">
        <v>19787.189999999999</v>
      </c>
      <c r="DY136" s="12">
        <v>2167.83</v>
      </c>
      <c r="DZ136" s="12">
        <v>0</v>
      </c>
      <c r="EA136" s="12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213.78</v>
      </c>
      <c r="FH136" s="8">
        <v>67.510000000000005</v>
      </c>
      <c r="FI136" s="8">
        <v>32216.789999999997</v>
      </c>
    </row>
    <row r="137" spans="1:165" x14ac:dyDescent="0.3">
      <c r="A137" s="29"/>
      <c r="B137" s="7" t="s">
        <v>152</v>
      </c>
      <c r="C137" s="4" t="s">
        <v>288</v>
      </c>
      <c r="D137" s="5" t="s">
        <v>309</v>
      </c>
      <c r="E137" s="4"/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12">
        <v>0</v>
      </c>
      <c r="BZ137" s="12">
        <v>0</v>
      </c>
      <c r="CA137" s="12">
        <v>77.910000000000011</v>
      </c>
      <c r="CB137" s="12">
        <v>0</v>
      </c>
      <c r="CC137" s="12">
        <v>0</v>
      </c>
      <c r="CD137" s="12">
        <v>0</v>
      </c>
      <c r="CE137" s="12">
        <v>3.03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2.35</v>
      </c>
      <c r="CL137" s="12">
        <v>0</v>
      </c>
      <c r="CM137" s="12">
        <v>0</v>
      </c>
      <c r="CN137" s="12">
        <v>0</v>
      </c>
      <c r="CO137" s="12">
        <v>0</v>
      </c>
      <c r="CP137" s="12">
        <v>0.02</v>
      </c>
      <c r="CQ137" s="12">
        <v>0.17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216.82</v>
      </c>
      <c r="CY137" s="12">
        <v>0</v>
      </c>
      <c r="CZ137" s="12">
        <v>0</v>
      </c>
      <c r="DA137" s="12">
        <v>18.190000000000001</v>
      </c>
      <c r="DB137" s="12">
        <v>669.23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559.91999999999996</v>
      </c>
      <c r="DL137" s="12">
        <v>629.53</v>
      </c>
      <c r="DM137" s="12">
        <v>3521.62</v>
      </c>
      <c r="DN137" s="12">
        <v>0</v>
      </c>
      <c r="DO137" s="12">
        <v>233.9</v>
      </c>
      <c r="DP137" s="12">
        <v>5123.9000000000005</v>
      </c>
      <c r="DQ137" s="12">
        <v>5216.68</v>
      </c>
      <c r="DR137" s="12">
        <v>260.62</v>
      </c>
      <c r="DS137" s="12">
        <v>6938.7</v>
      </c>
      <c r="DT137" s="12">
        <v>222.22</v>
      </c>
      <c r="DU137" s="12">
        <v>0</v>
      </c>
      <c r="DV137" s="12">
        <v>0</v>
      </c>
      <c r="DW137" s="12">
        <v>641.98</v>
      </c>
      <c r="DX137" s="12">
        <v>4654.3600000000006</v>
      </c>
      <c r="DY137" s="12">
        <v>413.46</v>
      </c>
      <c r="DZ137" s="12">
        <v>0</v>
      </c>
      <c r="EA137" s="12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168.65</v>
      </c>
      <c r="FH137" s="8">
        <v>53.260000000000012</v>
      </c>
      <c r="FI137" s="8">
        <v>29626.52</v>
      </c>
    </row>
    <row r="138" spans="1:165" x14ac:dyDescent="0.3">
      <c r="A138" s="29"/>
      <c r="B138" s="7" t="s">
        <v>153</v>
      </c>
      <c r="C138" s="4" t="s">
        <v>286</v>
      </c>
      <c r="D138" s="5" t="s">
        <v>309</v>
      </c>
      <c r="E138" s="4"/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12">
        <v>0</v>
      </c>
      <c r="BZ138" s="12">
        <v>11.33</v>
      </c>
      <c r="CA138" s="12">
        <v>0</v>
      </c>
      <c r="CB138" s="12">
        <v>1447.99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354.84</v>
      </c>
      <c r="CI138" s="12">
        <v>0</v>
      </c>
      <c r="CJ138" s="12">
        <v>0</v>
      </c>
      <c r="CK138" s="12">
        <v>0</v>
      </c>
      <c r="CL138" s="12">
        <v>0</v>
      </c>
      <c r="CM138" s="12">
        <v>9.3500000000000014</v>
      </c>
      <c r="CN138" s="12">
        <v>0</v>
      </c>
      <c r="CO138" s="12">
        <v>194.33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104.99</v>
      </c>
      <c r="CV138" s="12">
        <v>618.69000000000005</v>
      </c>
      <c r="CW138" s="12">
        <v>0</v>
      </c>
      <c r="CX138" s="12">
        <v>0</v>
      </c>
      <c r="CY138" s="12">
        <v>135.25</v>
      </c>
      <c r="CZ138" s="12">
        <v>57.349999999999987</v>
      </c>
      <c r="DA138" s="12">
        <v>8.48</v>
      </c>
      <c r="DB138" s="12">
        <v>180.93</v>
      </c>
      <c r="DC138" s="12">
        <v>0</v>
      </c>
      <c r="DD138" s="12">
        <v>75.010000000000005</v>
      </c>
      <c r="DE138" s="12">
        <v>430.29</v>
      </c>
      <c r="DF138" s="12">
        <v>2.38</v>
      </c>
      <c r="DG138" s="12">
        <v>123.89</v>
      </c>
      <c r="DH138" s="12">
        <v>3.9</v>
      </c>
      <c r="DI138" s="12">
        <v>4.1199999999999992</v>
      </c>
      <c r="DJ138" s="12">
        <v>1.81</v>
      </c>
      <c r="DK138" s="12">
        <v>0</v>
      </c>
      <c r="DL138" s="12">
        <v>157.21</v>
      </c>
      <c r="DM138" s="12">
        <v>0</v>
      </c>
      <c r="DN138" s="12">
        <v>168.44</v>
      </c>
      <c r="DO138" s="12">
        <v>4307.7</v>
      </c>
      <c r="DP138" s="12">
        <v>2783.36</v>
      </c>
      <c r="DQ138" s="12">
        <v>5739.3</v>
      </c>
      <c r="DR138" s="12">
        <v>482.68</v>
      </c>
      <c r="DS138" s="12">
        <v>1813.74</v>
      </c>
      <c r="DT138" s="12">
        <v>4600.04</v>
      </c>
      <c r="DU138" s="12">
        <v>6352.9</v>
      </c>
      <c r="DV138" s="12">
        <v>10984.54</v>
      </c>
      <c r="DW138" s="12">
        <v>1589.91</v>
      </c>
      <c r="DX138" s="12">
        <v>38266.71</v>
      </c>
      <c r="DY138" s="12">
        <v>38594.9</v>
      </c>
      <c r="DZ138" s="12">
        <v>148756.43</v>
      </c>
      <c r="EA138" s="12">
        <v>5679.8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2986.93</v>
      </c>
      <c r="FH138" s="8">
        <v>943.24</v>
      </c>
      <c r="FI138" s="8">
        <v>277972.76</v>
      </c>
    </row>
    <row r="139" spans="1:165" x14ac:dyDescent="0.3">
      <c r="A139" s="29"/>
      <c r="B139" s="7" t="s">
        <v>154</v>
      </c>
      <c r="C139" s="4" t="s">
        <v>287</v>
      </c>
      <c r="D139" s="5" t="s">
        <v>309</v>
      </c>
      <c r="E139" s="4"/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12">
        <v>0</v>
      </c>
      <c r="BZ139" s="12">
        <v>13.5</v>
      </c>
      <c r="CA139" s="12">
        <v>0</v>
      </c>
      <c r="CB139" s="12">
        <v>27228.25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7252.27</v>
      </c>
      <c r="CI139" s="12">
        <v>0</v>
      </c>
      <c r="CJ139" s="12">
        <v>0</v>
      </c>
      <c r="CK139" s="12">
        <v>4104.42</v>
      </c>
      <c r="CL139" s="12">
        <v>0</v>
      </c>
      <c r="CM139" s="12">
        <v>111.33</v>
      </c>
      <c r="CN139" s="12">
        <v>164.63</v>
      </c>
      <c r="CO139" s="12">
        <v>3966.55</v>
      </c>
      <c r="CP139" s="12">
        <v>29.04</v>
      </c>
      <c r="CQ139" s="12">
        <v>295.27</v>
      </c>
      <c r="CR139" s="12">
        <v>1458.96</v>
      </c>
      <c r="CS139" s="12">
        <v>99.93</v>
      </c>
      <c r="CT139" s="12">
        <v>267.02</v>
      </c>
      <c r="CU139" s="12">
        <v>1154.19</v>
      </c>
      <c r="CV139" s="12">
        <v>1079.06</v>
      </c>
      <c r="CW139" s="12">
        <v>1369.59</v>
      </c>
      <c r="CX139" s="12">
        <v>2477.46</v>
      </c>
      <c r="CY139" s="12">
        <v>300.31</v>
      </c>
      <c r="CZ139" s="12">
        <v>432.6</v>
      </c>
      <c r="DA139" s="12">
        <v>59.86</v>
      </c>
      <c r="DB139" s="12">
        <v>3147.86</v>
      </c>
      <c r="DC139" s="12">
        <v>57.85</v>
      </c>
      <c r="DD139" s="12">
        <v>1088.07</v>
      </c>
      <c r="DE139" s="12">
        <v>1184.1400000000001</v>
      </c>
      <c r="DF139" s="12">
        <v>0.13</v>
      </c>
      <c r="DG139" s="12">
        <v>6.52</v>
      </c>
      <c r="DH139" s="12">
        <v>0.21</v>
      </c>
      <c r="DI139" s="12">
        <v>0.22</v>
      </c>
      <c r="DJ139" s="12">
        <v>0.1</v>
      </c>
      <c r="DK139" s="12">
        <v>2076.2399999999998</v>
      </c>
      <c r="DL139" s="12">
        <v>4092.74</v>
      </c>
      <c r="DM139" s="12">
        <v>10863.53</v>
      </c>
      <c r="DN139" s="12">
        <v>130.06</v>
      </c>
      <c r="DO139" s="12">
        <v>1620.94</v>
      </c>
      <c r="DP139" s="12">
        <v>17490.560000000001</v>
      </c>
      <c r="DQ139" s="12">
        <v>35545.75</v>
      </c>
      <c r="DR139" s="12">
        <v>10099.23</v>
      </c>
      <c r="DS139" s="12">
        <v>12803.94</v>
      </c>
      <c r="DT139" s="12">
        <v>6181.32</v>
      </c>
      <c r="DU139" s="12">
        <v>10018.57</v>
      </c>
      <c r="DV139" s="12">
        <v>202.85</v>
      </c>
      <c r="DW139" s="12">
        <v>62552.04</v>
      </c>
      <c r="DX139" s="12">
        <v>23163.64</v>
      </c>
      <c r="DY139" s="12">
        <v>3453.44</v>
      </c>
      <c r="DZ139" s="12">
        <v>22560.59</v>
      </c>
      <c r="EA139" s="12">
        <v>861.41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1738.41</v>
      </c>
      <c r="FH139" s="8">
        <v>548.97</v>
      </c>
      <c r="FI139" s="8">
        <v>283353.56999999995</v>
      </c>
    </row>
    <row r="140" spans="1:165" x14ac:dyDescent="0.3">
      <c r="A140" s="29"/>
      <c r="B140" s="7" t="s">
        <v>155</v>
      </c>
      <c r="C140" s="4" t="s">
        <v>288</v>
      </c>
      <c r="D140" s="5" t="s">
        <v>309</v>
      </c>
      <c r="E140" s="4"/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12">
        <v>0</v>
      </c>
      <c r="BZ140" s="12">
        <v>12.53</v>
      </c>
      <c r="CA140" s="12">
        <v>0</v>
      </c>
      <c r="CB140" s="12">
        <v>15775.96</v>
      </c>
      <c r="CC140" s="12">
        <v>6.75</v>
      </c>
      <c r="CD140" s="12">
        <v>57.25</v>
      </c>
      <c r="CE140" s="12">
        <v>0</v>
      </c>
      <c r="CF140" s="12">
        <v>0</v>
      </c>
      <c r="CG140" s="12">
        <v>0</v>
      </c>
      <c r="CH140" s="12">
        <v>4521.8600000000006</v>
      </c>
      <c r="CI140" s="12">
        <v>1.94</v>
      </c>
      <c r="CJ140" s="12">
        <v>16.47</v>
      </c>
      <c r="CK140" s="12">
        <v>2569.2199999999998</v>
      </c>
      <c r="CL140" s="12">
        <v>2.0299999999999998</v>
      </c>
      <c r="CM140" s="12">
        <v>136.44</v>
      </c>
      <c r="CN140" s="12">
        <v>222.8</v>
      </c>
      <c r="CO140" s="12">
        <v>1980.29</v>
      </c>
      <c r="CP140" s="12">
        <v>18.21</v>
      </c>
      <c r="CQ140" s="12">
        <v>185.03</v>
      </c>
      <c r="CR140" s="12">
        <v>0</v>
      </c>
      <c r="CS140" s="12">
        <v>59.22</v>
      </c>
      <c r="CT140" s="12">
        <v>510.12</v>
      </c>
      <c r="CU140" s="12">
        <v>809.31</v>
      </c>
      <c r="CV140" s="12">
        <v>4081.07</v>
      </c>
      <c r="CW140" s="12">
        <v>0</v>
      </c>
      <c r="CX140" s="12">
        <v>11382.55</v>
      </c>
      <c r="CY140" s="12">
        <v>505.45</v>
      </c>
      <c r="CZ140" s="12">
        <v>326.99</v>
      </c>
      <c r="DA140" s="12">
        <v>44.53</v>
      </c>
      <c r="DB140" s="12">
        <v>1006.14</v>
      </c>
      <c r="DC140" s="12">
        <v>590.53</v>
      </c>
      <c r="DD140" s="12">
        <v>524.37</v>
      </c>
      <c r="DE140" s="12">
        <v>0</v>
      </c>
      <c r="DF140" s="12">
        <v>13.65</v>
      </c>
      <c r="DG140" s="12">
        <v>710.54</v>
      </c>
      <c r="DH140" s="12">
        <v>22.34</v>
      </c>
      <c r="DI140" s="12">
        <v>23.62</v>
      </c>
      <c r="DJ140" s="12">
        <v>10.4</v>
      </c>
      <c r="DK140" s="12">
        <v>2776.31</v>
      </c>
      <c r="DL140" s="12">
        <v>392.23</v>
      </c>
      <c r="DM140" s="12">
        <v>15118.98</v>
      </c>
      <c r="DN140" s="12">
        <v>7.13</v>
      </c>
      <c r="DO140" s="12">
        <v>455.38</v>
      </c>
      <c r="DP140" s="12">
        <v>42406.8</v>
      </c>
      <c r="DQ140" s="12">
        <v>45228.42</v>
      </c>
      <c r="DR140" s="12">
        <v>1965.54</v>
      </c>
      <c r="DS140" s="12">
        <v>58426.93</v>
      </c>
      <c r="DT140" s="12">
        <v>3839.54</v>
      </c>
      <c r="DU140" s="12">
        <v>638.51</v>
      </c>
      <c r="DV140" s="12">
        <v>7465.3</v>
      </c>
      <c r="DW140" s="12">
        <v>12857.03</v>
      </c>
      <c r="DX140" s="12">
        <v>17434.62</v>
      </c>
      <c r="DY140" s="12">
        <v>3280.8300000000008</v>
      </c>
      <c r="DZ140" s="12">
        <v>15332.94</v>
      </c>
      <c r="EA140" s="12">
        <v>585.44000000000005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1470.95</v>
      </c>
      <c r="FH140" s="8">
        <v>464.51</v>
      </c>
      <c r="FI140" s="8">
        <v>276275</v>
      </c>
    </row>
    <row r="141" spans="1:165" x14ac:dyDescent="0.3">
      <c r="A141" s="29"/>
      <c r="B141" s="7" t="s">
        <v>156</v>
      </c>
      <c r="C141" s="4" t="s">
        <v>286</v>
      </c>
      <c r="D141" s="5" t="s">
        <v>309</v>
      </c>
      <c r="E141" s="4"/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492.31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1.32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122.71</v>
      </c>
      <c r="DO141" s="12">
        <v>832.45999999999992</v>
      </c>
      <c r="DP141" s="12">
        <v>330.37</v>
      </c>
      <c r="DQ141" s="12">
        <v>414.42999999999989</v>
      </c>
      <c r="DR141" s="12">
        <v>0</v>
      </c>
      <c r="DS141" s="12">
        <v>209.54</v>
      </c>
      <c r="DT141" s="12">
        <v>371.79</v>
      </c>
      <c r="DU141" s="12">
        <v>3182.68</v>
      </c>
      <c r="DV141" s="12">
        <v>1586.63</v>
      </c>
      <c r="DW141" s="12">
        <v>299</v>
      </c>
      <c r="DX141" s="12">
        <v>5285.53</v>
      </c>
      <c r="DY141" s="12">
        <v>5435.04</v>
      </c>
      <c r="DZ141" s="12">
        <v>18351.400000000001</v>
      </c>
      <c r="EA141" s="12">
        <v>700.69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411.56</v>
      </c>
      <c r="FH141" s="8">
        <v>129.97</v>
      </c>
      <c r="FI141" s="8">
        <v>38157.430000000008</v>
      </c>
    </row>
    <row r="142" spans="1:165" x14ac:dyDescent="0.3">
      <c r="A142" s="29"/>
      <c r="B142" s="7" t="s">
        <v>157</v>
      </c>
      <c r="C142" s="4" t="s">
        <v>287</v>
      </c>
      <c r="D142" s="5" t="s">
        <v>309</v>
      </c>
      <c r="E142" s="4"/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12">
        <v>0</v>
      </c>
      <c r="BZ142" s="12">
        <v>0</v>
      </c>
      <c r="CA142" s="12">
        <v>0</v>
      </c>
      <c r="CB142" s="12">
        <v>89.02</v>
      </c>
      <c r="CC142" s="12">
        <v>1688.46</v>
      </c>
      <c r="CD142" s="12">
        <v>0</v>
      </c>
      <c r="CE142" s="12">
        <v>0</v>
      </c>
      <c r="CF142" s="12">
        <v>0</v>
      </c>
      <c r="CG142" s="12">
        <v>0</v>
      </c>
      <c r="CH142" s="12">
        <v>71.31</v>
      </c>
      <c r="CI142" s="12">
        <v>1352.48</v>
      </c>
      <c r="CJ142" s="12">
        <v>0</v>
      </c>
      <c r="CK142" s="12">
        <v>379.73</v>
      </c>
      <c r="CL142" s="12">
        <v>0</v>
      </c>
      <c r="CM142" s="12">
        <v>0</v>
      </c>
      <c r="CN142" s="12">
        <v>0</v>
      </c>
      <c r="CO142" s="12">
        <v>937.92</v>
      </c>
      <c r="CP142" s="12">
        <v>2.69</v>
      </c>
      <c r="CQ142" s="12">
        <v>27.37</v>
      </c>
      <c r="CR142" s="12">
        <v>0</v>
      </c>
      <c r="CS142" s="12">
        <v>0</v>
      </c>
      <c r="CT142" s="12">
        <v>3.92</v>
      </c>
      <c r="CU142" s="12">
        <v>135.97999999999999</v>
      </c>
      <c r="CV142" s="12">
        <v>211.69</v>
      </c>
      <c r="CW142" s="12">
        <v>0</v>
      </c>
      <c r="CX142" s="12">
        <v>0</v>
      </c>
      <c r="CY142" s="12">
        <v>11.32</v>
      </c>
      <c r="CZ142" s="12">
        <v>55.62</v>
      </c>
      <c r="DA142" s="12">
        <v>1.78</v>
      </c>
      <c r="DB142" s="12">
        <v>265.51</v>
      </c>
      <c r="DC142" s="12">
        <v>0</v>
      </c>
      <c r="DD142" s="12">
        <v>73.679999999999993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58.77</v>
      </c>
      <c r="DL142" s="12">
        <v>300.83999999999992</v>
      </c>
      <c r="DM142" s="12">
        <v>0</v>
      </c>
      <c r="DN142" s="12">
        <v>0</v>
      </c>
      <c r="DO142" s="12">
        <v>0</v>
      </c>
      <c r="DP142" s="12">
        <v>1535.32</v>
      </c>
      <c r="DQ142" s="12">
        <v>4812.74</v>
      </c>
      <c r="DR142" s="12">
        <v>1969.9</v>
      </c>
      <c r="DS142" s="12">
        <v>1207.3800000000001</v>
      </c>
      <c r="DT142" s="12">
        <v>218.89</v>
      </c>
      <c r="DU142" s="12">
        <v>0</v>
      </c>
      <c r="DV142" s="12">
        <v>0</v>
      </c>
      <c r="DW142" s="12">
        <v>16408.599999999991</v>
      </c>
      <c r="DX142" s="12">
        <v>4011.16</v>
      </c>
      <c r="DY142" s="12">
        <v>572.98</v>
      </c>
      <c r="DZ142" s="12">
        <v>1687.74</v>
      </c>
      <c r="EA142" s="12">
        <v>64.440000000000012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237.17</v>
      </c>
      <c r="FH142" s="8">
        <v>74.900000000000006</v>
      </c>
      <c r="FI142" s="8">
        <v>38469.30999999999</v>
      </c>
    </row>
    <row r="143" spans="1:165" x14ac:dyDescent="0.3">
      <c r="A143" s="29"/>
      <c r="B143" s="7" t="s">
        <v>158</v>
      </c>
      <c r="C143" s="4" t="s">
        <v>288</v>
      </c>
      <c r="D143" s="5" t="s">
        <v>309</v>
      </c>
      <c r="E143" s="4"/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12">
        <v>0</v>
      </c>
      <c r="BZ143" s="12">
        <v>0</v>
      </c>
      <c r="CA143" s="12">
        <v>0</v>
      </c>
      <c r="CB143" s="12">
        <v>161.85</v>
      </c>
      <c r="CC143" s="12">
        <v>1399.6</v>
      </c>
      <c r="CD143" s="12">
        <v>0</v>
      </c>
      <c r="CE143" s="12">
        <v>0</v>
      </c>
      <c r="CF143" s="12">
        <v>0</v>
      </c>
      <c r="CG143" s="12">
        <v>0</v>
      </c>
      <c r="CH143" s="12">
        <v>15.03</v>
      </c>
      <c r="CI143" s="12">
        <v>129.96</v>
      </c>
      <c r="CJ143" s="12">
        <v>0</v>
      </c>
      <c r="CK143" s="12">
        <v>347.62</v>
      </c>
      <c r="CL143" s="12">
        <v>0</v>
      </c>
      <c r="CM143" s="12">
        <v>0</v>
      </c>
      <c r="CN143" s="12">
        <v>0</v>
      </c>
      <c r="CO143" s="12">
        <v>85.51</v>
      </c>
      <c r="CP143" s="12">
        <v>2.4700000000000002</v>
      </c>
      <c r="CQ143" s="12">
        <v>25.05</v>
      </c>
      <c r="CR143" s="12">
        <v>0</v>
      </c>
      <c r="CS143" s="12">
        <v>0</v>
      </c>
      <c r="CT143" s="12">
        <v>0</v>
      </c>
      <c r="CU143" s="12">
        <v>88.34</v>
      </c>
      <c r="CV143" s="12">
        <v>954.03</v>
      </c>
      <c r="CW143" s="12">
        <v>0</v>
      </c>
      <c r="CX143" s="12">
        <v>0</v>
      </c>
      <c r="CY143" s="12">
        <v>0</v>
      </c>
      <c r="CZ143" s="12">
        <v>47.98</v>
      </c>
      <c r="DA143" s="12">
        <v>1.96</v>
      </c>
      <c r="DB143" s="12">
        <v>107.47</v>
      </c>
      <c r="DC143" s="12">
        <v>0</v>
      </c>
      <c r="DD143" s="12">
        <v>116.62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5840.22</v>
      </c>
      <c r="DQ143" s="12">
        <v>4133.49</v>
      </c>
      <c r="DR143" s="12">
        <v>238.4</v>
      </c>
      <c r="DS143" s="12">
        <v>3644.32</v>
      </c>
      <c r="DT143" s="12">
        <v>508.5</v>
      </c>
      <c r="DU143" s="12">
        <v>714.91</v>
      </c>
      <c r="DV143" s="12">
        <v>0</v>
      </c>
      <c r="DW143" s="12">
        <v>2197.85</v>
      </c>
      <c r="DX143" s="12">
        <v>2618.04</v>
      </c>
      <c r="DY143" s="12">
        <v>274.91000000000003</v>
      </c>
      <c r="DZ143" s="12">
        <v>1253.27</v>
      </c>
      <c r="EA143" s="12">
        <v>47.849999999999987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136.6</v>
      </c>
      <c r="FH143" s="8">
        <v>43.14</v>
      </c>
      <c r="FI143" s="8">
        <v>25134.989999999994</v>
      </c>
    </row>
    <row r="144" spans="1:165" x14ac:dyDescent="0.3">
      <c r="A144" s="29"/>
      <c r="B144" s="7" t="s">
        <v>159</v>
      </c>
      <c r="C144" s="4" t="s">
        <v>286</v>
      </c>
      <c r="D144" s="5" t="s">
        <v>309</v>
      </c>
      <c r="E144" s="4"/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12">
        <v>0</v>
      </c>
      <c r="BZ144" s="12">
        <v>0</v>
      </c>
      <c r="CA144" s="12">
        <v>0</v>
      </c>
      <c r="CB144" s="12">
        <v>0.93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18.760000000000002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0.24</v>
      </c>
      <c r="DB144" s="12">
        <v>0</v>
      </c>
      <c r="DC144" s="12">
        <v>0</v>
      </c>
      <c r="DD144" s="12">
        <v>2.69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633.48</v>
      </c>
      <c r="DP144" s="12">
        <v>602.57000000000005</v>
      </c>
      <c r="DQ144" s="12">
        <v>105.5</v>
      </c>
      <c r="DR144" s="12">
        <v>62.53</v>
      </c>
      <c r="DS144" s="12">
        <v>117.24</v>
      </c>
      <c r="DT144" s="12">
        <v>1737.86</v>
      </c>
      <c r="DU144" s="12">
        <v>436.29</v>
      </c>
      <c r="DV144" s="12">
        <v>0</v>
      </c>
      <c r="DW144" s="12">
        <v>171.94</v>
      </c>
      <c r="DX144" s="12">
        <v>3027.36</v>
      </c>
      <c r="DY144" s="12">
        <v>1424.26</v>
      </c>
      <c r="DZ144" s="12">
        <v>17049.84</v>
      </c>
      <c r="EA144" s="12">
        <v>650.99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288.42</v>
      </c>
      <c r="FH144" s="8">
        <v>91.08</v>
      </c>
      <c r="FI144" s="8">
        <v>26421.98</v>
      </c>
    </row>
    <row r="145" spans="1:165" x14ac:dyDescent="0.3">
      <c r="A145" s="29"/>
      <c r="B145" s="7" t="s">
        <v>160</v>
      </c>
      <c r="C145" s="4" t="s">
        <v>287</v>
      </c>
      <c r="D145" s="5" t="s">
        <v>309</v>
      </c>
      <c r="E145" s="4"/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12">
        <v>0</v>
      </c>
      <c r="BZ145" s="12">
        <v>0</v>
      </c>
      <c r="CA145" s="12">
        <v>0</v>
      </c>
      <c r="CB145" s="12">
        <v>79.36</v>
      </c>
      <c r="CC145" s="12">
        <v>363.28</v>
      </c>
      <c r="CD145" s="12">
        <v>14751.68</v>
      </c>
      <c r="CE145" s="12">
        <v>0</v>
      </c>
      <c r="CF145" s="12">
        <v>0</v>
      </c>
      <c r="CG145" s="12">
        <v>0</v>
      </c>
      <c r="CH145" s="12">
        <v>139.02000000000001</v>
      </c>
      <c r="CI145" s="12">
        <v>40.92</v>
      </c>
      <c r="CJ145" s="12">
        <v>1.63</v>
      </c>
      <c r="CK145" s="12">
        <v>1082.23</v>
      </c>
      <c r="CL145" s="12">
        <v>15.65</v>
      </c>
      <c r="CM145" s="12">
        <v>0</v>
      </c>
      <c r="CN145" s="12">
        <v>0</v>
      </c>
      <c r="CO145" s="12">
        <v>15.53</v>
      </c>
      <c r="CP145" s="12">
        <v>7.68</v>
      </c>
      <c r="CQ145" s="12">
        <v>78.03</v>
      </c>
      <c r="CR145" s="12">
        <v>2251.66</v>
      </c>
      <c r="CS145" s="12">
        <v>478.28</v>
      </c>
      <c r="CT145" s="12">
        <v>0</v>
      </c>
      <c r="CU145" s="12">
        <v>421.52</v>
      </c>
      <c r="CV145" s="12">
        <v>101.6</v>
      </c>
      <c r="CW145" s="12">
        <v>2120.3000000000002</v>
      </c>
      <c r="CX145" s="12">
        <v>0</v>
      </c>
      <c r="CY145" s="12">
        <v>27.21</v>
      </c>
      <c r="CZ145" s="12">
        <v>0</v>
      </c>
      <c r="DA145" s="12">
        <v>6.7</v>
      </c>
      <c r="DB145" s="12">
        <v>378.07</v>
      </c>
      <c r="DC145" s="12">
        <v>194.08</v>
      </c>
      <c r="DD145" s="12">
        <v>91.38</v>
      </c>
      <c r="DE145" s="12">
        <v>623.87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125.92</v>
      </c>
      <c r="DM145" s="12">
        <v>0</v>
      </c>
      <c r="DN145" s="12">
        <v>0</v>
      </c>
      <c r="DO145" s="12">
        <v>0</v>
      </c>
      <c r="DP145" s="12">
        <v>594.25</v>
      </c>
      <c r="DQ145" s="12">
        <v>4501.63</v>
      </c>
      <c r="DR145" s="12">
        <v>2130.35</v>
      </c>
      <c r="DS145" s="12">
        <v>347.52</v>
      </c>
      <c r="DT145" s="12">
        <v>416.21</v>
      </c>
      <c r="DU145" s="12">
        <v>4458.49</v>
      </c>
      <c r="DV145" s="12">
        <v>0</v>
      </c>
      <c r="DW145" s="12">
        <v>6797.13</v>
      </c>
      <c r="DX145" s="12">
        <v>514.76</v>
      </c>
      <c r="DY145" s="12">
        <v>2830.61</v>
      </c>
      <c r="DZ145" s="12">
        <v>1329.67</v>
      </c>
      <c r="EA145" s="12">
        <v>50.77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295.72000000000003</v>
      </c>
      <c r="FH145" s="8">
        <v>93.39</v>
      </c>
      <c r="FI145" s="8">
        <v>47756.099999999991</v>
      </c>
    </row>
    <row r="146" spans="1:165" x14ac:dyDescent="0.3">
      <c r="A146" s="29"/>
      <c r="B146" s="7" t="s">
        <v>161</v>
      </c>
      <c r="C146" s="4" t="s">
        <v>288</v>
      </c>
      <c r="D146" s="5" t="s">
        <v>309</v>
      </c>
      <c r="E146" s="4"/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12">
        <v>0</v>
      </c>
      <c r="BZ146" s="12">
        <v>0</v>
      </c>
      <c r="CA146" s="12">
        <v>0</v>
      </c>
      <c r="CB146" s="12">
        <v>44.06</v>
      </c>
      <c r="CC146" s="12">
        <v>0</v>
      </c>
      <c r="CD146" s="12">
        <v>4840.53</v>
      </c>
      <c r="CE146" s="12">
        <v>0</v>
      </c>
      <c r="CF146" s="12">
        <v>0</v>
      </c>
      <c r="CG146" s="12">
        <v>0</v>
      </c>
      <c r="CH146" s="12">
        <v>0.46</v>
      </c>
      <c r="CI146" s="12">
        <v>0</v>
      </c>
      <c r="CJ146" s="12">
        <v>50.83</v>
      </c>
      <c r="CK146" s="12">
        <v>816.34999999999991</v>
      </c>
      <c r="CL146" s="12">
        <v>1.77</v>
      </c>
      <c r="CM146" s="12">
        <v>0</v>
      </c>
      <c r="CN146" s="12">
        <v>0</v>
      </c>
      <c r="CO146" s="12">
        <v>0</v>
      </c>
      <c r="CP146" s="12">
        <v>5.79</v>
      </c>
      <c r="CQ146" s="12">
        <v>58.86</v>
      </c>
      <c r="CR146" s="12">
        <v>0</v>
      </c>
      <c r="CS146" s="12">
        <v>0</v>
      </c>
      <c r="CT146" s="12">
        <v>0</v>
      </c>
      <c r="CU146" s="12">
        <v>405.12</v>
      </c>
      <c r="CV146" s="12">
        <v>24.09</v>
      </c>
      <c r="CW146" s="12">
        <v>0</v>
      </c>
      <c r="CX146" s="12">
        <v>1568.44</v>
      </c>
      <c r="CY146" s="12">
        <v>22.01</v>
      </c>
      <c r="CZ146" s="12">
        <v>0</v>
      </c>
      <c r="DA146" s="12">
        <v>0</v>
      </c>
      <c r="DB146" s="12">
        <v>59.13</v>
      </c>
      <c r="DC146" s="12">
        <v>0</v>
      </c>
      <c r="DD146" s="12">
        <v>216.41</v>
      </c>
      <c r="DE146" s="12">
        <v>0</v>
      </c>
      <c r="DF146" s="12">
        <v>0.09</v>
      </c>
      <c r="DG146" s="12">
        <v>4.8599999999999994</v>
      </c>
      <c r="DH146" s="12">
        <v>0.15</v>
      </c>
      <c r="DI146" s="12">
        <v>0.16</v>
      </c>
      <c r="DJ146" s="12">
        <v>7.0000000000000007E-2</v>
      </c>
      <c r="DK146" s="12">
        <v>0</v>
      </c>
      <c r="DL146" s="12">
        <v>0</v>
      </c>
      <c r="DM146" s="12">
        <v>2169.11</v>
      </c>
      <c r="DN146" s="12">
        <v>389.61</v>
      </c>
      <c r="DO146" s="12">
        <v>0</v>
      </c>
      <c r="DP146" s="12">
        <v>4986.78</v>
      </c>
      <c r="DQ146" s="12">
        <v>4878.95</v>
      </c>
      <c r="DR146" s="12">
        <v>4.26</v>
      </c>
      <c r="DS146" s="12">
        <v>4103.21</v>
      </c>
      <c r="DT146" s="12">
        <v>69.849999999999994</v>
      </c>
      <c r="DU146" s="12">
        <v>290.7</v>
      </c>
      <c r="DV146" s="12">
        <v>0</v>
      </c>
      <c r="DW146" s="12">
        <v>2269.98</v>
      </c>
      <c r="DX146" s="12">
        <v>1782.36</v>
      </c>
      <c r="DY146" s="12">
        <v>0</v>
      </c>
      <c r="DZ146" s="12">
        <v>995.26</v>
      </c>
      <c r="EA146" s="12">
        <v>38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165.38</v>
      </c>
      <c r="FH146" s="8">
        <v>52.23</v>
      </c>
      <c r="FI146" s="8">
        <v>30314.859999999997</v>
      </c>
    </row>
    <row r="147" spans="1:165" x14ac:dyDescent="0.3">
      <c r="A147" s="29"/>
      <c r="B147" s="7" t="s">
        <v>162</v>
      </c>
      <c r="C147" s="4" t="s">
        <v>286</v>
      </c>
      <c r="D147" s="5" t="s">
        <v>309</v>
      </c>
      <c r="E147" s="4"/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32.590000000000003</v>
      </c>
      <c r="CI147" s="12">
        <v>3.15</v>
      </c>
      <c r="CJ147" s="12">
        <v>5.71</v>
      </c>
      <c r="CK147" s="12">
        <v>0</v>
      </c>
      <c r="CL147" s="12">
        <v>6.11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80.010000000000005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324.83</v>
      </c>
      <c r="DM147" s="12">
        <v>0</v>
      </c>
      <c r="DN147" s="12">
        <v>0</v>
      </c>
      <c r="DO147" s="12">
        <v>294.86</v>
      </c>
      <c r="DP147" s="12">
        <v>292.27</v>
      </c>
      <c r="DQ147" s="12">
        <v>1909.49</v>
      </c>
      <c r="DR147" s="12">
        <v>444.82</v>
      </c>
      <c r="DS147" s="12">
        <v>240.67</v>
      </c>
      <c r="DT147" s="12">
        <v>163.5</v>
      </c>
      <c r="DU147" s="12">
        <v>0</v>
      </c>
      <c r="DV147" s="12">
        <v>871.47</v>
      </c>
      <c r="DW147" s="12">
        <v>94.81</v>
      </c>
      <c r="DX147" s="12">
        <v>874.25</v>
      </c>
      <c r="DY147" s="12">
        <v>2013.84</v>
      </c>
      <c r="DZ147" s="12">
        <v>10286.530000000001</v>
      </c>
      <c r="EA147" s="12">
        <v>392.76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197.57</v>
      </c>
      <c r="FH147" s="8">
        <v>62.39</v>
      </c>
      <c r="FI147" s="8">
        <v>18591.63</v>
      </c>
    </row>
    <row r="148" spans="1:165" x14ac:dyDescent="0.3">
      <c r="A148" s="29"/>
      <c r="B148" s="7" t="s">
        <v>163</v>
      </c>
      <c r="C148" s="4" t="s">
        <v>287</v>
      </c>
      <c r="D148" s="5" t="s">
        <v>309</v>
      </c>
      <c r="E148" s="4"/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997.07</v>
      </c>
      <c r="CF148" s="12">
        <v>0</v>
      </c>
      <c r="CG148" s="12">
        <v>0</v>
      </c>
      <c r="CH148" s="12">
        <v>2.33</v>
      </c>
      <c r="CI148" s="12">
        <v>0.23</v>
      </c>
      <c r="CJ148" s="12">
        <v>0.41</v>
      </c>
      <c r="CK148" s="12">
        <v>61.44</v>
      </c>
      <c r="CL148" s="12">
        <v>0</v>
      </c>
      <c r="CM148" s="12">
        <v>0</v>
      </c>
      <c r="CN148" s="12">
        <v>0</v>
      </c>
      <c r="CO148" s="12">
        <v>0</v>
      </c>
      <c r="CP148" s="12">
        <v>0.44</v>
      </c>
      <c r="CQ148" s="12">
        <v>4.4300000000000006</v>
      </c>
      <c r="CR148" s="12">
        <v>0</v>
      </c>
      <c r="CS148" s="12">
        <v>0</v>
      </c>
      <c r="CT148" s="12">
        <v>143.13999999999999</v>
      </c>
      <c r="CU148" s="12">
        <v>1195.83</v>
      </c>
      <c r="CV148" s="12">
        <v>221.25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40.04</v>
      </c>
      <c r="DE148" s="12">
        <v>0</v>
      </c>
      <c r="DF148" s="12">
        <v>0.9</v>
      </c>
      <c r="DG148" s="12">
        <v>46.849999999999987</v>
      </c>
      <c r="DH148" s="12">
        <v>1.47</v>
      </c>
      <c r="DI148" s="12">
        <v>1.56</v>
      </c>
      <c r="DJ148" s="12">
        <v>0.69</v>
      </c>
      <c r="DK148" s="12">
        <v>393.7</v>
      </c>
      <c r="DL148" s="12">
        <v>24.93</v>
      </c>
      <c r="DM148" s="12">
        <v>605.55999999999983</v>
      </c>
      <c r="DN148" s="12">
        <v>49.09</v>
      </c>
      <c r="DO148" s="12">
        <v>44.87</v>
      </c>
      <c r="DP148" s="12">
        <v>1505.53</v>
      </c>
      <c r="DQ148" s="12">
        <v>2195.77</v>
      </c>
      <c r="DR148" s="12">
        <v>1563.23</v>
      </c>
      <c r="DS148" s="12">
        <v>992.76</v>
      </c>
      <c r="DT148" s="12">
        <v>0</v>
      </c>
      <c r="DU148" s="12">
        <v>0</v>
      </c>
      <c r="DV148" s="12">
        <v>0</v>
      </c>
      <c r="DW148" s="12">
        <v>2162.1</v>
      </c>
      <c r="DX148" s="12">
        <v>1763.03</v>
      </c>
      <c r="DY148" s="12">
        <v>0</v>
      </c>
      <c r="DZ148" s="12">
        <v>1082.83</v>
      </c>
      <c r="EA148" s="12">
        <v>41.34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93.669999999999987</v>
      </c>
      <c r="FH148" s="8">
        <v>29.58</v>
      </c>
      <c r="FI148" s="8">
        <v>15266.07</v>
      </c>
    </row>
    <row r="149" spans="1:165" x14ac:dyDescent="0.3">
      <c r="A149" s="29"/>
      <c r="B149" s="7" t="s">
        <v>164</v>
      </c>
      <c r="C149" s="4" t="s">
        <v>288</v>
      </c>
      <c r="D149" s="5" t="s">
        <v>309</v>
      </c>
      <c r="E149" s="4"/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784.37</v>
      </c>
      <c r="CF149" s="12">
        <v>0</v>
      </c>
      <c r="CG149" s="12">
        <v>0</v>
      </c>
      <c r="CH149" s="12">
        <v>19.18</v>
      </c>
      <c r="CI149" s="12">
        <v>1.86</v>
      </c>
      <c r="CJ149" s="12">
        <v>3.36</v>
      </c>
      <c r="CK149" s="12">
        <v>76.14</v>
      </c>
      <c r="CL149" s="12">
        <v>3.05</v>
      </c>
      <c r="CM149" s="12">
        <v>0</v>
      </c>
      <c r="CN149" s="12">
        <v>0</v>
      </c>
      <c r="CO149" s="12">
        <v>0</v>
      </c>
      <c r="CP149" s="12">
        <v>0.54</v>
      </c>
      <c r="CQ149" s="12">
        <v>5.49</v>
      </c>
      <c r="CR149" s="12">
        <v>0</v>
      </c>
      <c r="CS149" s="12">
        <v>43.68</v>
      </c>
      <c r="CT149" s="12">
        <v>50.82</v>
      </c>
      <c r="CU149" s="12">
        <v>6.95</v>
      </c>
      <c r="CV149" s="12">
        <v>2213.0100000000002</v>
      </c>
      <c r="CW149" s="12">
        <v>0</v>
      </c>
      <c r="CX149" s="12">
        <v>0</v>
      </c>
      <c r="CY149" s="12">
        <v>16.02</v>
      </c>
      <c r="CZ149" s="12">
        <v>0</v>
      </c>
      <c r="DA149" s="12">
        <v>7.23</v>
      </c>
      <c r="DB149" s="12">
        <v>0</v>
      </c>
      <c r="DC149" s="12">
        <v>0</v>
      </c>
      <c r="DD149" s="12">
        <v>21.2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185.63</v>
      </c>
      <c r="DM149" s="12">
        <v>2594.63</v>
      </c>
      <c r="DN149" s="12">
        <v>5.93</v>
      </c>
      <c r="DO149" s="12">
        <v>110.65</v>
      </c>
      <c r="DP149" s="12">
        <v>4804.8100000000004</v>
      </c>
      <c r="DQ149" s="12">
        <v>3365.3900000000008</v>
      </c>
      <c r="DR149" s="12">
        <v>50.53</v>
      </c>
      <c r="DS149" s="12">
        <v>2764.33</v>
      </c>
      <c r="DT149" s="12">
        <v>267.18</v>
      </c>
      <c r="DU149" s="12">
        <v>0</v>
      </c>
      <c r="DV149" s="12">
        <v>0</v>
      </c>
      <c r="DW149" s="12">
        <v>1249.9100000000001</v>
      </c>
      <c r="DX149" s="12">
        <v>2577.36</v>
      </c>
      <c r="DY149" s="12">
        <v>203.48</v>
      </c>
      <c r="DZ149" s="12">
        <v>0</v>
      </c>
      <c r="EA149" s="12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115.6</v>
      </c>
      <c r="FH149" s="8">
        <v>36.51</v>
      </c>
      <c r="FI149" s="8">
        <v>21584.84</v>
      </c>
    </row>
    <row r="150" spans="1:165" x14ac:dyDescent="0.3">
      <c r="A150" s="29"/>
      <c r="B150" s="7" t="s">
        <v>165</v>
      </c>
      <c r="C150" s="4" t="s">
        <v>286</v>
      </c>
      <c r="D150" s="5" t="s">
        <v>309</v>
      </c>
      <c r="E150" s="4"/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26.58</v>
      </c>
      <c r="CG150" s="12">
        <v>0</v>
      </c>
      <c r="CH150" s="12">
        <v>0.26</v>
      </c>
      <c r="CI150" s="12">
        <v>0.02</v>
      </c>
      <c r="CJ150" s="12">
        <v>0.04</v>
      </c>
      <c r="CK150" s="12">
        <v>6.77</v>
      </c>
      <c r="CL150" s="12">
        <v>0</v>
      </c>
      <c r="CM150" s="12">
        <v>0</v>
      </c>
      <c r="CN150" s="12">
        <v>0</v>
      </c>
      <c r="CO150" s="12">
        <v>0</v>
      </c>
      <c r="CP150" s="12">
        <v>0.05</v>
      </c>
      <c r="CQ150" s="12">
        <v>0.49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262.8</v>
      </c>
      <c r="DP150" s="12">
        <v>83.76</v>
      </c>
      <c r="DQ150" s="12">
        <v>712.84999999999991</v>
      </c>
      <c r="DR150" s="12">
        <v>15.58</v>
      </c>
      <c r="DS150" s="12">
        <v>25.32</v>
      </c>
      <c r="DT150" s="12">
        <v>324.07</v>
      </c>
      <c r="DU150" s="12">
        <v>0</v>
      </c>
      <c r="DV150" s="12">
        <v>0</v>
      </c>
      <c r="DW150" s="12">
        <v>90.34</v>
      </c>
      <c r="DX150" s="12">
        <v>5340.46</v>
      </c>
      <c r="DY150" s="12">
        <v>2055.37</v>
      </c>
      <c r="DZ150" s="12">
        <v>8417.16</v>
      </c>
      <c r="EA150" s="12">
        <v>321.38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208.08</v>
      </c>
      <c r="FH150" s="8">
        <v>65.709999999999994</v>
      </c>
      <c r="FI150" s="8">
        <v>17957.09</v>
      </c>
    </row>
    <row r="151" spans="1:165" x14ac:dyDescent="0.3">
      <c r="A151" s="29"/>
      <c r="B151" s="7" t="s">
        <v>166</v>
      </c>
      <c r="C151" s="4" t="s">
        <v>287</v>
      </c>
      <c r="D151" s="5" t="s">
        <v>309</v>
      </c>
      <c r="E151" s="4"/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12">
        <v>0</v>
      </c>
      <c r="BZ151" s="12">
        <v>0</v>
      </c>
      <c r="CA151" s="12">
        <v>0</v>
      </c>
      <c r="CB151" s="12">
        <v>13.86</v>
      </c>
      <c r="CC151" s="12">
        <v>0</v>
      </c>
      <c r="CD151" s="12">
        <v>2.62</v>
      </c>
      <c r="CE151" s="12">
        <v>0</v>
      </c>
      <c r="CF151" s="12">
        <v>2443.6</v>
      </c>
      <c r="CG151" s="12">
        <v>0</v>
      </c>
      <c r="CH151" s="12">
        <v>52.14</v>
      </c>
      <c r="CI151" s="12">
        <v>3.03</v>
      </c>
      <c r="CJ151" s="12">
        <v>9.3700000000000028</v>
      </c>
      <c r="CK151" s="12">
        <v>1212.82</v>
      </c>
      <c r="CL151" s="12">
        <v>0</v>
      </c>
      <c r="CM151" s="12">
        <v>0</v>
      </c>
      <c r="CN151" s="12">
        <v>0</v>
      </c>
      <c r="CO151" s="12">
        <v>0</v>
      </c>
      <c r="CP151" s="12">
        <v>9.48</v>
      </c>
      <c r="CQ151" s="12">
        <v>96.89</v>
      </c>
      <c r="CR151" s="12">
        <v>260.14</v>
      </c>
      <c r="CS151" s="12">
        <v>57.9</v>
      </c>
      <c r="CT151" s="12">
        <v>0</v>
      </c>
      <c r="CU151" s="12">
        <v>109.38</v>
      </c>
      <c r="CV151" s="12">
        <v>1415.19</v>
      </c>
      <c r="CW151" s="12">
        <v>282.2</v>
      </c>
      <c r="CX151" s="12">
        <v>0</v>
      </c>
      <c r="CY151" s="12">
        <v>8.69</v>
      </c>
      <c r="CZ151" s="12">
        <v>222.65</v>
      </c>
      <c r="DA151" s="12">
        <v>0</v>
      </c>
      <c r="DB151" s="12">
        <v>632.9</v>
      </c>
      <c r="DC151" s="12">
        <v>0</v>
      </c>
      <c r="DD151" s="12">
        <v>2.82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257.8</v>
      </c>
      <c r="DQ151" s="12">
        <v>1772.15</v>
      </c>
      <c r="DR151" s="12">
        <v>1437.35</v>
      </c>
      <c r="DS151" s="12">
        <v>571.04</v>
      </c>
      <c r="DT151" s="12">
        <v>1070.72</v>
      </c>
      <c r="DU151" s="12">
        <v>192.77</v>
      </c>
      <c r="DV151" s="12">
        <v>0</v>
      </c>
      <c r="DW151" s="12">
        <v>3250.86</v>
      </c>
      <c r="DX151" s="12">
        <v>1521.04</v>
      </c>
      <c r="DY151" s="12">
        <v>128.9</v>
      </c>
      <c r="DZ151" s="12">
        <v>81.06</v>
      </c>
      <c r="EA151" s="12">
        <v>3.09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161.15</v>
      </c>
      <c r="FH151" s="8">
        <v>50.89</v>
      </c>
      <c r="FI151" s="8">
        <v>17334.500000000004</v>
      </c>
    </row>
    <row r="152" spans="1:165" x14ac:dyDescent="0.3">
      <c r="A152" s="29"/>
      <c r="B152" s="7" t="s">
        <v>167</v>
      </c>
      <c r="C152" s="4" t="s">
        <v>288</v>
      </c>
      <c r="D152" s="5" t="s">
        <v>309</v>
      </c>
      <c r="E152" s="4"/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12">
        <v>0</v>
      </c>
      <c r="BZ152" s="12">
        <v>3.42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1599.77</v>
      </c>
      <c r="CG152" s="12">
        <v>0</v>
      </c>
      <c r="CH152" s="12">
        <v>8.66</v>
      </c>
      <c r="CI152" s="12">
        <v>0.84000000000000008</v>
      </c>
      <c r="CJ152" s="12">
        <v>1.52</v>
      </c>
      <c r="CK152" s="12">
        <v>230.52</v>
      </c>
      <c r="CL152" s="12">
        <v>0</v>
      </c>
      <c r="CM152" s="12">
        <v>0</v>
      </c>
      <c r="CN152" s="12">
        <v>0</v>
      </c>
      <c r="CO152" s="12">
        <v>0</v>
      </c>
      <c r="CP152" s="12">
        <v>1.62</v>
      </c>
      <c r="CQ152" s="12">
        <v>16.489999999999991</v>
      </c>
      <c r="CR152" s="12">
        <v>0</v>
      </c>
      <c r="CS152" s="12">
        <v>0</v>
      </c>
      <c r="CT152" s="12">
        <v>15.85</v>
      </c>
      <c r="CU152" s="12">
        <v>1042.18</v>
      </c>
      <c r="CV152" s="12">
        <v>121.85</v>
      </c>
      <c r="CW152" s="12">
        <v>0</v>
      </c>
      <c r="CX152" s="12">
        <v>35.46</v>
      </c>
      <c r="CY152" s="12">
        <v>0</v>
      </c>
      <c r="CZ152" s="12">
        <v>29.47</v>
      </c>
      <c r="DA152" s="12">
        <v>0</v>
      </c>
      <c r="DB152" s="12">
        <v>0</v>
      </c>
      <c r="DC152" s="12">
        <v>0</v>
      </c>
      <c r="DD152" s="12">
        <v>2.83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129.36000000000001</v>
      </c>
      <c r="DO152" s="12">
        <v>39.03</v>
      </c>
      <c r="DP152" s="12">
        <v>896.48</v>
      </c>
      <c r="DQ152" s="12">
        <v>1495.55</v>
      </c>
      <c r="DR152" s="12">
        <v>233.11</v>
      </c>
      <c r="DS152" s="12">
        <v>1510.85</v>
      </c>
      <c r="DT152" s="12">
        <v>133.74</v>
      </c>
      <c r="DU152" s="12">
        <v>0</v>
      </c>
      <c r="DV152" s="12">
        <v>0</v>
      </c>
      <c r="DW152" s="12">
        <v>681.25</v>
      </c>
      <c r="DX152" s="12">
        <v>1877.12</v>
      </c>
      <c r="DY152" s="12">
        <v>20.64</v>
      </c>
      <c r="DZ152" s="12">
        <v>758.04</v>
      </c>
      <c r="EA152" s="12">
        <v>28.94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62.82</v>
      </c>
      <c r="FH152" s="8">
        <v>19.84</v>
      </c>
      <c r="FI152" s="8">
        <v>10997.250000000002</v>
      </c>
    </row>
    <row r="153" spans="1:165" x14ac:dyDescent="0.3">
      <c r="A153" s="29"/>
      <c r="B153" s="7" t="s">
        <v>168</v>
      </c>
      <c r="C153" s="4" t="s">
        <v>286</v>
      </c>
      <c r="D153" s="5" t="s">
        <v>309</v>
      </c>
      <c r="E153" s="4"/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24.03</v>
      </c>
      <c r="DR153" s="12">
        <v>0</v>
      </c>
      <c r="DS153" s="12">
        <v>0</v>
      </c>
      <c r="DT153" s="12">
        <v>313.48</v>
      </c>
      <c r="DU153" s="12">
        <v>0</v>
      </c>
      <c r="DV153" s="12">
        <v>0</v>
      </c>
      <c r="DW153" s="12">
        <v>37.479999999999997</v>
      </c>
      <c r="DX153" s="12">
        <v>2830.17</v>
      </c>
      <c r="DY153" s="12">
        <v>233.01</v>
      </c>
      <c r="DZ153" s="12">
        <v>3309.32</v>
      </c>
      <c r="EA153" s="12">
        <v>126.36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71.58</v>
      </c>
      <c r="FH153" s="8">
        <v>22.61</v>
      </c>
      <c r="FI153" s="8">
        <v>6968.0399999999991</v>
      </c>
    </row>
    <row r="154" spans="1:165" x14ac:dyDescent="0.3">
      <c r="A154" s="29"/>
      <c r="B154" s="7" t="s">
        <v>169</v>
      </c>
      <c r="C154" s="4" t="s">
        <v>287</v>
      </c>
      <c r="D154" s="5" t="s">
        <v>309</v>
      </c>
      <c r="E154" s="4"/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793.14</v>
      </c>
      <c r="CH154" s="12">
        <v>7.63</v>
      </c>
      <c r="CI154" s="12">
        <v>0.74</v>
      </c>
      <c r="CJ154" s="12">
        <v>1.34</v>
      </c>
      <c r="CK154" s="12">
        <v>202.92</v>
      </c>
      <c r="CL154" s="12">
        <v>0</v>
      </c>
      <c r="CM154" s="12">
        <v>0</v>
      </c>
      <c r="CN154" s="12">
        <v>0</v>
      </c>
      <c r="CO154" s="12">
        <v>0</v>
      </c>
      <c r="CP154" s="12">
        <v>1.43</v>
      </c>
      <c r="CQ154" s="12">
        <v>14.54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79.69</v>
      </c>
      <c r="DQ154" s="12">
        <v>539.16999999999996</v>
      </c>
      <c r="DR154" s="12">
        <v>996.92</v>
      </c>
      <c r="DS154" s="12">
        <v>65.28</v>
      </c>
      <c r="DT154" s="12">
        <v>0</v>
      </c>
      <c r="DU154" s="12">
        <v>0</v>
      </c>
      <c r="DV154" s="12">
        <v>0</v>
      </c>
      <c r="DW154" s="12">
        <v>726.98</v>
      </c>
      <c r="DX154" s="12">
        <v>0</v>
      </c>
      <c r="DY154" s="12">
        <v>0</v>
      </c>
      <c r="DZ154" s="12">
        <v>0</v>
      </c>
      <c r="EA154" s="12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20.99</v>
      </c>
      <c r="FH154" s="8">
        <v>6.63</v>
      </c>
      <c r="FI154" s="8">
        <v>3457.4</v>
      </c>
    </row>
    <row r="155" spans="1:165" x14ac:dyDescent="0.3">
      <c r="A155" s="29"/>
      <c r="B155" s="7" t="s">
        <v>170</v>
      </c>
      <c r="C155" s="4" t="s">
        <v>288</v>
      </c>
      <c r="D155" s="5" t="s">
        <v>309</v>
      </c>
      <c r="E155" s="4"/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423.61</v>
      </c>
      <c r="CH155" s="12">
        <v>3.28</v>
      </c>
      <c r="CI155" s="12">
        <v>0.32</v>
      </c>
      <c r="CJ155" s="12">
        <v>0.56999999999999995</v>
      </c>
      <c r="CK155" s="12">
        <v>86.8</v>
      </c>
      <c r="CL155" s="12">
        <v>0</v>
      </c>
      <c r="CM155" s="12">
        <v>0</v>
      </c>
      <c r="CN155" s="12">
        <v>0</v>
      </c>
      <c r="CO155" s="12">
        <v>0</v>
      </c>
      <c r="CP155" s="12">
        <v>0.61</v>
      </c>
      <c r="CQ155" s="12">
        <v>6.24</v>
      </c>
      <c r="CR155" s="12">
        <v>0</v>
      </c>
      <c r="CS155" s="12">
        <v>0</v>
      </c>
      <c r="CT155" s="12">
        <v>0</v>
      </c>
      <c r="CU155" s="12">
        <v>28.51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0</v>
      </c>
      <c r="DN155" s="12">
        <v>21.35</v>
      </c>
      <c r="DO155" s="12">
        <v>0</v>
      </c>
      <c r="DP155" s="12">
        <v>580.78000000000009</v>
      </c>
      <c r="DQ155" s="12">
        <v>278.48</v>
      </c>
      <c r="DR155" s="12">
        <v>769.43</v>
      </c>
      <c r="DS155" s="12">
        <v>524.82999999999993</v>
      </c>
      <c r="DT155" s="12">
        <v>0</v>
      </c>
      <c r="DU155" s="12">
        <v>0</v>
      </c>
      <c r="DV155" s="12">
        <v>0</v>
      </c>
      <c r="DW155" s="12">
        <v>1091.27</v>
      </c>
      <c r="DX155" s="12">
        <v>1163.67</v>
      </c>
      <c r="DY155" s="12">
        <v>0</v>
      </c>
      <c r="DZ155" s="12">
        <v>0</v>
      </c>
      <c r="EA155" s="12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26.59</v>
      </c>
      <c r="FH155" s="8">
        <v>8.4</v>
      </c>
      <c r="FI155" s="8">
        <v>5014.74</v>
      </c>
    </row>
    <row r="156" spans="1:165" x14ac:dyDescent="0.3">
      <c r="A156" s="29"/>
      <c r="B156" s="7" t="s">
        <v>171</v>
      </c>
      <c r="C156" s="4" t="s">
        <v>286</v>
      </c>
      <c r="D156" s="5" t="s">
        <v>309</v>
      </c>
      <c r="E156" s="4"/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12">
        <v>0</v>
      </c>
      <c r="BZ156" s="12">
        <v>6.64</v>
      </c>
      <c r="CA156" s="12">
        <v>1.23</v>
      </c>
      <c r="CB156" s="12">
        <v>169.53</v>
      </c>
      <c r="CC156" s="12">
        <v>16.41</v>
      </c>
      <c r="CD156" s="12">
        <v>29.68</v>
      </c>
      <c r="CE156" s="12">
        <v>4.79</v>
      </c>
      <c r="CF156" s="12">
        <v>24.48</v>
      </c>
      <c r="CG156" s="12">
        <v>4.2</v>
      </c>
      <c r="CH156" s="12">
        <v>17.010000000000009</v>
      </c>
      <c r="CI156" s="12">
        <v>5.01</v>
      </c>
      <c r="CJ156" s="12">
        <v>0.2</v>
      </c>
      <c r="CK156" s="12">
        <v>0.59</v>
      </c>
      <c r="CL156" s="12">
        <v>0.34</v>
      </c>
      <c r="CM156" s="12">
        <v>0.52</v>
      </c>
      <c r="CN156" s="12">
        <v>0</v>
      </c>
      <c r="CO156" s="12">
        <v>10.88</v>
      </c>
      <c r="CP156" s="12">
        <v>0</v>
      </c>
      <c r="CQ156" s="12">
        <v>0.04</v>
      </c>
      <c r="CR156" s="12">
        <v>0</v>
      </c>
      <c r="CS156" s="12">
        <v>0</v>
      </c>
      <c r="CT156" s="12">
        <v>0</v>
      </c>
      <c r="CU156" s="12">
        <v>6.92</v>
      </c>
      <c r="CV156" s="12">
        <v>49.24</v>
      </c>
      <c r="CW156" s="12">
        <v>0</v>
      </c>
      <c r="CX156" s="12">
        <v>0</v>
      </c>
      <c r="CY156" s="12">
        <v>9.7199999999999989</v>
      </c>
      <c r="CZ156" s="12">
        <v>18.87</v>
      </c>
      <c r="DA156" s="12">
        <v>0.74</v>
      </c>
      <c r="DB156" s="12">
        <v>18.420000000000002</v>
      </c>
      <c r="DC156" s="12">
        <v>0</v>
      </c>
      <c r="DD156" s="12">
        <v>8.82</v>
      </c>
      <c r="DE156" s="12">
        <v>78.89</v>
      </c>
      <c r="DF156" s="12">
        <v>1.62</v>
      </c>
      <c r="DG156" s="12">
        <v>84.52</v>
      </c>
      <c r="DH156" s="12">
        <v>2.66</v>
      </c>
      <c r="DI156" s="12">
        <v>2.81</v>
      </c>
      <c r="DJ156" s="12">
        <v>1.24</v>
      </c>
      <c r="DK156" s="12">
        <v>0</v>
      </c>
      <c r="DL156" s="12">
        <v>80.849999999999994</v>
      </c>
      <c r="DM156" s="12">
        <v>59.21</v>
      </c>
      <c r="DN156" s="12">
        <v>35.409999999999997</v>
      </c>
      <c r="DO156" s="12">
        <v>407.92999999999989</v>
      </c>
      <c r="DP156" s="12">
        <v>327.8</v>
      </c>
      <c r="DQ156" s="12">
        <v>619.66999999999996</v>
      </c>
      <c r="DR156" s="12">
        <v>96.3</v>
      </c>
      <c r="DS156" s="12">
        <v>417.99</v>
      </c>
      <c r="DT156" s="12">
        <v>1398.61</v>
      </c>
      <c r="DU156" s="12">
        <v>2051.9899999999998</v>
      </c>
      <c r="DV156" s="12">
        <v>1291.71</v>
      </c>
      <c r="DW156" s="12">
        <v>222.5</v>
      </c>
      <c r="DX156" s="12">
        <v>4500.0600000000004</v>
      </c>
      <c r="DY156" s="12">
        <v>4564.55</v>
      </c>
      <c r="DZ156" s="12">
        <v>12946.15</v>
      </c>
      <c r="EA156" s="12">
        <v>494.31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30091.06</v>
      </c>
    </row>
    <row r="157" spans="1:165" x14ac:dyDescent="0.3">
      <c r="A157" s="29"/>
      <c r="B157" s="7" t="s">
        <v>172</v>
      </c>
      <c r="C157" s="4" t="s">
        <v>287</v>
      </c>
      <c r="D157" s="5" t="s">
        <v>309</v>
      </c>
      <c r="E157" s="4"/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12">
        <v>0</v>
      </c>
      <c r="BZ157" s="12">
        <v>68.260000000000005</v>
      </c>
      <c r="CA157" s="12">
        <v>12.61</v>
      </c>
      <c r="CB157" s="12">
        <v>1743.18</v>
      </c>
      <c r="CC157" s="12">
        <v>168.61</v>
      </c>
      <c r="CD157" s="12">
        <v>305.02</v>
      </c>
      <c r="CE157" s="12">
        <v>49.21</v>
      </c>
      <c r="CF157" s="12">
        <v>251.42</v>
      </c>
      <c r="CG157" s="12">
        <v>43.11</v>
      </c>
      <c r="CH157" s="12">
        <v>239.81</v>
      </c>
      <c r="CI157" s="12">
        <v>70.58</v>
      </c>
      <c r="CJ157" s="12">
        <v>2.81</v>
      </c>
      <c r="CK157" s="12">
        <v>254.64</v>
      </c>
      <c r="CL157" s="12">
        <v>0.55000000000000004</v>
      </c>
      <c r="CM157" s="12">
        <v>3.89</v>
      </c>
      <c r="CN157" s="12">
        <v>5.75</v>
      </c>
      <c r="CO157" s="12">
        <v>171.63</v>
      </c>
      <c r="CP157" s="12">
        <v>1.81</v>
      </c>
      <c r="CQ157" s="12">
        <v>18.36</v>
      </c>
      <c r="CR157" s="12">
        <v>306.22000000000003</v>
      </c>
      <c r="CS157" s="12">
        <v>30.15</v>
      </c>
      <c r="CT157" s="12">
        <v>14.82</v>
      </c>
      <c r="CU157" s="12">
        <v>107.72</v>
      </c>
      <c r="CV157" s="12">
        <v>173.48</v>
      </c>
      <c r="CW157" s="12">
        <v>286.85000000000002</v>
      </c>
      <c r="CX157" s="12">
        <v>86.03</v>
      </c>
      <c r="CY157" s="12">
        <v>12.1</v>
      </c>
      <c r="CZ157" s="12">
        <v>44.69</v>
      </c>
      <c r="DA157" s="12">
        <v>3.01</v>
      </c>
      <c r="DB157" s="12">
        <v>212.22</v>
      </c>
      <c r="DC157" s="12">
        <v>8.7800000000000011</v>
      </c>
      <c r="DD157" s="12">
        <v>50.760000000000012</v>
      </c>
      <c r="DE157" s="12">
        <v>171.73</v>
      </c>
      <c r="DF157" s="12">
        <v>0.62</v>
      </c>
      <c r="DG157" s="12">
        <v>32.07</v>
      </c>
      <c r="DH157" s="12">
        <v>1.01</v>
      </c>
      <c r="DI157" s="12">
        <v>1.07</v>
      </c>
      <c r="DJ157" s="12">
        <v>0.47</v>
      </c>
      <c r="DK157" s="12">
        <v>88.22</v>
      </c>
      <c r="DL157" s="12">
        <v>208.84</v>
      </c>
      <c r="DM157" s="12">
        <v>741.94</v>
      </c>
      <c r="DN157" s="12">
        <v>6.38</v>
      </c>
      <c r="DO157" s="12">
        <v>133.06</v>
      </c>
      <c r="DP157" s="12">
        <v>747.75</v>
      </c>
      <c r="DQ157" s="12">
        <v>2100.64</v>
      </c>
      <c r="DR157" s="12">
        <v>878.68</v>
      </c>
      <c r="DS157" s="12">
        <v>968.41</v>
      </c>
      <c r="DT157" s="12">
        <v>364.94</v>
      </c>
      <c r="DU157" s="12">
        <v>800.23</v>
      </c>
      <c r="DV157" s="12">
        <v>7.2</v>
      </c>
      <c r="DW157" s="12">
        <v>3278.98</v>
      </c>
      <c r="DX157" s="12">
        <v>2349.5500000000002</v>
      </c>
      <c r="DY157" s="12">
        <v>645.23</v>
      </c>
      <c r="DZ157" s="12">
        <v>1077.3900000000001</v>
      </c>
      <c r="EA157" s="12">
        <v>41.14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19393.63</v>
      </c>
    </row>
    <row r="158" spans="1:165" x14ac:dyDescent="0.3">
      <c r="A158" s="29"/>
      <c r="B158" s="7" t="s">
        <v>173</v>
      </c>
      <c r="C158" s="4" t="s">
        <v>288</v>
      </c>
      <c r="D158" s="5" t="s">
        <v>309</v>
      </c>
      <c r="E158" s="4"/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12">
        <v>0</v>
      </c>
      <c r="BZ158" s="12">
        <v>22.88</v>
      </c>
      <c r="CA158" s="12">
        <v>4.2300000000000004</v>
      </c>
      <c r="CB158" s="12">
        <v>584.14</v>
      </c>
      <c r="CC158" s="12">
        <v>56.52</v>
      </c>
      <c r="CD158" s="12">
        <v>102.25</v>
      </c>
      <c r="CE158" s="12">
        <v>16.5</v>
      </c>
      <c r="CF158" s="12">
        <v>84.32</v>
      </c>
      <c r="CG158" s="12">
        <v>14.45</v>
      </c>
      <c r="CH158" s="12">
        <v>92.63</v>
      </c>
      <c r="CI158" s="12">
        <v>27.26</v>
      </c>
      <c r="CJ158" s="12">
        <v>1.0900000000000001</v>
      </c>
      <c r="CK158" s="12">
        <v>105.22</v>
      </c>
      <c r="CL158" s="12">
        <v>0.17</v>
      </c>
      <c r="CM158" s="12">
        <v>3.44</v>
      </c>
      <c r="CN158" s="12">
        <v>5.6199999999999992</v>
      </c>
      <c r="CO158" s="12">
        <v>52.17</v>
      </c>
      <c r="CP158" s="12">
        <v>0.75</v>
      </c>
      <c r="CQ158" s="12">
        <v>7.59</v>
      </c>
      <c r="CR158" s="12">
        <v>0</v>
      </c>
      <c r="CS158" s="12">
        <v>60.57</v>
      </c>
      <c r="CT158" s="12">
        <v>14.58</v>
      </c>
      <c r="CU158" s="12">
        <v>61.72</v>
      </c>
      <c r="CV158" s="12">
        <v>192.61</v>
      </c>
      <c r="CW158" s="12">
        <v>0</v>
      </c>
      <c r="CX158" s="12">
        <v>328.02</v>
      </c>
      <c r="CY158" s="12">
        <v>14.63</v>
      </c>
      <c r="CZ158" s="12">
        <v>12.76</v>
      </c>
      <c r="DA158" s="12">
        <v>1.94</v>
      </c>
      <c r="DB158" s="12">
        <v>60.54</v>
      </c>
      <c r="DC158" s="12">
        <v>45.27</v>
      </c>
      <c r="DD158" s="12">
        <v>28.9</v>
      </c>
      <c r="DE158" s="12">
        <v>0</v>
      </c>
      <c r="DF158" s="12">
        <v>2.79</v>
      </c>
      <c r="DG158" s="12">
        <v>144.93</v>
      </c>
      <c r="DH158" s="12">
        <v>4.5599999999999996</v>
      </c>
      <c r="DI158" s="12">
        <v>4.8199999999999994</v>
      </c>
      <c r="DJ158" s="12">
        <v>2.12</v>
      </c>
      <c r="DK158" s="12">
        <v>84.09</v>
      </c>
      <c r="DL158" s="12">
        <v>119.42</v>
      </c>
      <c r="DM158" s="12">
        <v>589.15</v>
      </c>
      <c r="DN158" s="12">
        <v>15.69</v>
      </c>
      <c r="DO158" s="12">
        <v>22.67</v>
      </c>
      <c r="DP158" s="12">
        <v>2383.08</v>
      </c>
      <c r="DQ158" s="12">
        <v>2176.35</v>
      </c>
      <c r="DR158" s="12">
        <v>111.53</v>
      </c>
      <c r="DS158" s="12">
        <v>2249.6799999999998</v>
      </c>
      <c r="DT158" s="12">
        <v>320.42999999999989</v>
      </c>
      <c r="DU158" s="12">
        <v>285.66000000000008</v>
      </c>
      <c r="DV158" s="12">
        <v>304.56</v>
      </c>
      <c r="DW158" s="12">
        <v>596.41</v>
      </c>
      <c r="DX158" s="12">
        <v>827.3599999999999</v>
      </c>
      <c r="DY158" s="12">
        <v>128.58000000000001</v>
      </c>
      <c r="DZ158" s="12">
        <v>513.79999999999995</v>
      </c>
      <c r="EA158" s="12">
        <v>19.62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12910.07</v>
      </c>
    </row>
    <row r="159" spans="1:165" x14ac:dyDescent="0.3">
      <c r="A159" s="29"/>
      <c r="B159" s="7" t="s">
        <v>174</v>
      </c>
      <c r="C159" s="4" t="s">
        <v>278</v>
      </c>
      <c r="D159" s="5" t="s">
        <v>309</v>
      </c>
      <c r="E159" s="17">
        <f>SUM(BY160:EA160)</f>
        <v>814929.88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12">
        <v>0</v>
      </c>
      <c r="BZ159" s="12">
        <v>90.7</v>
      </c>
      <c r="CA159" s="12">
        <v>0</v>
      </c>
      <c r="CB159" s="12">
        <v>8969.2400000000016</v>
      </c>
      <c r="CC159" s="12">
        <v>7788.88</v>
      </c>
      <c r="CD159" s="12">
        <v>3562.56</v>
      </c>
      <c r="CE159" s="12">
        <v>5056.7299999999996</v>
      </c>
      <c r="CF159" s="12">
        <v>346.08</v>
      </c>
      <c r="CG159" s="12">
        <v>58.71</v>
      </c>
      <c r="CH159" s="12">
        <v>1943.59</v>
      </c>
      <c r="CI159" s="12">
        <v>3563.11</v>
      </c>
      <c r="CJ159" s="12">
        <v>11.61</v>
      </c>
      <c r="CK159" s="12">
        <v>6310.03</v>
      </c>
      <c r="CL159" s="12">
        <v>5.92</v>
      </c>
      <c r="CM159" s="12">
        <v>60.66</v>
      </c>
      <c r="CN159" s="12">
        <v>79.75</v>
      </c>
      <c r="CO159" s="12">
        <v>3255.96</v>
      </c>
      <c r="CP159" s="12">
        <v>0.56000000000000005</v>
      </c>
      <c r="CQ159" s="12">
        <v>674.7700000000001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41778.86</v>
      </c>
    </row>
    <row r="160" spans="1:165" x14ac:dyDescent="0.3">
      <c r="A160" s="29"/>
      <c r="B160" s="7" t="s">
        <v>175</v>
      </c>
      <c r="C160" s="4" t="s">
        <v>278</v>
      </c>
      <c r="D160" s="5" t="s">
        <v>309</v>
      </c>
      <c r="E160" s="4"/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12">
        <v>0</v>
      </c>
      <c r="BZ160" s="12">
        <v>1155.45</v>
      </c>
      <c r="CA160" s="12">
        <v>2611.9699999999998</v>
      </c>
      <c r="CB160" s="12">
        <v>357678.33</v>
      </c>
      <c r="CC160" s="12">
        <v>52222.98</v>
      </c>
      <c r="CD160" s="12">
        <v>38066.68</v>
      </c>
      <c r="CE160" s="12">
        <v>50521.25</v>
      </c>
      <c r="CF160" s="12">
        <v>5366.96</v>
      </c>
      <c r="CG160" s="12">
        <v>2669.69</v>
      </c>
      <c r="CH160" s="12">
        <v>81534.25</v>
      </c>
      <c r="CI160" s="12">
        <v>26603.85</v>
      </c>
      <c r="CJ160" s="12">
        <v>81.28</v>
      </c>
      <c r="CK160" s="12">
        <v>119292.41</v>
      </c>
      <c r="CL160" s="12">
        <v>188.33</v>
      </c>
      <c r="CM160" s="12">
        <v>2300.25</v>
      </c>
      <c r="CN160" s="12">
        <v>3524.38</v>
      </c>
      <c r="CO160" s="12">
        <v>62468.87</v>
      </c>
      <c r="CP160" s="12">
        <v>570</v>
      </c>
      <c r="CQ160" s="12">
        <v>8072.95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814929.88</v>
      </c>
    </row>
    <row r="161" spans="1:165" x14ac:dyDescent="0.3">
      <c r="A161" s="29"/>
      <c r="B161" s="7" t="s">
        <v>116</v>
      </c>
      <c r="C161" s="4" t="s">
        <v>291</v>
      </c>
      <c r="D161" s="5" t="s">
        <v>309</v>
      </c>
      <c r="E161" s="4"/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12">
        <v>0</v>
      </c>
      <c r="BZ161" s="12">
        <v>328.66</v>
      </c>
      <c r="CA161" s="12">
        <v>623.55999999999983</v>
      </c>
      <c r="CB161" s="12">
        <v>96525.3</v>
      </c>
      <c r="CC161" s="12">
        <v>15823.74</v>
      </c>
      <c r="CD161" s="12">
        <v>10989.15</v>
      </c>
      <c r="CE161" s="12">
        <v>14657.16</v>
      </c>
      <c r="CF161" s="12">
        <v>1507.03</v>
      </c>
      <c r="CG161" s="12">
        <v>720.05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23357.8</v>
      </c>
      <c r="CS161" s="12">
        <v>10193.129999999999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174725.58</v>
      </c>
    </row>
    <row r="162" spans="1:165" x14ac:dyDescent="0.3">
      <c r="A162" s="29"/>
      <c r="B162" s="7" t="s">
        <v>117</v>
      </c>
      <c r="C162" s="4" t="s">
        <v>290</v>
      </c>
      <c r="D162" s="5" t="s">
        <v>309</v>
      </c>
      <c r="E162" s="4"/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12">
        <v>0</v>
      </c>
      <c r="BZ162" s="12">
        <v>230</v>
      </c>
      <c r="CA162" s="12">
        <v>431.36</v>
      </c>
      <c r="CB162" s="12">
        <v>67488.95</v>
      </c>
      <c r="CC162" s="12">
        <v>11070.94</v>
      </c>
      <c r="CD162" s="12">
        <v>7690</v>
      </c>
      <c r="CE162" s="12">
        <v>10255.129999999999</v>
      </c>
      <c r="CF162" s="12">
        <v>1054.6500000000001</v>
      </c>
      <c r="CG162" s="12">
        <v>503.92</v>
      </c>
      <c r="CH162" s="12">
        <v>14172.42</v>
      </c>
      <c r="CI162" s="12">
        <v>5110.4699999999993</v>
      </c>
      <c r="CJ162" s="12">
        <v>15.73</v>
      </c>
      <c r="CK162" s="12">
        <v>21349.51</v>
      </c>
      <c r="CL162" s="12">
        <v>39.659999999999997</v>
      </c>
      <c r="CM162" s="12">
        <v>358.9</v>
      </c>
      <c r="CN162" s="12">
        <v>534.13</v>
      </c>
      <c r="CO162" s="12">
        <v>9973.3499999999985</v>
      </c>
      <c r="CP162" s="12">
        <v>109.19</v>
      </c>
      <c r="CQ162" s="12">
        <v>2867.34</v>
      </c>
      <c r="CR162" s="12">
        <v>0</v>
      </c>
      <c r="CS162" s="12">
        <v>0</v>
      </c>
      <c r="CT162" s="12">
        <v>3024.09</v>
      </c>
      <c r="CU162" s="12">
        <v>39004.36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195284.09999999998</v>
      </c>
    </row>
    <row r="163" spans="1:165" x14ac:dyDescent="0.3">
      <c r="A163" s="29"/>
      <c r="B163" s="7" t="s">
        <v>118</v>
      </c>
      <c r="C163" s="4" t="s">
        <v>289</v>
      </c>
      <c r="D163" s="5" t="s">
        <v>309</v>
      </c>
      <c r="E163" s="4"/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12">
        <v>0</v>
      </c>
      <c r="BZ163" s="12">
        <v>103.89</v>
      </c>
      <c r="CA163" s="12">
        <v>191.95</v>
      </c>
      <c r="CB163" s="12">
        <v>30958.23</v>
      </c>
      <c r="CC163" s="12">
        <v>5013.7</v>
      </c>
      <c r="CD163" s="12">
        <v>3480.17</v>
      </c>
      <c r="CE163" s="12">
        <v>4643.42</v>
      </c>
      <c r="CF163" s="12">
        <v>476.49</v>
      </c>
      <c r="CG163" s="12">
        <v>227.66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19786.55</v>
      </c>
      <c r="CW163" s="12">
        <v>36648.660000000003</v>
      </c>
      <c r="CX163" s="12">
        <v>14036.1</v>
      </c>
      <c r="CY163" s="12">
        <v>2036.14</v>
      </c>
      <c r="CZ163" s="12">
        <v>7135.45</v>
      </c>
      <c r="DA163" s="12">
        <v>502.6</v>
      </c>
      <c r="DB163" s="12">
        <v>9789.6299999999974</v>
      </c>
      <c r="DC163" s="12">
        <v>23975.82</v>
      </c>
      <c r="DD163" s="12">
        <v>9856.15</v>
      </c>
      <c r="DE163" s="12">
        <v>17536.43</v>
      </c>
      <c r="DF163" s="12">
        <v>20866.18</v>
      </c>
      <c r="DG163" s="12">
        <v>15615.53</v>
      </c>
      <c r="DH163" s="12">
        <v>2488.3200000000002</v>
      </c>
      <c r="DI163" s="12">
        <v>375.05</v>
      </c>
      <c r="DJ163" s="12">
        <v>123.83</v>
      </c>
      <c r="DK163" s="12">
        <v>88411.739999999991</v>
      </c>
      <c r="DL163" s="12">
        <v>17835.919999999991</v>
      </c>
      <c r="DM163" s="12">
        <v>52627.61</v>
      </c>
      <c r="DN163" s="12">
        <v>1831.51</v>
      </c>
      <c r="DO163" s="12">
        <v>33055.89</v>
      </c>
      <c r="DP163" s="12">
        <v>134410.18</v>
      </c>
      <c r="DQ163" s="12">
        <v>264525.19</v>
      </c>
      <c r="DR163" s="12">
        <v>19302.509999999991</v>
      </c>
      <c r="DS163" s="12">
        <v>509286.83</v>
      </c>
      <c r="DT163" s="12">
        <v>11480.05</v>
      </c>
      <c r="DU163" s="12">
        <v>69548.03</v>
      </c>
      <c r="DV163" s="12">
        <v>402008.17</v>
      </c>
      <c r="DW163" s="12">
        <v>54214.18</v>
      </c>
      <c r="DX163" s="12">
        <v>52608.19</v>
      </c>
      <c r="DY163" s="12">
        <v>7066.94</v>
      </c>
      <c r="DZ163" s="12">
        <v>12833.65</v>
      </c>
      <c r="EA163" s="12">
        <v>490.01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1957404.5499999998</v>
      </c>
    </row>
    <row r="164" spans="1:165" x14ac:dyDescent="0.3">
      <c r="A164" s="29"/>
      <c r="B164" s="7" t="s">
        <v>176</v>
      </c>
      <c r="C164" s="4" t="s">
        <v>136</v>
      </c>
      <c r="D164" s="5" t="s">
        <v>309</v>
      </c>
      <c r="E164" s="4"/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328578.96000000002</v>
      </c>
      <c r="FA164" s="8">
        <v>2121.21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46186.67</v>
      </c>
      <c r="FH164" s="8">
        <v>14585.26</v>
      </c>
      <c r="FI164" s="8">
        <v>632067.66</v>
      </c>
    </row>
    <row r="165" spans="1:165" x14ac:dyDescent="0.3">
      <c r="A165" s="29"/>
      <c r="B165" s="7" t="s">
        <v>177</v>
      </c>
      <c r="C165" s="4" t="s">
        <v>136</v>
      </c>
      <c r="D165" s="5" t="s">
        <v>309</v>
      </c>
      <c r="E165" s="4"/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48568.58</v>
      </c>
      <c r="FA165" s="8">
        <v>3529.67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25640</v>
      </c>
      <c r="FH165" s="8">
        <v>8096.84</v>
      </c>
      <c r="FI165" s="8">
        <v>216839.34000000003</v>
      </c>
    </row>
    <row r="166" spans="1:165" x14ac:dyDescent="0.3">
      <c r="A166" s="29"/>
      <c r="B166" s="7" t="s">
        <v>178</v>
      </c>
      <c r="C166" s="4" t="s">
        <v>136</v>
      </c>
      <c r="D166" s="5" t="s">
        <v>309</v>
      </c>
      <c r="E166" s="4"/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26498.16</v>
      </c>
      <c r="FA166" s="8">
        <v>69.959999999999994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19075.830000000002</v>
      </c>
      <c r="FH166" s="8">
        <v>6023.94</v>
      </c>
      <c r="FI166" s="8">
        <v>136217.96000000002</v>
      </c>
    </row>
    <row r="167" spans="1:165" x14ac:dyDescent="0.3">
      <c r="A167" s="29"/>
      <c r="B167" s="7" t="s">
        <v>179</v>
      </c>
      <c r="C167" s="4" t="s">
        <v>136</v>
      </c>
      <c r="D167" s="5" t="s">
        <v>309</v>
      </c>
      <c r="E167" s="4"/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18894.41</v>
      </c>
      <c r="FA167" s="8">
        <v>880.17000000000007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7969.9</v>
      </c>
      <c r="FH167" s="8">
        <v>2516.81</v>
      </c>
      <c r="FI167" s="8">
        <v>88680.499999999985</v>
      </c>
    </row>
    <row r="168" spans="1:165" x14ac:dyDescent="0.3">
      <c r="A168" s="29"/>
      <c r="B168" s="7" t="s">
        <v>180</v>
      </c>
      <c r="C168" s="4" t="s">
        <v>136</v>
      </c>
      <c r="D168" s="5" t="s">
        <v>309</v>
      </c>
      <c r="E168" s="4"/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4785.9399999999996</v>
      </c>
      <c r="FA168" s="8">
        <v>239.07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4569.8900000000003</v>
      </c>
      <c r="FH168" s="8">
        <v>1443.12</v>
      </c>
      <c r="FI168" s="8">
        <v>26909.94</v>
      </c>
    </row>
    <row r="169" spans="1:165" x14ac:dyDescent="0.3">
      <c r="A169" s="29"/>
      <c r="B169" s="7" t="s">
        <v>181</v>
      </c>
      <c r="C169" s="4" t="s">
        <v>136</v>
      </c>
      <c r="D169" s="5" t="s">
        <v>309</v>
      </c>
      <c r="E169" s="4"/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25999.93</v>
      </c>
      <c r="FA169" s="8">
        <v>270.29000000000002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4121.22</v>
      </c>
      <c r="FH169" s="8">
        <v>1301.44</v>
      </c>
      <c r="FI169" s="8">
        <v>75666.58</v>
      </c>
    </row>
    <row r="170" spans="1:165" x14ac:dyDescent="0.3">
      <c r="A170" s="29"/>
      <c r="B170" s="7" t="s">
        <v>182</v>
      </c>
      <c r="C170" s="4" t="s">
        <v>136</v>
      </c>
      <c r="D170" s="5" t="s">
        <v>309</v>
      </c>
      <c r="E170" s="4"/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14166.27</v>
      </c>
      <c r="FA170" s="8">
        <v>104.18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653.59</v>
      </c>
      <c r="FH170" s="8">
        <v>206.4</v>
      </c>
      <c r="FI170" s="8">
        <v>42706.720000000001</v>
      </c>
    </row>
    <row r="171" spans="1:165" x14ac:dyDescent="0.3">
      <c r="A171" s="29"/>
      <c r="B171" s="7" t="s">
        <v>183</v>
      </c>
      <c r="C171" s="4" t="s">
        <v>136</v>
      </c>
      <c r="D171" s="5" t="s">
        <v>309</v>
      </c>
      <c r="E171" s="4"/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2476.4899999999998</v>
      </c>
      <c r="FA171" s="8">
        <v>30.56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683.94999999999982</v>
      </c>
      <c r="FH171" s="8">
        <v>215.99</v>
      </c>
      <c r="FI171" s="8">
        <v>22653.860000000004</v>
      </c>
    </row>
    <row r="172" spans="1:165" x14ac:dyDescent="0.3">
      <c r="A172" s="29"/>
      <c r="B172" s="7" t="s">
        <v>184</v>
      </c>
      <c r="C172" s="4" t="s">
        <v>136</v>
      </c>
      <c r="D172" s="5" t="s">
        <v>309</v>
      </c>
      <c r="E172" s="4"/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2922.06</v>
      </c>
      <c r="FA172" s="8">
        <v>19.600000000000001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248.35</v>
      </c>
      <c r="FH172" s="8">
        <v>78.430000000000007</v>
      </c>
      <c r="FI172" s="8">
        <v>12921.020000000002</v>
      </c>
    </row>
    <row r="173" spans="1:165" x14ac:dyDescent="0.3">
      <c r="A173" s="29"/>
      <c r="B173" s="7" t="s">
        <v>185</v>
      </c>
      <c r="C173" s="4" t="s">
        <v>136</v>
      </c>
      <c r="D173" s="5" t="s">
        <v>309</v>
      </c>
      <c r="E173" s="4"/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413.97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238.98</v>
      </c>
      <c r="FH173" s="8">
        <v>75.47</v>
      </c>
      <c r="FI173" s="8">
        <v>4435.7</v>
      </c>
    </row>
    <row r="174" spans="1:165" x14ac:dyDescent="0.3">
      <c r="A174" s="29"/>
      <c r="B174" s="7" t="s">
        <v>186</v>
      </c>
      <c r="C174" s="4" t="s">
        <v>136</v>
      </c>
      <c r="D174" s="5" t="s">
        <v>309</v>
      </c>
      <c r="E174" s="4"/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229665.93</v>
      </c>
      <c r="FA174" s="8">
        <v>10644.03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69273.350000000006</v>
      </c>
      <c r="FH174" s="8">
        <v>21875.8</v>
      </c>
      <c r="FI174" s="8">
        <v>1880528.76</v>
      </c>
    </row>
    <row r="175" spans="1:165" x14ac:dyDescent="0.3">
      <c r="A175" s="29"/>
      <c r="B175" s="7" t="s">
        <v>187</v>
      </c>
      <c r="C175" s="4" t="s">
        <v>136</v>
      </c>
      <c r="D175" s="5" t="s">
        <v>309</v>
      </c>
      <c r="E175" s="4"/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221587.15</v>
      </c>
      <c r="FA175" s="8">
        <v>1359.08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15814.95</v>
      </c>
      <c r="FH175" s="8">
        <v>4994.1900000000014</v>
      </c>
      <c r="FI175" s="8">
        <v>673659.71999999986</v>
      </c>
    </row>
    <row r="176" spans="1:165" x14ac:dyDescent="0.3">
      <c r="A176" s="29"/>
      <c r="B176" s="7" t="s">
        <v>188</v>
      </c>
      <c r="C176" s="4" t="s">
        <v>136</v>
      </c>
      <c r="D176" s="5" t="s">
        <v>309</v>
      </c>
      <c r="E176" s="4"/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21621.29</v>
      </c>
      <c r="FA176" s="8">
        <v>1536.71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12936.29</v>
      </c>
      <c r="FH176" s="8">
        <v>4085.14</v>
      </c>
      <c r="FI176" s="8">
        <v>260867.09000000005</v>
      </c>
    </row>
    <row r="177" spans="1:165" x14ac:dyDescent="0.3">
      <c r="A177" s="29"/>
      <c r="B177" s="7" t="s">
        <v>189</v>
      </c>
      <c r="C177" s="4" t="s">
        <v>136</v>
      </c>
      <c r="D177" s="5" t="s">
        <v>309</v>
      </c>
      <c r="E177" s="4"/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17769.240000000009</v>
      </c>
      <c r="FA177" s="8">
        <v>142.85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1348.56</v>
      </c>
      <c r="FH177" s="8">
        <v>425.86</v>
      </c>
      <c r="FI177" s="8">
        <v>45520.37</v>
      </c>
    </row>
    <row r="178" spans="1:165" x14ac:dyDescent="0.3">
      <c r="A178" s="29"/>
      <c r="B178" s="7" t="s">
        <v>190</v>
      </c>
      <c r="C178" s="4" t="s">
        <v>136</v>
      </c>
      <c r="D178" s="5" t="s">
        <v>309</v>
      </c>
      <c r="E178" s="4"/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23642.66</v>
      </c>
      <c r="FA178" s="8">
        <v>6325.28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11731.55</v>
      </c>
      <c r="FH178" s="8">
        <v>3704.7</v>
      </c>
      <c r="FI178" s="8">
        <v>289454.36000000004</v>
      </c>
    </row>
    <row r="179" spans="1:165" x14ac:dyDescent="0.3">
      <c r="A179" s="29"/>
      <c r="B179" s="7" t="s">
        <v>191</v>
      </c>
      <c r="C179" s="4" t="s">
        <v>136</v>
      </c>
      <c r="D179" s="5" t="s">
        <v>309</v>
      </c>
      <c r="E179" s="4"/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19082.48</v>
      </c>
      <c r="FA179" s="8">
        <v>696.15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2547.35</v>
      </c>
      <c r="FH179" s="8">
        <v>804.43</v>
      </c>
      <c r="FI179" s="8">
        <v>45785.03</v>
      </c>
    </row>
    <row r="180" spans="1:165" x14ac:dyDescent="0.3">
      <c r="A180" s="29"/>
      <c r="B180" s="7" t="s">
        <v>192</v>
      </c>
      <c r="C180" s="4" t="s">
        <v>136</v>
      </c>
      <c r="D180" s="5" t="s">
        <v>309</v>
      </c>
      <c r="E180" s="4"/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13836.68</v>
      </c>
      <c r="FA180" s="8">
        <v>6650.2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9806.81</v>
      </c>
      <c r="FH180" s="8">
        <v>3096.8900000000008</v>
      </c>
      <c r="FI180" s="8">
        <v>79798.19</v>
      </c>
    </row>
    <row r="181" spans="1:165" x14ac:dyDescent="0.3">
      <c r="A181" s="29"/>
      <c r="B181" s="7" t="s">
        <v>193</v>
      </c>
      <c r="C181" s="4" t="s">
        <v>136</v>
      </c>
      <c r="D181" s="5" t="s">
        <v>309</v>
      </c>
      <c r="E181" s="4"/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16745.79</v>
      </c>
      <c r="FA181" s="8">
        <v>73.11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2445.79</v>
      </c>
      <c r="FH181" s="8">
        <v>772.3599999999999</v>
      </c>
      <c r="FI181" s="8">
        <v>41603.560000000005</v>
      </c>
    </row>
    <row r="182" spans="1:165" x14ac:dyDescent="0.3">
      <c r="A182" s="29"/>
      <c r="B182" s="7" t="s">
        <v>194</v>
      </c>
      <c r="C182" s="4" t="s">
        <v>136</v>
      </c>
      <c r="D182" s="5" t="s">
        <v>309</v>
      </c>
      <c r="E182" s="4"/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2341.1799999999998</v>
      </c>
      <c r="FA182" s="8">
        <v>3499.51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4554.68</v>
      </c>
      <c r="FH182" s="8">
        <v>1438.32</v>
      </c>
      <c r="FI182" s="8">
        <v>54315.67</v>
      </c>
    </row>
    <row r="183" spans="1:165" x14ac:dyDescent="0.3">
      <c r="A183" s="29"/>
      <c r="B183" s="7" t="s">
        <v>195</v>
      </c>
      <c r="C183" s="4" t="s">
        <v>136</v>
      </c>
      <c r="D183" s="5" t="s">
        <v>309</v>
      </c>
      <c r="E183" s="4"/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4904.24</v>
      </c>
      <c r="FA183" s="8">
        <v>244.28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1004.18</v>
      </c>
      <c r="FH183" s="8">
        <v>317.11</v>
      </c>
      <c r="FI183" s="8">
        <v>32079.85</v>
      </c>
    </row>
    <row r="184" spans="1:165" x14ac:dyDescent="0.3">
      <c r="A184" s="29"/>
      <c r="B184" s="7" t="s">
        <v>196</v>
      </c>
      <c r="C184" s="4" t="s">
        <v>136</v>
      </c>
      <c r="D184" s="5" t="s">
        <v>309</v>
      </c>
      <c r="E184" s="4"/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3124.24</v>
      </c>
      <c r="FA184" s="8">
        <v>3110.46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2096.4299999999998</v>
      </c>
      <c r="FH184" s="8">
        <v>662.03</v>
      </c>
      <c r="FI184" s="8">
        <v>22638.080000000002</v>
      </c>
    </row>
    <row r="185" spans="1:165" x14ac:dyDescent="0.3">
      <c r="A185" s="29"/>
      <c r="B185" s="7" t="s">
        <v>197</v>
      </c>
      <c r="C185" s="4" t="s">
        <v>136</v>
      </c>
      <c r="D185" s="5" t="s">
        <v>309</v>
      </c>
      <c r="E185" s="4"/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836.03</v>
      </c>
      <c r="FA185" s="8">
        <v>61.52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3487.71</v>
      </c>
      <c r="FH185" s="8">
        <v>1101.3800000000001</v>
      </c>
      <c r="FI185" s="8">
        <v>10606.210000000003</v>
      </c>
    </row>
    <row r="186" spans="1:165" x14ac:dyDescent="0.3">
      <c r="A186" s="29"/>
      <c r="B186" s="7" t="s">
        <v>119</v>
      </c>
      <c r="C186" s="4" t="s">
        <v>136</v>
      </c>
      <c r="D186" s="5" t="s">
        <v>309</v>
      </c>
      <c r="E186" s="4"/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15598.680000000002</v>
      </c>
    </row>
    <row r="187" spans="1:165" x14ac:dyDescent="0.3">
      <c r="A187" s="29"/>
      <c r="B187" s="7" t="s">
        <v>120</v>
      </c>
      <c r="C187" s="4" t="s">
        <v>136</v>
      </c>
      <c r="D187" s="5" t="s">
        <v>309</v>
      </c>
      <c r="E187" s="4"/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46796.03</v>
      </c>
    </row>
    <row r="188" spans="1:165" x14ac:dyDescent="0.3">
      <c r="A188" s="29"/>
      <c r="B188" s="7" t="s">
        <v>121</v>
      </c>
      <c r="C188" s="4" t="s">
        <v>136</v>
      </c>
      <c r="D188" s="5" t="s">
        <v>309</v>
      </c>
      <c r="E188" s="4"/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505371.48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2006672.9600000002</v>
      </c>
    </row>
    <row r="189" spans="1:165" x14ac:dyDescent="0.3">
      <c r="A189" s="29"/>
      <c r="B189" s="7" t="s">
        <v>122</v>
      </c>
      <c r="C189" s="4" t="s">
        <v>136</v>
      </c>
      <c r="D189" s="5" t="s">
        <v>309</v>
      </c>
      <c r="E189" s="4"/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19271.599999999991</v>
      </c>
      <c r="FH189" s="8">
        <v>6423.87</v>
      </c>
      <c r="FI189" s="8">
        <v>1107989.1099999999</v>
      </c>
    </row>
    <row r="190" spans="1:165" x14ac:dyDescent="0.3">
      <c r="A190" s="29"/>
      <c r="B190" s="7" t="s">
        <v>123</v>
      </c>
      <c r="C190" s="4" t="s">
        <v>259</v>
      </c>
      <c r="D190" s="5" t="s">
        <v>309</v>
      </c>
      <c r="E190" s="4"/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62843.17</v>
      </c>
      <c r="EC190" s="8">
        <v>17057.02</v>
      </c>
      <c r="ED190" s="8">
        <v>9786.99</v>
      </c>
      <c r="EE190" s="8">
        <v>6092.6200000000017</v>
      </c>
      <c r="EF190" s="8">
        <v>1784.73</v>
      </c>
      <c r="EG190" s="8">
        <v>5755.1900000000014</v>
      </c>
      <c r="EH190" s="8">
        <v>2685.4</v>
      </c>
      <c r="EI190" s="8">
        <v>1332.13</v>
      </c>
      <c r="EJ190" s="8">
        <v>734.02</v>
      </c>
      <c r="EK190" s="8">
        <v>275.87</v>
      </c>
      <c r="EL190" s="8">
        <v>104358.5</v>
      </c>
      <c r="EM190" s="8">
        <v>47640.93</v>
      </c>
      <c r="EN190" s="8">
        <v>14728.72</v>
      </c>
      <c r="EO190" s="8">
        <v>2968.19</v>
      </c>
      <c r="EP190" s="8">
        <v>16963.97</v>
      </c>
      <c r="EQ190" s="8">
        <v>3009.64</v>
      </c>
      <c r="ER190" s="8">
        <v>4216.34</v>
      </c>
      <c r="ES190" s="8">
        <v>2701.14</v>
      </c>
      <c r="ET190" s="8">
        <v>2848.1</v>
      </c>
      <c r="EU190" s="8">
        <v>1993.98</v>
      </c>
      <c r="EV190" s="8">
        <v>1183.6400000000001</v>
      </c>
      <c r="EW190" s="8">
        <v>604.83999999999992</v>
      </c>
      <c r="EX190" s="8">
        <v>0</v>
      </c>
      <c r="EY190" s="8">
        <v>0</v>
      </c>
      <c r="EZ190" s="8">
        <v>242447.11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554012.24</v>
      </c>
    </row>
    <row r="191" spans="1:165" x14ac:dyDescent="0.3">
      <c r="A191" s="29"/>
      <c r="B191" s="7" t="s">
        <v>124</v>
      </c>
      <c r="C191" s="4" t="s">
        <v>259</v>
      </c>
      <c r="D191" s="5" t="s">
        <v>309</v>
      </c>
      <c r="E191" s="4"/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15651.38</v>
      </c>
      <c r="CL191" s="8">
        <v>44.43</v>
      </c>
      <c r="CM191" s="8">
        <v>639.97</v>
      </c>
      <c r="CN191" s="8">
        <v>381.04</v>
      </c>
      <c r="CO191" s="8">
        <v>3752.97</v>
      </c>
      <c r="CP191" s="8">
        <v>129.01</v>
      </c>
      <c r="CQ191" s="8">
        <v>259.44</v>
      </c>
      <c r="CR191" s="8">
        <v>4762.29</v>
      </c>
      <c r="CS191" s="8">
        <v>2461.4299999999998</v>
      </c>
      <c r="CT191" s="8">
        <v>466.11</v>
      </c>
      <c r="CU191" s="8">
        <v>1008.01</v>
      </c>
      <c r="CV191" s="8">
        <v>1211.32</v>
      </c>
      <c r="CW191" s="8">
        <v>3137.18</v>
      </c>
      <c r="CX191" s="8">
        <v>2747.69</v>
      </c>
      <c r="CY191" s="8">
        <v>768.6</v>
      </c>
      <c r="CZ191" s="8">
        <v>2577.79</v>
      </c>
      <c r="DA191" s="8">
        <v>261.20999999999992</v>
      </c>
      <c r="DB191" s="8">
        <v>919.29000000000008</v>
      </c>
      <c r="DC191" s="8">
        <v>1162.03</v>
      </c>
      <c r="DD191" s="8">
        <v>614.25</v>
      </c>
      <c r="DE191" s="8">
        <v>1202.5</v>
      </c>
      <c r="DF191" s="8">
        <v>2202.5</v>
      </c>
      <c r="DG191" s="8">
        <v>1467.14</v>
      </c>
      <c r="DH191" s="8">
        <v>0</v>
      </c>
      <c r="DI191" s="8">
        <v>0</v>
      </c>
      <c r="DJ191" s="8">
        <v>0</v>
      </c>
      <c r="DK191" s="8">
        <v>2338.1999999999998</v>
      </c>
      <c r="DL191" s="8">
        <v>1909.13</v>
      </c>
      <c r="DM191" s="8">
        <v>4493.67</v>
      </c>
      <c r="DN191" s="8">
        <v>1714.98</v>
      </c>
      <c r="DO191" s="8">
        <v>2671.39</v>
      </c>
      <c r="DP191" s="8">
        <v>11281.34</v>
      </c>
      <c r="DQ191" s="8">
        <v>17730.96</v>
      </c>
      <c r="DR191" s="8">
        <v>4595.3900000000003</v>
      </c>
      <c r="DS191" s="8">
        <v>18258.439999999999</v>
      </c>
      <c r="DT191" s="8">
        <v>3696.08</v>
      </c>
      <c r="DU191" s="8">
        <v>5052.88</v>
      </c>
      <c r="DV191" s="8">
        <v>5535.71</v>
      </c>
      <c r="DW191" s="8">
        <v>4870.49</v>
      </c>
      <c r="DX191" s="8">
        <v>8338.68</v>
      </c>
      <c r="DY191" s="8">
        <v>3417.76</v>
      </c>
      <c r="DZ191" s="8">
        <v>8606.7000000000007</v>
      </c>
      <c r="EA191" s="8">
        <v>328.62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152668.00000000003</v>
      </c>
    </row>
    <row r="192" spans="1:165" x14ac:dyDescent="0.3">
      <c r="A192" s="29"/>
      <c r="B192" s="7" t="s">
        <v>125</v>
      </c>
      <c r="C192" s="4" t="s">
        <v>259</v>
      </c>
      <c r="D192" s="5" t="s">
        <v>309</v>
      </c>
      <c r="E192" s="4"/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410.91</v>
      </c>
      <c r="Y192" s="8">
        <v>0.69</v>
      </c>
      <c r="Z192" s="8">
        <v>553.13</v>
      </c>
      <c r="AA192" s="8">
        <v>0</v>
      </c>
      <c r="AB192" s="8">
        <v>0</v>
      </c>
      <c r="AC192" s="8">
        <v>36.950000000000003</v>
      </c>
      <c r="AD192" s="8">
        <v>4.58</v>
      </c>
      <c r="AE192" s="8">
        <v>0.9</v>
      </c>
      <c r="AF192" s="8">
        <v>205.04</v>
      </c>
      <c r="AG192" s="8">
        <v>349.04</v>
      </c>
      <c r="AH192" s="8">
        <v>14.33</v>
      </c>
      <c r="AI192" s="8">
        <v>35.44</v>
      </c>
      <c r="AJ192" s="8">
        <v>19.309999999999999</v>
      </c>
      <c r="AK192" s="8">
        <v>1.29</v>
      </c>
      <c r="AL192" s="8">
        <v>0.1</v>
      </c>
      <c r="AM192" s="8">
        <v>5.3</v>
      </c>
      <c r="AN192" s="8">
        <v>8.4600000000000026</v>
      </c>
      <c r="AO192" s="8">
        <v>0.08</v>
      </c>
      <c r="AP192" s="8">
        <v>0.41</v>
      </c>
      <c r="AQ192" s="8">
        <v>0</v>
      </c>
      <c r="AR192" s="8">
        <v>0</v>
      </c>
      <c r="AS192" s="8">
        <v>17.850000000000001</v>
      </c>
      <c r="AT192" s="8">
        <v>78.569999999999993</v>
      </c>
      <c r="AU192" s="8">
        <v>1041.6500000000001</v>
      </c>
      <c r="AV192" s="8">
        <v>911.06</v>
      </c>
      <c r="AW192" s="8">
        <v>657.76</v>
      </c>
      <c r="AX192" s="8">
        <v>725.37</v>
      </c>
      <c r="AY192" s="8">
        <v>911.72</v>
      </c>
      <c r="AZ192" s="8">
        <v>163.96</v>
      </c>
      <c r="BA192" s="8">
        <v>269.42999999999989</v>
      </c>
      <c r="BB192" s="8">
        <v>475.9</v>
      </c>
      <c r="BC192" s="8">
        <v>10992.25</v>
      </c>
      <c r="BD192" s="8">
        <v>935.94</v>
      </c>
      <c r="BE192" s="8">
        <v>0</v>
      </c>
      <c r="BF192" s="8">
        <v>0</v>
      </c>
      <c r="BG192" s="8">
        <v>0</v>
      </c>
      <c r="BH192" s="8">
        <v>215.25</v>
      </c>
      <c r="BI192" s="8">
        <v>1350.57</v>
      </c>
      <c r="BJ192" s="8">
        <v>1486.42</v>
      </c>
      <c r="BK192" s="8">
        <v>0</v>
      </c>
      <c r="BL192" s="8">
        <v>0</v>
      </c>
      <c r="BM192" s="8">
        <v>0</v>
      </c>
      <c r="BN192" s="8">
        <v>56.57</v>
      </c>
      <c r="BO192" s="8">
        <v>960.31</v>
      </c>
      <c r="BP192" s="8">
        <v>0</v>
      </c>
      <c r="BQ192" s="8">
        <v>0</v>
      </c>
      <c r="BR192" s="8">
        <v>75.36999999999999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22971.909999999996</v>
      </c>
    </row>
    <row r="193" spans="1:165" x14ac:dyDescent="0.3">
      <c r="A193" s="29"/>
      <c r="B193" s="7" t="s">
        <v>126</v>
      </c>
      <c r="C193" s="4" t="s">
        <v>259</v>
      </c>
      <c r="D193" s="5" t="s">
        <v>309</v>
      </c>
      <c r="E193" s="4"/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48.47</v>
      </c>
      <c r="Y193" s="8">
        <v>1856.97</v>
      </c>
      <c r="Z193" s="8">
        <v>642.39</v>
      </c>
      <c r="AA193" s="8">
        <v>0</v>
      </c>
      <c r="AB193" s="8">
        <v>0</v>
      </c>
      <c r="AC193" s="8">
        <v>3017.09</v>
      </c>
      <c r="AD193" s="8">
        <v>55.53</v>
      </c>
      <c r="AE193" s="8">
        <v>10.86</v>
      </c>
      <c r="AF193" s="8">
        <v>56.39</v>
      </c>
      <c r="AG193" s="8">
        <v>0.18</v>
      </c>
      <c r="AH193" s="8">
        <v>32.19</v>
      </c>
      <c r="AI193" s="8">
        <v>79.59</v>
      </c>
      <c r="AJ193" s="8">
        <v>43.36</v>
      </c>
      <c r="AK193" s="8">
        <v>15.62</v>
      </c>
      <c r="AL193" s="8">
        <v>0.09</v>
      </c>
      <c r="AM193" s="8">
        <v>2.5099999999999998</v>
      </c>
      <c r="AN193" s="8">
        <v>28.68</v>
      </c>
      <c r="AO193" s="8">
        <v>0.49</v>
      </c>
      <c r="AP193" s="8">
        <v>2.63</v>
      </c>
      <c r="AQ193" s="8">
        <v>0</v>
      </c>
      <c r="AR193" s="8">
        <v>0</v>
      </c>
      <c r="AS193" s="8">
        <v>234.62</v>
      </c>
      <c r="AT193" s="8">
        <v>176.47</v>
      </c>
      <c r="AU193" s="8">
        <v>2339.5100000000002</v>
      </c>
      <c r="AV193" s="8">
        <v>2046.19</v>
      </c>
      <c r="AW193" s="8">
        <v>1477.3</v>
      </c>
      <c r="AX193" s="8">
        <v>1629.15</v>
      </c>
      <c r="AY193" s="8">
        <v>13595.2</v>
      </c>
      <c r="AZ193" s="8">
        <v>2444.94</v>
      </c>
      <c r="BA193" s="8">
        <v>1827.76</v>
      </c>
      <c r="BB193" s="8">
        <v>4167.1000000000004</v>
      </c>
      <c r="BC193" s="8">
        <v>39757.53</v>
      </c>
      <c r="BD193" s="8">
        <v>10873.71</v>
      </c>
      <c r="BE193" s="8">
        <v>0</v>
      </c>
      <c r="BF193" s="8">
        <v>0</v>
      </c>
      <c r="BG193" s="8">
        <v>0</v>
      </c>
      <c r="BH193" s="8">
        <v>1260.3</v>
      </c>
      <c r="BI193" s="8">
        <v>24885.63</v>
      </c>
      <c r="BJ193" s="8">
        <v>13015.35</v>
      </c>
      <c r="BK193" s="8">
        <v>0</v>
      </c>
      <c r="BL193" s="8">
        <v>0</v>
      </c>
      <c r="BM193" s="8">
        <v>0</v>
      </c>
      <c r="BN193" s="8">
        <v>625.12</v>
      </c>
      <c r="BO193" s="8">
        <v>10612.33</v>
      </c>
      <c r="BP193" s="8">
        <v>0</v>
      </c>
      <c r="BQ193" s="8">
        <v>0</v>
      </c>
      <c r="BR193" s="8">
        <v>832.8599999999999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137694.10999999999</v>
      </c>
    </row>
    <row r="194" spans="1:165" x14ac:dyDescent="0.3">
      <c r="A194" s="29"/>
      <c r="B194" s="7" t="s">
        <v>127</v>
      </c>
      <c r="C194" s="4" t="s">
        <v>136</v>
      </c>
      <c r="D194" s="5" t="s">
        <v>309</v>
      </c>
      <c r="E194" s="4"/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7055.22</v>
      </c>
      <c r="EC194" s="8">
        <v>2470.14</v>
      </c>
      <c r="ED194" s="8">
        <v>1477.49</v>
      </c>
      <c r="EE194" s="8">
        <v>854.33999999999992</v>
      </c>
      <c r="EF194" s="8">
        <v>272.92999999999989</v>
      </c>
      <c r="EG194" s="8">
        <v>849.74</v>
      </c>
      <c r="EH194" s="8">
        <v>571.13</v>
      </c>
      <c r="EI194" s="8">
        <v>279.52999999999992</v>
      </c>
      <c r="EJ194" s="8">
        <v>150.41999999999999</v>
      </c>
      <c r="EK194" s="8">
        <v>58.11</v>
      </c>
      <c r="EL194" s="8">
        <v>20200.599999999991</v>
      </c>
      <c r="EM194" s="8">
        <v>7246.8</v>
      </c>
      <c r="EN194" s="8">
        <v>2795.9</v>
      </c>
      <c r="EO194" s="8">
        <v>530.73</v>
      </c>
      <c r="EP194" s="8">
        <v>2972.3100000000009</v>
      </c>
      <c r="EQ194" s="8">
        <v>558.08000000000004</v>
      </c>
      <c r="ER194" s="8">
        <v>932.82</v>
      </c>
      <c r="ES194" s="8">
        <v>494.31</v>
      </c>
      <c r="ET194" s="8">
        <v>691.48</v>
      </c>
      <c r="EU194" s="8">
        <v>362.91</v>
      </c>
      <c r="EV194" s="8">
        <v>287.82</v>
      </c>
      <c r="EW194" s="8">
        <v>170.96</v>
      </c>
      <c r="EX194" s="8">
        <v>0</v>
      </c>
      <c r="EY194" s="8">
        <v>0</v>
      </c>
      <c r="EZ194" s="8">
        <v>715764.17999999982</v>
      </c>
      <c r="FA194" s="8">
        <v>213903.78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778194.77999999991</v>
      </c>
      <c r="FH194" s="8">
        <v>0</v>
      </c>
      <c r="FI194" s="8">
        <v>1331338.9499999997</v>
      </c>
    </row>
    <row r="195" spans="1:165" x14ac:dyDescent="0.3">
      <c r="A195" s="29"/>
      <c r="B195" s="7" t="s">
        <v>128</v>
      </c>
      <c r="C195" s="4" t="s">
        <v>136</v>
      </c>
      <c r="D195" s="5" t="s">
        <v>309</v>
      </c>
      <c r="E195" s="4"/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798533.59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798533.59</v>
      </c>
    </row>
    <row r="196" spans="1:165" x14ac:dyDescent="0.3">
      <c r="A196" s="29"/>
      <c r="B196" s="7" t="s">
        <v>129</v>
      </c>
      <c r="C196" s="4" t="s">
        <v>136</v>
      </c>
      <c r="D196" s="5" t="s">
        <v>309</v>
      </c>
      <c r="E196" s="4"/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81300.909999999989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81300.909999999989</v>
      </c>
    </row>
    <row r="197" spans="1:165" x14ac:dyDescent="0.3">
      <c r="A197" s="29"/>
      <c r="B197" s="7" t="s">
        <v>130</v>
      </c>
      <c r="C197" s="4" t="s">
        <v>136</v>
      </c>
      <c r="D197" s="5" t="s">
        <v>309</v>
      </c>
      <c r="E197" s="4"/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143.12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143.12</v>
      </c>
    </row>
    <row r="198" spans="1:165" x14ac:dyDescent="0.3">
      <c r="A198" s="29"/>
      <c r="B198" s="7" t="s">
        <v>131</v>
      </c>
      <c r="C198" s="4" t="s">
        <v>136</v>
      </c>
      <c r="D198" s="5" t="s">
        <v>309</v>
      </c>
      <c r="E198" s="4"/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265124.38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265124.38</v>
      </c>
    </row>
    <row r="199" spans="1:165" x14ac:dyDescent="0.3">
      <c r="A199" s="29"/>
      <c r="B199" s="7" t="s">
        <v>132</v>
      </c>
      <c r="C199" s="4" t="s">
        <v>260</v>
      </c>
      <c r="D199" s="5" t="s">
        <v>309</v>
      </c>
      <c r="E199" s="4"/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112.87</v>
      </c>
      <c r="Y199" s="13">
        <v>34808.36</v>
      </c>
      <c r="Z199" s="13">
        <v>9735.34</v>
      </c>
      <c r="AA199" s="13">
        <v>1515.25</v>
      </c>
      <c r="AB199" s="13">
        <v>63.48</v>
      </c>
      <c r="AC199" s="13">
        <v>86039.03</v>
      </c>
      <c r="AD199" s="13">
        <v>2431.83</v>
      </c>
      <c r="AE199" s="13">
        <v>476.35</v>
      </c>
      <c r="AF199" s="13">
        <v>129.06</v>
      </c>
      <c r="AG199" s="13">
        <v>3.8299999999999992</v>
      </c>
      <c r="AH199" s="13">
        <v>1698.12</v>
      </c>
      <c r="AI199" s="13">
        <v>2066.27</v>
      </c>
      <c r="AJ199" s="13">
        <v>2385.61</v>
      </c>
      <c r="AK199" s="13">
        <v>64.959999999999994</v>
      </c>
      <c r="AL199" s="13">
        <v>1.32</v>
      </c>
      <c r="AM199" s="13">
        <v>25.4</v>
      </c>
      <c r="AN199" s="13">
        <v>571.20000000000005</v>
      </c>
      <c r="AO199" s="13">
        <v>10.09</v>
      </c>
      <c r="AP199" s="13">
        <v>54.43</v>
      </c>
      <c r="AQ199" s="13">
        <v>0</v>
      </c>
      <c r="AR199" s="13">
        <v>1646.14</v>
      </c>
      <c r="AS199" s="13">
        <v>37420.83</v>
      </c>
      <c r="AT199" s="13">
        <v>155.21</v>
      </c>
      <c r="AU199" s="13">
        <v>1352.77</v>
      </c>
      <c r="AV199" s="13">
        <v>1316.73</v>
      </c>
      <c r="AW199" s="13">
        <v>481.98</v>
      </c>
      <c r="AX199" s="13">
        <v>15050.53</v>
      </c>
      <c r="AY199" s="13">
        <v>89209.57</v>
      </c>
      <c r="AZ199" s="13">
        <v>13059.35</v>
      </c>
      <c r="BA199" s="13">
        <v>10347.629999999999</v>
      </c>
      <c r="BB199" s="13">
        <v>48284.56</v>
      </c>
      <c r="BC199" s="13">
        <v>321259.39</v>
      </c>
      <c r="BD199" s="13">
        <v>299845.75</v>
      </c>
      <c r="BE199" s="13">
        <v>11108.99</v>
      </c>
      <c r="BF199" s="13">
        <v>3606.77</v>
      </c>
      <c r="BG199" s="13">
        <v>2337.64</v>
      </c>
      <c r="BH199" s="13">
        <v>15191.28</v>
      </c>
      <c r="BI199" s="13">
        <v>271807.32</v>
      </c>
      <c r="BJ199" s="13">
        <v>185613.68</v>
      </c>
      <c r="BK199" s="13">
        <v>0</v>
      </c>
      <c r="BL199" s="13">
        <v>0</v>
      </c>
      <c r="BM199" s="13">
        <v>0</v>
      </c>
      <c r="BN199" s="13">
        <v>2491.33</v>
      </c>
      <c r="BO199" s="13">
        <v>4450.8500000000004</v>
      </c>
      <c r="BP199" s="13">
        <v>32267.51</v>
      </c>
      <c r="BQ199" s="13">
        <v>0</v>
      </c>
      <c r="BR199" s="13">
        <v>11509.91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345.72</v>
      </c>
      <c r="EC199" s="8">
        <v>120.78</v>
      </c>
      <c r="ED199" s="8">
        <v>71.58</v>
      </c>
      <c r="EE199" s="8">
        <v>40.57</v>
      </c>
      <c r="EF199" s="8">
        <v>13.04</v>
      </c>
      <c r="EG199" s="8">
        <v>41.43</v>
      </c>
      <c r="EH199" s="8">
        <v>28.24</v>
      </c>
      <c r="EI199" s="8">
        <v>13.78</v>
      </c>
      <c r="EJ199" s="8">
        <v>7.33</v>
      </c>
      <c r="EK199" s="8">
        <v>2.88</v>
      </c>
      <c r="EL199" s="8">
        <v>974.31</v>
      </c>
      <c r="EM199" s="8">
        <v>351.51</v>
      </c>
      <c r="EN199" s="8">
        <v>134.66</v>
      </c>
      <c r="EO199" s="8">
        <v>26.09</v>
      </c>
      <c r="EP199" s="8">
        <v>142.35</v>
      </c>
      <c r="EQ199" s="8">
        <v>27.74</v>
      </c>
      <c r="ER199" s="8">
        <v>45.63</v>
      </c>
      <c r="ES199" s="8">
        <v>24.37</v>
      </c>
      <c r="ET199" s="8">
        <v>34.630000000000003</v>
      </c>
      <c r="EU199" s="8">
        <v>17.600000000000001</v>
      </c>
      <c r="EV199" s="8">
        <v>14.38</v>
      </c>
      <c r="EW199" s="8">
        <v>8.66</v>
      </c>
      <c r="EX199" s="8">
        <v>15598.67</v>
      </c>
      <c r="EY199" s="8">
        <v>0</v>
      </c>
      <c r="EZ199" s="8">
        <v>0</v>
      </c>
      <c r="FA199" s="8">
        <v>6128.13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1546222.5999999999</v>
      </c>
    </row>
    <row r="200" spans="1:165" x14ac:dyDescent="0.3">
      <c r="A200" s="29"/>
      <c r="B200" s="7" t="s">
        <v>133</v>
      </c>
      <c r="C200" s="4" t="s">
        <v>260</v>
      </c>
      <c r="D200" s="5" t="s">
        <v>309</v>
      </c>
      <c r="E200" s="4"/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18291.93</v>
      </c>
      <c r="Y200" s="13">
        <v>16.100000000000001</v>
      </c>
      <c r="Z200" s="13">
        <v>13352.7</v>
      </c>
      <c r="AA200" s="13">
        <v>1074.29</v>
      </c>
      <c r="AB200" s="13">
        <v>6.68</v>
      </c>
      <c r="AC200" s="13">
        <v>1321.32</v>
      </c>
      <c r="AD200" s="13">
        <v>256.02</v>
      </c>
      <c r="AE200" s="13">
        <v>50.15</v>
      </c>
      <c r="AF200" s="13">
        <v>6442.43</v>
      </c>
      <c r="AG200" s="13">
        <v>7333.3</v>
      </c>
      <c r="AH200" s="13">
        <v>1063.47</v>
      </c>
      <c r="AI200" s="13">
        <v>1294.03</v>
      </c>
      <c r="AJ200" s="13">
        <v>1494.03</v>
      </c>
      <c r="AK200" s="13">
        <v>6.84</v>
      </c>
      <c r="AL200" s="13">
        <v>2.58</v>
      </c>
      <c r="AM200" s="13">
        <v>142.66</v>
      </c>
      <c r="AN200" s="13">
        <v>227.32</v>
      </c>
      <c r="AO200" s="13">
        <v>2.04</v>
      </c>
      <c r="AP200" s="13">
        <v>10.98</v>
      </c>
      <c r="AQ200" s="13">
        <v>0</v>
      </c>
      <c r="AR200" s="13">
        <v>314.92</v>
      </c>
      <c r="AS200" s="13">
        <v>3627.57</v>
      </c>
      <c r="AT200" s="13">
        <v>97.2</v>
      </c>
      <c r="AU200" s="13">
        <v>847.19</v>
      </c>
      <c r="AV200" s="13">
        <v>824.62</v>
      </c>
      <c r="AW200" s="13">
        <v>301.85000000000002</v>
      </c>
      <c r="AX200" s="13">
        <v>9425.6400000000012</v>
      </c>
      <c r="AY200" s="13">
        <v>7605.72</v>
      </c>
      <c r="AZ200" s="13">
        <v>1113.4000000000001</v>
      </c>
      <c r="BA200" s="13">
        <v>1979.61</v>
      </c>
      <c r="BB200" s="13">
        <v>7095.51</v>
      </c>
      <c r="BC200" s="13">
        <v>119272.29</v>
      </c>
      <c r="BD200" s="13">
        <v>32970.42</v>
      </c>
      <c r="BE200" s="13">
        <v>1202.3499999999999</v>
      </c>
      <c r="BF200" s="13">
        <v>390.16</v>
      </c>
      <c r="BG200" s="13">
        <v>252.54</v>
      </c>
      <c r="BH200" s="13">
        <v>3387.8100000000009</v>
      </c>
      <c r="BI200" s="13">
        <v>18692.77</v>
      </c>
      <c r="BJ200" s="13">
        <v>27276.3</v>
      </c>
      <c r="BK200" s="13">
        <v>0</v>
      </c>
      <c r="BL200" s="13">
        <v>0</v>
      </c>
      <c r="BM200" s="13">
        <v>0</v>
      </c>
      <c r="BN200" s="13">
        <v>288.32</v>
      </c>
      <c r="BO200" s="13">
        <v>515.1</v>
      </c>
      <c r="BP200" s="13">
        <v>2096.9899999999998</v>
      </c>
      <c r="BQ200" s="13">
        <v>0</v>
      </c>
      <c r="BR200" s="13">
        <v>1332.05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1037.1600000000001</v>
      </c>
      <c r="EC200" s="8">
        <v>362.34</v>
      </c>
      <c r="ED200" s="8">
        <v>214.73</v>
      </c>
      <c r="EE200" s="8">
        <v>121.71</v>
      </c>
      <c r="EF200" s="8">
        <v>39.130000000000003</v>
      </c>
      <c r="EG200" s="8">
        <v>124.3</v>
      </c>
      <c r="EH200" s="8">
        <v>84.73</v>
      </c>
      <c r="EI200" s="8">
        <v>41.33</v>
      </c>
      <c r="EJ200" s="8">
        <v>22</v>
      </c>
      <c r="EK200" s="8">
        <v>8.65</v>
      </c>
      <c r="EL200" s="8">
        <v>2922.93</v>
      </c>
      <c r="EM200" s="8">
        <v>1054.54</v>
      </c>
      <c r="EN200" s="8">
        <v>403.97</v>
      </c>
      <c r="EO200" s="8">
        <v>78.260000000000005</v>
      </c>
      <c r="EP200" s="8">
        <v>427.06</v>
      </c>
      <c r="EQ200" s="8">
        <v>83.23</v>
      </c>
      <c r="ER200" s="8">
        <v>136.9</v>
      </c>
      <c r="ES200" s="8">
        <v>73.099999999999994</v>
      </c>
      <c r="ET200" s="8">
        <v>103.89</v>
      </c>
      <c r="EU200" s="8">
        <v>52.81</v>
      </c>
      <c r="EV200" s="8">
        <v>43.14</v>
      </c>
      <c r="EW200" s="8">
        <v>25.99</v>
      </c>
      <c r="EX200" s="8">
        <v>0</v>
      </c>
      <c r="EY200" s="8">
        <v>46796.02</v>
      </c>
      <c r="EZ200" s="8">
        <v>0</v>
      </c>
      <c r="FA200" s="8">
        <v>18384.39</v>
      </c>
      <c r="FB200" s="8">
        <v>186236.95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552178.46</v>
      </c>
    </row>
    <row r="201" spans="1:165" x14ac:dyDescent="0.3">
      <c r="A201" s="29"/>
      <c r="B201" s="7" t="s">
        <v>134</v>
      </c>
      <c r="C201" s="4" t="s">
        <v>259</v>
      </c>
      <c r="D201" s="5" t="s">
        <v>309</v>
      </c>
      <c r="E201" s="4"/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0.11</v>
      </c>
      <c r="AD201" s="8">
        <v>35.74</v>
      </c>
      <c r="AE201" s="8">
        <v>48.13</v>
      </c>
      <c r="AF201" s="8">
        <v>521.83999999999992</v>
      </c>
      <c r="AG201" s="8">
        <v>967.43</v>
      </c>
      <c r="AH201" s="8">
        <v>56.849999999999987</v>
      </c>
      <c r="AI201" s="8">
        <v>302.06</v>
      </c>
      <c r="AJ201" s="8">
        <v>114.98</v>
      </c>
      <c r="AK201" s="8">
        <v>28.22</v>
      </c>
      <c r="AL201" s="8">
        <v>2977.17</v>
      </c>
      <c r="AM201" s="8">
        <v>2606.13</v>
      </c>
      <c r="AN201" s="8">
        <v>713.8599999999999</v>
      </c>
      <c r="AO201" s="8">
        <v>1437.35</v>
      </c>
      <c r="AP201" s="8">
        <v>636.84999999999991</v>
      </c>
      <c r="AQ201" s="8">
        <v>476.68</v>
      </c>
      <c r="AR201" s="8">
        <v>0</v>
      </c>
      <c r="AS201" s="8">
        <v>366.24</v>
      </c>
      <c r="AT201" s="8">
        <v>8342.99</v>
      </c>
      <c r="AU201" s="8">
        <v>7772.88</v>
      </c>
      <c r="AV201" s="8">
        <v>7807.03</v>
      </c>
      <c r="AW201" s="8">
        <v>17127.919999999991</v>
      </c>
      <c r="AX201" s="8">
        <v>2978.73</v>
      </c>
      <c r="AY201" s="8">
        <v>8647.27</v>
      </c>
      <c r="AZ201" s="8">
        <v>4338.21</v>
      </c>
      <c r="BA201" s="8">
        <v>1118.8900000000001</v>
      </c>
      <c r="BB201" s="8">
        <v>11314.01</v>
      </c>
      <c r="BC201" s="8">
        <v>79515.64</v>
      </c>
      <c r="BD201" s="8">
        <v>9831.92</v>
      </c>
      <c r="BE201" s="8">
        <v>0</v>
      </c>
      <c r="BF201" s="8">
        <v>0</v>
      </c>
      <c r="BG201" s="8">
        <v>0</v>
      </c>
      <c r="BH201" s="8">
        <v>564.2700000000001</v>
      </c>
      <c r="BI201" s="8">
        <v>11047.8</v>
      </c>
      <c r="BJ201" s="8">
        <v>7817.14</v>
      </c>
      <c r="BK201" s="8">
        <v>0</v>
      </c>
      <c r="BL201" s="8">
        <v>0</v>
      </c>
      <c r="BM201" s="8">
        <v>0</v>
      </c>
      <c r="BN201" s="8">
        <v>989.09</v>
      </c>
      <c r="BO201" s="8">
        <v>15129.53</v>
      </c>
      <c r="BP201" s="8">
        <v>0</v>
      </c>
      <c r="BQ201" s="8">
        <v>0</v>
      </c>
      <c r="BR201" s="8">
        <v>1366.08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206999.03999999998</v>
      </c>
    </row>
    <row r="202" spans="1:165" x14ac:dyDescent="0.3">
      <c r="A202" s="29"/>
      <c r="B202" s="7" t="s">
        <v>135</v>
      </c>
      <c r="C202" s="4" t="s">
        <v>259</v>
      </c>
      <c r="D202" s="5" t="s">
        <v>309</v>
      </c>
      <c r="E202" s="4"/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7948.4299999999994</v>
      </c>
    </row>
    <row r="203" spans="1:165" x14ac:dyDescent="0.3">
      <c r="A203" s="25" t="s">
        <v>265</v>
      </c>
      <c r="F203" s="8">
        <f t="shared" ref="F203:BQ203" si="1">SUM(F6:F202)</f>
        <v>49895.51</v>
      </c>
      <c r="G203" s="8">
        <f t="shared" si="1"/>
        <v>6429.82</v>
      </c>
      <c r="H203" s="8">
        <f t="shared" si="1"/>
        <v>1267.31</v>
      </c>
      <c r="I203" s="8">
        <f t="shared" si="1"/>
        <v>8231.1299999999992</v>
      </c>
      <c r="J203" s="8">
        <f t="shared" si="1"/>
        <v>46584.480000000003</v>
      </c>
      <c r="K203" s="8">
        <f t="shared" si="1"/>
        <v>38642.280000000006</v>
      </c>
      <c r="L203" s="8">
        <f t="shared" si="1"/>
        <v>40612.780000000006</v>
      </c>
      <c r="M203" s="8">
        <f t="shared" si="1"/>
        <v>27687.339999999997</v>
      </c>
      <c r="N203" s="8">
        <f t="shared" si="1"/>
        <v>29562.179999999989</v>
      </c>
      <c r="O203" s="8">
        <f t="shared" si="1"/>
        <v>22690.89</v>
      </c>
      <c r="P203" s="8">
        <f t="shared" si="1"/>
        <v>5171.25</v>
      </c>
      <c r="Q203" s="8">
        <f t="shared" si="1"/>
        <v>8126.369999999999</v>
      </c>
      <c r="R203" s="8">
        <f t="shared" si="1"/>
        <v>4395.95</v>
      </c>
      <c r="S203" s="8">
        <f t="shared" si="1"/>
        <v>5061.3899999999994</v>
      </c>
      <c r="T203" s="8">
        <f t="shared" si="1"/>
        <v>1291.1300000000001</v>
      </c>
      <c r="U203" s="8">
        <f t="shared" si="1"/>
        <v>4399.4000000000015</v>
      </c>
      <c r="V203" s="8">
        <f t="shared" si="1"/>
        <v>365.51999999999992</v>
      </c>
      <c r="W203" s="8">
        <f t="shared" si="1"/>
        <v>12277.06</v>
      </c>
      <c r="X203" s="8">
        <f t="shared" si="1"/>
        <v>237141.46000000002</v>
      </c>
      <c r="Y203" s="8">
        <f t="shared" si="1"/>
        <v>69173.570000000007</v>
      </c>
      <c r="Z203" s="8">
        <f t="shared" si="1"/>
        <v>33117.819999999992</v>
      </c>
      <c r="AA203" s="8">
        <f t="shared" si="1"/>
        <v>40788.639999999999</v>
      </c>
      <c r="AB203" s="8">
        <f t="shared" si="1"/>
        <v>122697.05</v>
      </c>
      <c r="AC203" s="8">
        <f t="shared" si="1"/>
        <v>218412.58999999997</v>
      </c>
      <c r="AD203" s="8">
        <f t="shared" si="1"/>
        <v>172241.93999999997</v>
      </c>
      <c r="AE203" s="8">
        <f t="shared" si="1"/>
        <v>120825.42</v>
      </c>
      <c r="AF203" s="8">
        <f t="shared" si="1"/>
        <v>10574.49</v>
      </c>
      <c r="AG203" s="8">
        <f t="shared" si="1"/>
        <v>42979.950000000004</v>
      </c>
      <c r="AH203" s="8">
        <f t="shared" si="1"/>
        <v>24527.549999999996</v>
      </c>
      <c r="AI203" s="8">
        <f t="shared" si="1"/>
        <v>264010.37</v>
      </c>
      <c r="AJ203" s="8">
        <f t="shared" si="1"/>
        <v>12196.640000000001</v>
      </c>
      <c r="AK203" s="8">
        <f t="shared" si="1"/>
        <v>16413.710000000003</v>
      </c>
      <c r="AL203" s="8">
        <f t="shared" si="1"/>
        <v>142811.84000000003</v>
      </c>
      <c r="AM203" s="8">
        <f t="shared" si="1"/>
        <v>110796.15999999999</v>
      </c>
      <c r="AN203" s="8">
        <f t="shared" si="1"/>
        <v>23006.700000000004</v>
      </c>
      <c r="AO203" s="8">
        <f t="shared" si="1"/>
        <v>46736.229999999989</v>
      </c>
      <c r="AP203" s="8">
        <f t="shared" si="1"/>
        <v>23238.929999999997</v>
      </c>
      <c r="AQ203" s="8">
        <f t="shared" si="1"/>
        <v>26034.769999999997</v>
      </c>
      <c r="AR203" s="8">
        <f t="shared" si="1"/>
        <v>61163.119999999995</v>
      </c>
      <c r="AS203" s="8">
        <f t="shared" si="1"/>
        <v>112482.79000000001</v>
      </c>
      <c r="AT203" s="8">
        <f t="shared" si="1"/>
        <v>227884.91</v>
      </c>
      <c r="AU203" s="8">
        <f t="shared" si="1"/>
        <v>198278.36</v>
      </c>
      <c r="AV203" s="8">
        <f t="shared" si="1"/>
        <v>69369.420000000013</v>
      </c>
      <c r="AW203" s="8">
        <f t="shared" si="1"/>
        <v>191367.14</v>
      </c>
      <c r="AX203" s="8">
        <f t="shared" si="1"/>
        <v>88567.94</v>
      </c>
      <c r="AY203" s="8">
        <f t="shared" si="1"/>
        <v>186806.63</v>
      </c>
      <c r="AZ203" s="8">
        <f t="shared" si="1"/>
        <v>108832.34000000001</v>
      </c>
      <c r="BA203" s="8">
        <f t="shared" si="1"/>
        <v>62715.24</v>
      </c>
      <c r="BB203" s="8">
        <f t="shared" si="1"/>
        <v>159931.62000000002</v>
      </c>
      <c r="BC203" s="8">
        <f t="shared" si="1"/>
        <v>742625.46000000008</v>
      </c>
      <c r="BD203" s="8">
        <f t="shared" si="1"/>
        <v>451613.14999999997</v>
      </c>
      <c r="BE203" s="8">
        <f t="shared" si="1"/>
        <v>17608.519999999997</v>
      </c>
      <c r="BF203" s="8">
        <f t="shared" si="1"/>
        <v>5904.76</v>
      </c>
      <c r="BG203" s="8">
        <f t="shared" si="1"/>
        <v>4133.18</v>
      </c>
      <c r="BH203" s="8">
        <f t="shared" si="1"/>
        <v>181177.80999999997</v>
      </c>
      <c r="BI203" s="8">
        <f t="shared" si="1"/>
        <v>452308.05</v>
      </c>
      <c r="BJ203" s="8">
        <f t="shared" si="1"/>
        <v>513705.11999999994</v>
      </c>
      <c r="BK203" s="8">
        <f t="shared" si="1"/>
        <v>31330.71</v>
      </c>
      <c r="BL203" s="8">
        <f t="shared" si="1"/>
        <v>83313.87000000001</v>
      </c>
      <c r="BM203" s="8">
        <f t="shared" si="1"/>
        <v>707033.16999999993</v>
      </c>
      <c r="BN203" s="8">
        <f t="shared" si="1"/>
        <v>780033.67999999982</v>
      </c>
      <c r="BO203" s="8">
        <f t="shared" si="1"/>
        <v>150833.03</v>
      </c>
      <c r="BP203" s="8">
        <f t="shared" si="1"/>
        <v>1061531.8199999998</v>
      </c>
      <c r="BQ203" s="8">
        <f t="shared" si="1"/>
        <v>246177.57</v>
      </c>
      <c r="BR203" s="8">
        <f t="shared" ref="BR203:EA203" si="2">SUM(BR6:BR202)</f>
        <v>285519.67</v>
      </c>
      <c r="BS203" s="8">
        <f t="shared" si="2"/>
        <v>491375.32</v>
      </c>
      <c r="BT203" s="8">
        <f t="shared" si="2"/>
        <v>254108.4</v>
      </c>
      <c r="BU203" s="8">
        <f t="shared" si="2"/>
        <v>409102.44</v>
      </c>
      <c r="BV203" s="8">
        <f t="shared" si="2"/>
        <v>186676.42</v>
      </c>
      <c r="BW203" s="8">
        <f t="shared" si="2"/>
        <v>505475.56</v>
      </c>
      <c r="BX203" s="8">
        <f t="shared" si="2"/>
        <v>19300</v>
      </c>
      <c r="BY203" s="8">
        <f t="shared" si="2"/>
        <v>292468.44</v>
      </c>
      <c r="BZ203" s="8">
        <f t="shared" si="2"/>
        <v>15538.32</v>
      </c>
      <c r="CA203" s="8">
        <f t="shared" si="2"/>
        <v>6068.409999999998</v>
      </c>
      <c r="CB203" s="8">
        <f t="shared" si="2"/>
        <v>894574.12999999989</v>
      </c>
      <c r="CC203" s="8">
        <f t="shared" si="2"/>
        <v>139958.94</v>
      </c>
      <c r="CD203" s="8">
        <f t="shared" si="2"/>
        <v>138804.63</v>
      </c>
      <c r="CE203" s="8">
        <f t="shared" si="2"/>
        <v>124806.32000000002</v>
      </c>
      <c r="CF203" s="8">
        <f t="shared" si="2"/>
        <v>22319.970000000005</v>
      </c>
      <c r="CG203" s="8">
        <f t="shared" si="2"/>
        <v>16409.87</v>
      </c>
      <c r="CH203" s="8">
        <f t="shared" si="2"/>
        <v>151324.92000000001</v>
      </c>
      <c r="CI203" s="8">
        <f t="shared" si="2"/>
        <v>44627.06</v>
      </c>
      <c r="CJ203" s="8">
        <f t="shared" si="2"/>
        <v>1779.8799999999997</v>
      </c>
      <c r="CK203" s="8">
        <f t="shared" si="2"/>
        <v>201235.76</v>
      </c>
      <c r="CL203" s="8">
        <f t="shared" si="2"/>
        <v>349.01000000000005</v>
      </c>
      <c r="CM203" s="8">
        <f t="shared" si="2"/>
        <v>6361.11</v>
      </c>
      <c r="CN203" s="8">
        <f t="shared" si="2"/>
        <v>7295.24</v>
      </c>
      <c r="CO203" s="8">
        <f t="shared" si="2"/>
        <v>99928.93</v>
      </c>
      <c r="CP203" s="8">
        <f t="shared" si="2"/>
        <v>1822.8899999999999</v>
      </c>
      <c r="CQ203" s="8">
        <f t="shared" si="2"/>
        <v>14913.59</v>
      </c>
      <c r="CR203" s="8">
        <f t="shared" si="2"/>
        <v>48643.51</v>
      </c>
      <c r="CS203" s="8">
        <f t="shared" si="2"/>
        <v>23275.010000000002</v>
      </c>
      <c r="CT203" s="8">
        <f t="shared" si="2"/>
        <v>5096.0099999999993</v>
      </c>
      <c r="CU203" s="8">
        <f t="shared" si="2"/>
        <v>48921.25</v>
      </c>
      <c r="CV203" s="8">
        <f t="shared" si="2"/>
        <v>62501.169999999991</v>
      </c>
      <c r="CW203" s="8">
        <f t="shared" si="2"/>
        <v>208012.18000000008</v>
      </c>
      <c r="CX203" s="8">
        <f t="shared" si="2"/>
        <v>174718.53</v>
      </c>
      <c r="CY203" s="8">
        <f t="shared" si="2"/>
        <v>11055.23</v>
      </c>
      <c r="CZ203" s="8">
        <f t="shared" si="2"/>
        <v>37008.089999999997</v>
      </c>
      <c r="DA203" s="8">
        <f t="shared" si="2"/>
        <v>3208.87</v>
      </c>
      <c r="DB203" s="8">
        <f t="shared" si="2"/>
        <v>52242.530000000006</v>
      </c>
      <c r="DC203" s="8">
        <f t="shared" si="2"/>
        <v>77908.539999999994</v>
      </c>
      <c r="DD203" s="8">
        <f t="shared" si="2"/>
        <v>38839.119999999995</v>
      </c>
      <c r="DE203" s="8">
        <f t="shared" si="2"/>
        <v>80833.889999999985</v>
      </c>
      <c r="DF203" s="8">
        <f t="shared" si="2"/>
        <v>148129</v>
      </c>
      <c r="DG203" s="8">
        <f t="shared" si="2"/>
        <v>86644.090000000026</v>
      </c>
      <c r="DH203" s="8">
        <f t="shared" si="2"/>
        <v>4734.4100000000008</v>
      </c>
      <c r="DI203" s="8">
        <f t="shared" si="2"/>
        <v>1697.3</v>
      </c>
      <c r="DJ203" s="8">
        <f t="shared" si="2"/>
        <v>1392.1499999999999</v>
      </c>
      <c r="DK203" s="8">
        <f t="shared" si="2"/>
        <v>150520.83999999997</v>
      </c>
      <c r="DL203" s="8">
        <f t="shared" si="2"/>
        <v>115622.88999999998</v>
      </c>
      <c r="DM203" s="8">
        <f t="shared" si="2"/>
        <v>271579.48999999993</v>
      </c>
      <c r="DN203" s="8">
        <f t="shared" si="2"/>
        <v>7679.15</v>
      </c>
      <c r="DO203" s="8">
        <f t="shared" si="2"/>
        <v>83313.89</v>
      </c>
      <c r="DP203" s="8">
        <f t="shared" si="2"/>
        <v>707033.16</v>
      </c>
      <c r="DQ203" s="8">
        <f t="shared" si="2"/>
        <v>775583.24999999988</v>
      </c>
      <c r="DR203" s="8">
        <f t="shared" si="2"/>
        <v>119164.90999999996</v>
      </c>
      <c r="DS203" s="8">
        <f t="shared" si="2"/>
        <v>1027167.3199999998</v>
      </c>
      <c r="DT203" s="8">
        <f t="shared" si="2"/>
        <v>246177.54</v>
      </c>
      <c r="DU203" s="8">
        <f t="shared" si="2"/>
        <v>270403.38</v>
      </c>
      <c r="DV203" s="8">
        <f t="shared" si="2"/>
        <v>491375.3</v>
      </c>
      <c r="DW203" s="8">
        <f t="shared" si="2"/>
        <v>254108.41999999998</v>
      </c>
      <c r="DX203" s="8">
        <f t="shared" si="2"/>
        <v>409102.45999999996</v>
      </c>
      <c r="DY203" s="8">
        <f t="shared" si="2"/>
        <v>186676.41</v>
      </c>
      <c r="DZ203" s="8">
        <f t="shared" si="2"/>
        <v>505475.54000000015</v>
      </c>
      <c r="EA203" s="8">
        <f t="shared" si="2"/>
        <v>19300.02</v>
      </c>
      <c r="EB203" s="8">
        <f t="shared" ref="EB203:FE203" si="3">SUM(EB6:EB202)</f>
        <v>632067.65999999992</v>
      </c>
      <c r="EC203" s="8">
        <f t="shared" si="3"/>
        <v>216839.34999999998</v>
      </c>
      <c r="ED203" s="8">
        <f t="shared" si="3"/>
        <v>136217.96999999994</v>
      </c>
      <c r="EE203" s="8">
        <f t="shared" si="3"/>
        <v>88680.48000000001</v>
      </c>
      <c r="EF203" s="8">
        <f t="shared" si="3"/>
        <v>26909.97</v>
      </c>
      <c r="EG203" s="8">
        <f t="shared" si="3"/>
        <v>75666.599999999991</v>
      </c>
      <c r="EH203" s="8">
        <f t="shared" si="3"/>
        <v>42706.720000000008</v>
      </c>
      <c r="EI203" s="8">
        <f t="shared" si="3"/>
        <v>22653.89</v>
      </c>
      <c r="EJ203" s="8">
        <f t="shared" si="3"/>
        <v>12921.019999999999</v>
      </c>
      <c r="EK203" s="8">
        <f t="shared" si="3"/>
        <v>4435.6899999999987</v>
      </c>
      <c r="EL203" s="8">
        <f t="shared" si="3"/>
        <v>1880528.7700000003</v>
      </c>
      <c r="EM203" s="8">
        <f t="shared" si="3"/>
        <v>673659.70000000019</v>
      </c>
      <c r="EN203" s="8">
        <f t="shared" si="3"/>
        <v>260867.10999999996</v>
      </c>
      <c r="EO203" s="8">
        <f t="shared" si="3"/>
        <v>45520.330000000009</v>
      </c>
      <c r="EP203" s="8">
        <f t="shared" si="3"/>
        <v>289454.38</v>
      </c>
      <c r="EQ203" s="8">
        <f t="shared" si="3"/>
        <v>45785.01</v>
      </c>
      <c r="ER203" s="8">
        <f t="shared" si="3"/>
        <v>79798.150000000009</v>
      </c>
      <c r="ES203" s="8">
        <f t="shared" si="3"/>
        <v>41603.57</v>
      </c>
      <c r="ET203" s="8">
        <f t="shared" si="3"/>
        <v>54315.63</v>
      </c>
      <c r="EU203" s="8">
        <f t="shared" si="3"/>
        <v>32079.859999999997</v>
      </c>
      <c r="EV203" s="8">
        <f t="shared" si="3"/>
        <v>22638.079999999987</v>
      </c>
      <c r="EW203" s="8">
        <f t="shared" si="3"/>
        <v>10606.220000000001</v>
      </c>
      <c r="EX203" s="8">
        <f t="shared" si="3"/>
        <v>15598.67</v>
      </c>
      <c r="EY203" s="8">
        <f t="shared" si="3"/>
        <v>46796.02</v>
      </c>
      <c r="EZ203" s="8">
        <f t="shared" si="3"/>
        <v>2006672.9699999997</v>
      </c>
      <c r="FA203" s="8">
        <f t="shared" si="3"/>
        <v>1535796.6599999997</v>
      </c>
      <c r="FB203" s="8">
        <f t="shared" si="3"/>
        <v>1331338.95</v>
      </c>
      <c r="FC203" s="8">
        <f t="shared" si="3"/>
        <v>798533.59000000008</v>
      </c>
      <c r="FD203" s="8">
        <f t="shared" si="3"/>
        <v>81300.909999999989</v>
      </c>
      <c r="FE203" s="8">
        <f t="shared" si="3"/>
        <v>143.12</v>
      </c>
      <c r="FF203" s="8">
        <f t="shared" ref="FF203:FH203" si="4">SUM(FF6:FF202)</f>
        <v>265124.38</v>
      </c>
      <c r="FG203" s="8">
        <f t="shared" si="4"/>
        <v>1546222.59</v>
      </c>
      <c r="FH203" s="8">
        <f t="shared" si="4"/>
        <v>552178.50000000012</v>
      </c>
      <c r="FI203" s="8"/>
    </row>
    <row r="204" spans="1:165" x14ac:dyDescent="0.3">
      <c r="A204" s="29" t="s">
        <v>279</v>
      </c>
      <c r="B204" s="24" t="s">
        <v>198</v>
      </c>
      <c r="C204" s="24" t="s">
        <v>261</v>
      </c>
      <c r="D204" s="18" t="s">
        <v>310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</row>
    <row r="205" spans="1:165" x14ac:dyDescent="0.3">
      <c r="A205" s="29"/>
      <c r="B205" s="24" t="s">
        <v>199</v>
      </c>
      <c r="C205" s="24" t="s">
        <v>261</v>
      </c>
      <c r="D205" s="18" t="s">
        <v>310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9797.1119999999992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</row>
    <row r="206" spans="1:165" x14ac:dyDescent="0.3">
      <c r="A206" s="29"/>
      <c r="B206" s="24" t="s">
        <v>200</v>
      </c>
      <c r="C206" s="24" t="s">
        <v>261</v>
      </c>
      <c r="D206" s="18" t="s">
        <v>310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3.786984131303361</v>
      </c>
      <c r="CA206" s="8">
        <v>3.730205537525638</v>
      </c>
      <c r="CB206" s="8">
        <v>727.51093856882312</v>
      </c>
      <c r="CC206" s="8">
        <v>111.94052942937741</v>
      </c>
      <c r="CD206" s="8">
        <v>140.2284213836688</v>
      </c>
      <c r="CE206" s="8">
        <v>96.548271347305743</v>
      </c>
      <c r="CF206" s="8">
        <v>23.33076840427924</v>
      </c>
      <c r="CG206" s="8">
        <v>27.958683336142141</v>
      </c>
      <c r="CH206" s="8">
        <v>104.2569866503615</v>
      </c>
      <c r="CI206" s="8">
        <v>19.68687960486622</v>
      </c>
      <c r="CJ206" s="8">
        <v>4.0232892859825951</v>
      </c>
      <c r="CK206" s="8">
        <v>404.26309500000002</v>
      </c>
      <c r="CL206" s="8">
        <v>2.7682660000000001</v>
      </c>
      <c r="CM206" s="8">
        <v>2.1909160000000001</v>
      </c>
      <c r="CN206" s="8">
        <v>15.95457</v>
      </c>
      <c r="CO206" s="8">
        <v>51.846420000000002</v>
      </c>
      <c r="CP206" s="8">
        <v>213.55709999999999</v>
      </c>
      <c r="CQ206" s="8">
        <v>724.30925000000002</v>
      </c>
      <c r="CR206" s="8">
        <v>225.6379</v>
      </c>
      <c r="CS206" s="8">
        <v>7.1574859999999996</v>
      </c>
      <c r="CT206" s="8">
        <v>12.989890000000001</v>
      </c>
      <c r="CU206" s="8">
        <v>47.960650000000001</v>
      </c>
      <c r="CV206" s="8">
        <v>305.27109999999999</v>
      </c>
      <c r="CW206" s="8">
        <v>265.76049999999998</v>
      </c>
      <c r="CX206" s="8">
        <v>170.42840000000001</v>
      </c>
      <c r="CY206" s="8">
        <v>24.20407744645248</v>
      </c>
      <c r="CZ206" s="8">
        <v>314.13972255354747</v>
      </c>
      <c r="DA206" s="8">
        <v>217.03370000000001</v>
      </c>
      <c r="DB206" s="8">
        <v>100.8005</v>
      </c>
      <c r="DC206" s="8">
        <v>94.522649999999999</v>
      </c>
      <c r="DD206" s="8">
        <v>64.029269999999997</v>
      </c>
      <c r="DE206" s="8">
        <v>113.473</v>
      </c>
      <c r="DF206" s="8">
        <v>7414.2020000000002</v>
      </c>
      <c r="DG206" s="8">
        <v>311.08882871942211</v>
      </c>
      <c r="DH206" s="8">
        <v>33.414789293950882</v>
      </c>
      <c r="DI206" s="8">
        <v>8.0168278398955053</v>
      </c>
      <c r="DJ206" s="8">
        <v>3.0305541467314669</v>
      </c>
      <c r="DK206" s="8">
        <v>14428.92</v>
      </c>
      <c r="DL206" s="8">
        <v>2748.0479999999998</v>
      </c>
      <c r="DM206" s="8">
        <v>12536.65</v>
      </c>
      <c r="DN206" s="8">
        <v>5307.5749999999998</v>
      </c>
      <c r="DO206" s="8">
        <v>21851.72</v>
      </c>
      <c r="DP206" s="8">
        <v>1023.5359999999999</v>
      </c>
      <c r="DQ206" s="8">
        <v>820.94269999999995</v>
      </c>
      <c r="DR206" s="8">
        <v>340.2919</v>
      </c>
      <c r="DS206" s="8">
        <v>67146.59</v>
      </c>
      <c r="DT206" s="8">
        <v>181.3107</v>
      </c>
      <c r="DU206" s="8">
        <v>97.302066984450818</v>
      </c>
      <c r="DV206" s="8">
        <v>289.18043301554923</v>
      </c>
      <c r="DW206" s="8">
        <v>1975.9079999999999</v>
      </c>
      <c r="DX206" s="8">
        <v>352.82810000000001</v>
      </c>
      <c r="DY206" s="8">
        <v>215.50489999999999</v>
      </c>
      <c r="DZ206" s="8">
        <v>107.43519999999999</v>
      </c>
      <c r="EA206" s="8">
        <v>0</v>
      </c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</row>
    <row r="207" spans="1:165" x14ac:dyDescent="0.3">
      <c r="A207" s="29"/>
      <c r="B207" s="24" t="s">
        <v>201</v>
      </c>
      <c r="C207" s="24" t="s">
        <v>261</v>
      </c>
      <c r="D207" s="18" t="s">
        <v>310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</row>
    <row r="208" spans="1:165" x14ac:dyDescent="0.3">
      <c r="A208" s="29"/>
      <c r="B208" s="24" t="s">
        <v>202</v>
      </c>
      <c r="C208" s="24" t="s">
        <v>261</v>
      </c>
      <c r="D208" s="18" t="s">
        <v>310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2430.1060000000002</v>
      </c>
      <c r="DO208" s="8">
        <v>10004.69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</row>
    <row r="209" spans="1:165" x14ac:dyDescent="0.3">
      <c r="A209" s="29"/>
      <c r="B209" s="24" t="s">
        <v>203</v>
      </c>
      <c r="C209" s="24" t="s">
        <v>261</v>
      </c>
      <c r="D209" s="18" t="s">
        <v>310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10538.64</v>
      </c>
      <c r="DO209" s="8">
        <v>43387.34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</row>
    <row r="210" spans="1:165" x14ac:dyDescent="0.3">
      <c r="A210" s="29"/>
      <c r="B210" s="24" t="s">
        <v>204</v>
      </c>
      <c r="C210" s="24" t="s">
        <v>261</v>
      </c>
      <c r="D210" s="18" t="s">
        <v>310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8.1821730000000006</v>
      </c>
      <c r="DO210" s="8">
        <v>33.685830000000003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</row>
    <row r="211" spans="1:165" x14ac:dyDescent="0.3">
      <c r="A211" s="29"/>
      <c r="B211" s="24" t="s">
        <v>205</v>
      </c>
      <c r="C211" s="24" t="s">
        <v>261</v>
      </c>
      <c r="D211" s="18" t="s">
        <v>310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</row>
    <row r="212" spans="1:165" x14ac:dyDescent="0.3">
      <c r="A212" s="29"/>
      <c r="B212" s="24" t="s">
        <v>206</v>
      </c>
      <c r="C212" s="24" t="s">
        <v>261</v>
      </c>
      <c r="D212" s="18" t="s">
        <v>310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124.0776101557118</v>
      </c>
      <c r="CA212" s="8">
        <v>122.2173033839701</v>
      </c>
      <c r="CB212" s="8">
        <v>23836.334003515101</v>
      </c>
      <c r="CC212" s="8">
        <v>3667.6449886210662</v>
      </c>
      <c r="CD212" s="8">
        <v>4594.4759201315856</v>
      </c>
      <c r="CE212" s="8">
        <v>3163.3295408914</v>
      </c>
      <c r="CF212" s="8">
        <v>764.41460706703526</v>
      </c>
      <c r="CG212" s="8">
        <v>916.04466540368151</v>
      </c>
      <c r="CH212" s="8">
        <v>3415.8996439102189</v>
      </c>
      <c r="CI212" s="8">
        <v>645.02540493992558</v>
      </c>
      <c r="CJ212" s="8">
        <v>131.81996603666551</v>
      </c>
      <c r="CK212" s="8">
        <v>3.8955691699999999</v>
      </c>
      <c r="CL212" s="8">
        <v>2.6675620000000001E-2</v>
      </c>
      <c r="CM212" s="8">
        <v>2.111215E-2</v>
      </c>
      <c r="CN212" s="8">
        <v>0.15374180000000001</v>
      </c>
      <c r="CO212" s="8">
        <v>0.49960359999999998</v>
      </c>
      <c r="CP212" s="8">
        <v>2.057884</v>
      </c>
      <c r="CQ212" s="8">
        <v>6.9796056900000014</v>
      </c>
      <c r="CR212" s="8">
        <v>2.1742970000000001</v>
      </c>
      <c r="CS212" s="8">
        <v>0.139734</v>
      </c>
      <c r="CT212" s="8">
        <v>0.12517349999999999</v>
      </c>
      <c r="CU212" s="8">
        <v>0.93632499999999996</v>
      </c>
      <c r="CV212" s="8">
        <v>5.95974</v>
      </c>
      <c r="CW212" s="8">
        <v>5.1883850000000002</v>
      </c>
      <c r="CX212" s="8">
        <v>3.3272349999999999</v>
      </c>
      <c r="CY212" s="8">
        <v>0.47253076665087912</v>
      </c>
      <c r="CZ212" s="8">
        <v>6.1328792333491213</v>
      </c>
      <c r="DA212" s="8">
        <v>4.2370989999999997</v>
      </c>
      <c r="DB212" s="8">
        <v>1.967905</v>
      </c>
      <c r="DC212" s="8">
        <v>1.8453440000000001</v>
      </c>
      <c r="DD212" s="8">
        <v>1.2500290000000001</v>
      </c>
      <c r="DE212" s="8">
        <v>2.2371470000000002</v>
      </c>
      <c r="DF212" s="8">
        <v>-74.675150000000002</v>
      </c>
      <c r="DG212" s="8">
        <v>179248.17025446339</v>
      </c>
      <c r="DH212" s="8">
        <v>19253.471315684012</v>
      </c>
      <c r="DI212" s="8">
        <v>4619.2649458408396</v>
      </c>
      <c r="DJ212" s="8">
        <v>1746.1934840117181</v>
      </c>
      <c r="DK212" s="8">
        <v>9.8029299999999999</v>
      </c>
      <c r="DL212" s="8">
        <v>1.867008</v>
      </c>
      <c r="DM212" s="8">
        <v>8.5173299999999994</v>
      </c>
      <c r="DN212" s="8">
        <v>744.84799999999996</v>
      </c>
      <c r="DO212" s="8">
        <v>3066.5230000000001</v>
      </c>
      <c r="DP212" s="8">
        <v>19.98227</v>
      </c>
      <c r="DQ212" s="8">
        <v>16.185079999999999</v>
      </c>
      <c r="DR212" s="8">
        <v>6.7089339999999993</v>
      </c>
      <c r="DS212" s="8">
        <v>27.874009999999998</v>
      </c>
      <c r="DT212" s="8">
        <v>3.5745830000000001</v>
      </c>
      <c r="DU212" s="8">
        <v>1.9183335418405401</v>
      </c>
      <c r="DV212" s="8">
        <v>5.7012614581594612</v>
      </c>
      <c r="DW212" s="8">
        <v>5.9379999999999997</v>
      </c>
      <c r="DX212" s="8">
        <v>6.9560899999999997</v>
      </c>
      <c r="DY212" s="8">
        <v>4.248729</v>
      </c>
      <c r="DZ212" s="8">
        <v>2.1181109999999999</v>
      </c>
      <c r="EA212" s="8">
        <v>0</v>
      </c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</row>
    <row r="213" spans="1:165" x14ac:dyDescent="0.3">
      <c r="A213" s="29"/>
      <c r="B213" s="24" t="s">
        <v>293</v>
      </c>
      <c r="C213" s="24" t="s">
        <v>262</v>
      </c>
      <c r="D213" s="18" t="s">
        <v>311</v>
      </c>
      <c r="E213" s="16">
        <f>SUM(F213:EA213)</f>
        <v>2110.366187818639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2.6724408341230222E-4</v>
      </c>
      <c r="CA213" s="8">
        <v>2.632372688270125E-4</v>
      </c>
      <c r="CB213" s="8">
        <v>5.1339796315263288E-2</v>
      </c>
      <c r="CC213" s="8">
        <v>7.8995430524146041E-3</v>
      </c>
      <c r="CD213" s="8">
        <v>9.8957942895141864E-3</v>
      </c>
      <c r="CE213" s="8">
        <v>6.8133251649968602E-3</v>
      </c>
      <c r="CF213" s="8">
        <v>1.646431461375153E-3</v>
      </c>
      <c r="CG213" s="8">
        <v>1.9730192793310061E-3</v>
      </c>
      <c r="CH213" s="8">
        <v>7.3573223099604734E-3</v>
      </c>
      <c r="CI213" s="8">
        <v>1.389285487562917E-3</v>
      </c>
      <c r="CJ213" s="8">
        <v>2.8391992684820261E-4</v>
      </c>
      <c r="CK213" s="8">
        <v>4.3412305</v>
      </c>
      <c r="CL213" s="8">
        <v>0.86824610000000002</v>
      </c>
      <c r="CM213" s="8">
        <v>0.86824610000000002</v>
      </c>
      <c r="CN213" s="8">
        <v>0.86824610000000002</v>
      </c>
      <c r="CO213" s="8">
        <v>0.86824610000000002</v>
      </c>
      <c r="CP213" s="8">
        <v>0.86824610000000002</v>
      </c>
      <c r="CQ213" s="8">
        <v>7.8142149000000014</v>
      </c>
      <c r="CR213" s="8">
        <v>0.86824610000000002</v>
      </c>
      <c r="CS213" s="8">
        <v>0.86824610000000002</v>
      </c>
      <c r="CT213" s="8">
        <v>0.86824610000000002</v>
      </c>
      <c r="CU213" s="8">
        <v>0.86824610000000002</v>
      </c>
      <c r="CV213" s="8">
        <v>0.86824610000000002</v>
      </c>
      <c r="CW213" s="8">
        <v>0.86824610000000002</v>
      </c>
      <c r="CX213" s="8">
        <v>0.86824610000000002</v>
      </c>
      <c r="CY213" s="8">
        <v>6.2111662300241142E-2</v>
      </c>
      <c r="CZ213" s="8">
        <v>0.8061344376997589</v>
      </c>
      <c r="DA213" s="8">
        <v>0.86824610000000002</v>
      </c>
      <c r="DB213" s="8">
        <v>0.86824610000000002</v>
      </c>
      <c r="DC213" s="8">
        <v>0.86824610000000002</v>
      </c>
      <c r="DD213" s="8">
        <v>0.86824610000000002</v>
      </c>
      <c r="DE213" s="8">
        <v>0.86824610000000002</v>
      </c>
      <c r="DF213" s="8">
        <v>0.86824610000000002</v>
      </c>
      <c r="DG213" s="8">
        <v>0.75967065846870419</v>
      </c>
      <c r="DH213" s="8">
        <v>8.1598028093844782E-2</v>
      </c>
      <c r="DI213" s="8">
        <v>1.957688069042331E-2</v>
      </c>
      <c r="DJ213" s="8">
        <v>7.4005327470276399E-3</v>
      </c>
      <c r="DK213" s="8">
        <v>0.86824610000000002</v>
      </c>
      <c r="DL213" s="8">
        <v>0.86824610000000002</v>
      </c>
      <c r="DM213" s="8">
        <v>0.86824610000000002</v>
      </c>
      <c r="DN213" s="8">
        <v>0.86824610000000002</v>
      </c>
      <c r="DO213" s="8">
        <v>2067.7330000000002</v>
      </c>
      <c r="DP213" s="8">
        <v>0.86824610000000002</v>
      </c>
      <c r="DQ213" s="8">
        <v>0.86824610000000002</v>
      </c>
      <c r="DR213" s="8">
        <v>1.7364922</v>
      </c>
      <c r="DS213" s="8">
        <v>0.86824610000000002</v>
      </c>
      <c r="DT213" s="8">
        <v>0.86824610000000002</v>
      </c>
      <c r="DU213" s="8">
        <v>0.21859240762825791</v>
      </c>
      <c r="DV213" s="8">
        <v>0.6496536923717422</v>
      </c>
      <c r="DW213" s="8">
        <v>0.86824610000000002</v>
      </c>
      <c r="DX213" s="8">
        <v>0.86824610000000002</v>
      </c>
      <c r="DY213" s="8">
        <v>0.86824610000000002</v>
      </c>
      <c r="DZ213" s="8">
        <v>0.86824610000000002</v>
      </c>
      <c r="EA213" s="8">
        <v>0</v>
      </c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</row>
    <row r="214" spans="1:165" x14ac:dyDescent="0.3">
      <c r="A214" s="29"/>
      <c r="B214" s="24" t="s">
        <v>294</v>
      </c>
      <c r="C214" s="24" t="s">
        <v>262</v>
      </c>
      <c r="D214" s="18" t="s">
        <v>311</v>
      </c>
      <c r="E214" s="16">
        <f t="shared" ref="E214:E267" si="5">SUM(F214:EA214)</f>
        <v>788.16518781863931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2.6724408341230222E-4</v>
      </c>
      <c r="CA214" s="8">
        <v>2.632372688270125E-4</v>
      </c>
      <c r="CB214" s="8">
        <v>5.1339796315263288E-2</v>
      </c>
      <c r="CC214" s="8">
        <v>7.8995430524146041E-3</v>
      </c>
      <c r="CD214" s="8">
        <v>9.8957942895141864E-3</v>
      </c>
      <c r="CE214" s="8">
        <v>6.8133251649968602E-3</v>
      </c>
      <c r="CF214" s="8">
        <v>1.646431461375153E-3</v>
      </c>
      <c r="CG214" s="8">
        <v>1.9730192793310061E-3</v>
      </c>
      <c r="CH214" s="8">
        <v>7.3573223099604734E-3</v>
      </c>
      <c r="CI214" s="8">
        <v>1.389285487562917E-3</v>
      </c>
      <c r="CJ214" s="8">
        <v>2.8391992684820261E-4</v>
      </c>
      <c r="CK214" s="8">
        <v>4.3412305</v>
      </c>
      <c r="CL214" s="8">
        <v>0.86824610000000002</v>
      </c>
      <c r="CM214" s="8">
        <v>0.86824610000000002</v>
      </c>
      <c r="CN214" s="8">
        <v>0.86824610000000002</v>
      </c>
      <c r="CO214" s="8">
        <v>0.86824610000000002</v>
      </c>
      <c r="CP214" s="8">
        <v>0.86824610000000002</v>
      </c>
      <c r="CQ214" s="8">
        <v>7.8142149000000014</v>
      </c>
      <c r="CR214" s="8">
        <v>0.86824610000000002</v>
      </c>
      <c r="CS214" s="8">
        <v>0.86824610000000002</v>
      </c>
      <c r="CT214" s="8">
        <v>0.86824610000000002</v>
      </c>
      <c r="CU214" s="8">
        <v>0.86824610000000002</v>
      </c>
      <c r="CV214" s="8">
        <v>0.86824610000000002</v>
      </c>
      <c r="CW214" s="8">
        <v>0.86824610000000002</v>
      </c>
      <c r="CX214" s="8">
        <v>0.86824610000000002</v>
      </c>
      <c r="CY214" s="8">
        <v>6.2111662300241142E-2</v>
      </c>
      <c r="CZ214" s="8">
        <v>0.8061344376997589</v>
      </c>
      <c r="DA214" s="8">
        <v>0.86824610000000002</v>
      </c>
      <c r="DB214" s="8">
        <v>0.86824610000000002</v>
      </c>
      <c r="DC214" s="8">
        <v>0.86824610000000002</v>
      </c>
      <c r="DD214" s="8">
        <v>0.86824610000000002</v>
      </c>
      <c r="DE214" s="8">
        <v>0.86824610000000002</v>
      </c>
      <c r="DF214" s="8">
        <v>745.53200000000004</v>
      </c>
      <c r="DG214" s="8">
        <v>0.75967065846870419</v>
      </c>
      <c r="DH214" s="8">
        <v>8.1598028093844782E-2</v>
      </c>
      <c r="DI214" s="8">
        <v>1.957688069042331E-2</v>
      </c>
      <c r="DJ214" s="8">
        <v>7.4005327470276399E-3</v>
      </c>
      <c r="DK214" s="8">
        <v>0.86824610000000002</v>
      </c>
      <c r="DL214" s="8">
        <v>0.86824610000000002</v>
      </c>
      <c r="DM214" s="8">
        <v>0.86824610000000002</v>
      </c>
      <c r="DN214" s="8">
        <v>0.86824610000000002</v>
      </c>
      <c r="DO214" s="8">
        <v>0.86824610000000002</v>
      </c>
      <c r="DP214" s="8">
        <v>0.86824610000000002</v>
      </c>
      <c r="DQ214" s="8">
        <v>0.86824610000000002</v>
      </c>
      <c r="DR214" s="8">
        <v>1.7364922</v>
      </c>
      <c r="DS214" s="8">
        <v>0.86824610000000002</v>
      </c>
      <c r="DT214" s="8">
        <v>0.86824610000000002</v>
      </c>
      <c r="DU214" s="8">
        <v>0.21859240762825791</v>
      </c>
      <c r="DV214" s="8">
        <v>0.6496536923717422</v>
      </c>
      <c r="DW214" s="8">
        <v>0.86824610000000002</v>
      </c>
      <c r="DX214" s="8">
        <v>0.86824610000000002</v>
      </c>
      <c r="DY214" s="8">
        <v>0.86824610000000002</v>
      </c>
      <c r="DZ214" s="8">
        <v>0.86824610000000002</v>
      </c>
      <c r="EA214" s="8">
        <v>0</v>
      </c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</row>
    <row r="215" spans="1:165" x14ac:dyDescent="0.3">
      <c r="A215" s="29"/>
      <c r="B215" s="24" t="s">
        <v>294</v>
      </c>
      <c r="C215" s="24" t="s">
        <v>262</v>
      </c>
      <c r="D215" s="18" t="s">
        <v>311</v>
      </c>
      <c r="E215" s="16">
        <f t="shared" si="5"/>
        <v>1317.5569724186398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2.6724408341230222E-4</v>
      </c>
      <c r="CA215" s="8">
        <v>2.632372688270125E-4</v>
      </c>
      <c r="CB215" s="8">
        <v>5.1339796315263288E-2</v>
      </c>
      <c r="CC215" s="8">
        <v>7.8995430524146041E-3</v>
      </c>
      <c r="CD215" s="8">
        <v>9.8957942895141864E-3</v>
      </c>
      <c r="CE215" s="8">
        <v>6.8133251649968602E-3</v>
      </c>
      <c r="CF215" s="8">
        <v>1.646431461375153E-3</v>
      </c>
      <c r="CG215" s="8">
        <v>1.9730192793310061E-3</v>
      </c>
      <c r="CH215" s="8">
        <v>7.3573223099604734E-3</v>
      </c>
      <c r="CI215" s="8">
        <v>1.389285487562917E-3</v>
      </c>
      <c r="CJ215" s="8">
        <v>2.8391992684820261E-4</v>
      </c>
      <c r="CK215" s="8">
        <v>4.3412305</v>
      </c>
      <c r="CL215" s="8">
        <v>0.86824610000000002</v>
      </c>
      <c r="CM215" s="8">
        <v>0.86824610000000002</v>
      </c>
      <c r="CN215" s="8">
        <v>0.86824610000000002</v>
      </c>
      <c r="CO215" s="8">
        <v>0.86824610000000002</v>
      </c>
      <c r="CP215" s="8">
        <v>0.86824610000000002</v>
      </c>
      <c r="CQ215" s="8">
        <v>7.8142149000000014</v>
      </c>
      <c r="CR215" s="8">
        <v>0.86824610000000002</v>
      </c>
      <c r="CS215" s="8">
        <v>0.86824610000000002</v>
      </c>
      <c r="CT215" s="8">
        <v>0.86824610000000002</v>
      </c>
      <c r="CU215" s="8">
        <v>16.148240000000001</v>
      </c>
      <c r="CV215" s="8">
        <v>95.392560000000003</v>
      </c>
      <c r="CW215" s="8">
        <v>81.958529999999996</v>
      </c>
      <c r="CX215" s="8">
        <v>53.157179999999997</v>
      </c>
      <c r="CY215" s="8">
        <v>7.6568911438936951</v>
      </c>
      <c r="CZ215" s="8">
        <v>99.377208856106293</v>
      </c>
      <c r="DA215" s="8">
        <v>72.005200000000002</v>
      </c>
      <c r="DB215" s="8">
        <v>31.25637</v>
      </c>
      <c r="DC215" s="8">
        <v>30.46378</v>
      </c>
      <c r="DD215" s="8">
        <v>20.094550000000002</v>
      </c>
      <c r="DE215" s="8">
        <v>36.977809999999998</v>
      </c>
      <c r="DF215" s="8">
        <v>0.86824610000000002</v>
      </c>
      <c r="DG215" s="8">
        <v>96.894601271380779</v>
      </c>
      <c r="DH215" s="8">
        <v>10.40767904952556</v>
      </c>
      <c r="DI215" s="8">
        <v>2.4969952801120399</v>
      </c>
      <c r="DJ215" s="8">
        <v>0.94392439898161506</v>
      </c>
      <c r="DK215" s="8">
        <v>154.65479999999999</v>
      </c>
      <c r="DL215" s="8">
        <v>30.379909999999999</v>
      </c>
      <c r="DM215" s="8">
        <v>137.4091</v>
      </c>
      <c r="DN215" s="8">
        <v>0.86824610000000002</v>
      </c>
      <c r="DO215" s="8">
        <v>0.86824610000000002</v>
      </c>
      <c r="DP215" s="8">
        <v>309.40390000000002</v>
      </c>
      <c r="DQ215" s="8">
        <v>0.86824610000000002</v>
      </c>
      <c r="DR215" s="8">
        <v>1.7364922</v>
      </c>
      <c r="DS215" s="8">
        <v>0.86824610000000002</v>
      </c>
      <c r="DT215" s="8">
        <v>0.86824610000000002</v>
      </c>
      <c r="DU215" s="8">
        <v>0.21859240762825791</v>
      </c>
      <c r="DV215" s="8">
        <v>0.6496536923717422</v>
      </c>
      <c r="DW215" s="8">
        <v>0.86824610000000002</v>
      </c>
      <c r="DX215" s="8">
        <v>0.86824610000000002</v>
      </c>
      <c r="DY215" s="8">
        <v>0.86824610000000002</v>
      </c>
      <c r="DZ215" s="8">
        <v>0.86824610000000002</v>
      </c>
      <c r="EA215" s="8">
        <v>0</v>
      </c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</row>
    <row r="216" spans="1:165" x14ac:dyDescent="0.3">
      <c r="A216" s="29"/>
      <c r="B216" s="24" t="s">
        <v>292</v>
      </c>
      <c r="C216" s="24" t="s">
        <v>262</v>
      </c>
      <c r="D216" s="18" t="s">
        <v>311</v>
      </c>
      <c r="E216" s="16">
        <f t="shared" si="5"/>
        <v>1386.7971878186397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2.6724408341230222E-4</v>
      </c>
      <c r="CA216" s="8">
        <v>2.632372688270125E-4</v>
      </c>
      <c r="CB216" s="8">
        <v>5.1339796315263288E-2</v>
      </c>
      <c r="CC216" s="8">
        <v>7.8995430524146041E-3</v>
      </c>
      <c r="CD216" s="8">
        <v>9.8957942895141864E-3</v>
      </c>
      <c r="CE216" s="8">
        <v>6.8133251649968602E-3</v>
      </c>
      <c r="CF216" s="8">
        <v>1.646431461375153E-3</v>
      </c>
      <c r="CG216" s="8">
        <v>1.9730192793310061E-3</v>
      </c>
      <c r="CH216" s="8">
        <v>7.3573223099604734E-3</v>
      </c>
      <c r="CI216" s="8">
        <v>1.389285487562917E-3</v>
      </c>
      <c r="CJ216" s="8">
        <v>2.8391992684820261E-4</v>
      </c>
      <c r="CK216" s="8">
        <v>4.3412305</v>
      </c>
      <c r="CL216" s="8">
        <v>0.86824610000000002</v>
      </c>
      <c r="CM216" s="8">
        <v>0.86824610000000002</v>
      </c>
      <c r="CN216" s="8">
        <v>0.86824610000000002</v>
      </c>
      <c r="CO216" s="8">
        <v>0.86824610000000002</v>
      </c>
      <c r="CP216" s="8">
        <v>0.86824610000000002</v>
      </c>
      <c r="CQ216" s="8">
        <v>7.8142149000000014</v>
      </c>
      <c r="CR216" s="8">
        <v>0.86824610000000002</v>
      </c>
      <c r="CS216" s="8">
        <v>0.86824610000000002</v>
      </c>
      <c r="CT216" s="8">
        <v>0.86824610000000002</v>
      </c>
      <c r="CU216" s="8">
        <v>0.86824610000000002</v>
      </c>
      <c r="CV216" s="8">
        <v>0.86824610000000002</v>
      </c>
      <c r="CW216" s="8">
        <v>0.86824610000000002</v>
      </c>
      <c r="CX216" s="8">
        <v>0.86824610000000002</v>
      </c>
      <c r="CY216" s="8">
        <v>6.2111662300241142E-2</v>
      </c>
      <c r="CZ216" s="8">
        <v>0.8061344376997589</v>
      </c>
      <c r="DA216" s="8">
        <v>0.86824610000000002</v>
      </c>
      <c r="DB216" s="8">
        <v>0.86824610000000002</v>
      </c>
      <c r="DC216" s="8">
        <v>0.86824610000000002</v>
      </c>
      <c r="DD216" s="8">
        <v>0.86824610000000002</v>
      </c>
      <c r="DE216" s="8">
        <v>0.86824610000000002</v>
      </c>
      <c r="DF216" s="8">
        <v>0.86824610000000002</v>
      </c>
      <c r="DG216" s="8">
        <v>0.75967065846870419</v>
      </c>
      <c r="DH216" s="8">
        <v>8.1598028093844782E-2</v>
      </c>
      <c r="DI216" s="8">
        <v>1.957688069042331E-2</v>
      </c>
      <c r="DJ216" s="8">
        <v>7.4005327470276399E-3</v>
      </c>
      <c r="DK216" s="8">
        <v>0.86824610000000002</v>
      </c>
      <c r="DL216" s="8">
        <v>0.86824610000000002</v>
      </c>
      <c r="DM216" s="8">
        <v>0.86824610000000002</v>
      </c>
      <c r="DN216" s="8">
        <v>0.86824610000000002</v>
      </c>
      <c r="DO216" s="8">
        <v>0.86824610000000002</v>
      </c>
      <c r="DP216" s="8">
        <v>0.86824610000000002</v>
      </c>
      <c r="DQ216" s="8">
        <v>0.86824610000000002</v>
      </c>
      <c r="DR216" s="8">
        <v>1.7364922</v>
      </c>
      <c r="DS216" s="8">
        <v>1344.164</v>
      </c>
      <c r="DT216" s="8">
        <v>0.86824610000000002</v>
      </c>
      <c r="DU216" s="8">
        <v>0.21859240762825791</v>
      </c>
      <c r="DV216" s="8">
        <v>0.6496536923717422</v>
      </c>
      <c r="DW216" s="8">
        <v>0.86824610000000002</v>
      </c>
      <c r="DX216" s="8">
        <v>0.86824610000000002</v>
      </c>
      <c r="DY216" s="8">
        <v>0.86824610000000002</v>
      </c>
      <c r="DZ216" s="8">
        <v>0.86824610000000002</v>
      </c>
      <c r="EA216" s="8">
        <v>0</v>
      </c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</row>
    <row r="217" spans="1:165" x14ac:dyDescent="0.3">
      <c r="A217" s="29"/>
      <c r="B217" s="24" t="s">
        <v>292</v>
      </c>
      <c r="C217" s="24" t="s">
        <v>262</v>
      </c>
      <c r="D217" s="18" t="s">
        <v>311</v>
      </c>
      <c r="E217" s="16">
        <f t="shared" si="5"/>
        <v>3271.2981878186392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2.6724408341230222E-4</v>
      </c>
      <c r="CA217" s="8">
        <v>2.632372688270125E-4</v>
      </c>
      <c r="CB217" s="8">
        <v>5.1339796315263288E-2</v>
      </c>
      <c r="CC217" s="8">
        <v>7.8995430524146041E-3</v>
      </c>
      <c r="CD217" s="8">
        <v>9.8957942895141864E-3</v>
      </c>
      <c r="CE217" s="8">
        <v>6.8133251649968602E-3</v>
      </c>
      <c r="CF217" s="8">
        <v>1.646431461375153E-3</v>
      </c>
      <c r="CG217" s="8">
        <v>1.9730192793310061E-3</v>
      </c>
      <c r="CH217" s="8">
        <v>7.3573223099604734E-3</v>
      </c>
      <c r="CI217" s="8">
        <v>1.389285487562917E-3</v>
      </c>
      <c r="CJ217" s="8">
        <v>2.8391992684820261E-4</v>
      </c>
      <c r="CK217" s="8">
        <v>4.3412305</v>
      </c>
      <c r="CL217" s="8">
        <v>0.86824610000000002</v>
      </c>
      <c r="CM217" s="8">
        <v>0.86824610000000002</v>
      </c>
      <c r="CN217" s="8">
        <v>0.86824610000000002</v>
      </c>
      <c r="CO217" s="8">
        <v>0.86824610000000002</v>
      </c>
      <c r="CP217" s="8">
        <v>0.86824610000000002</v>
      </c>
      <c r="CQ217" s="8">
        <v>7.8142149000000014</v>
      </c>
      <c r="CR217" s="8">
        <v>0.86824610000000002</v>
      </c>
      <c r="CS217" s="8">
        <v>0.86824610000000002</v>
      </c>
      <c r="CT217" s="8">
        <v>0.86824610000000002</v>
      </c>
      <c r="CU217" s="8">
        <v>0.86824610000000002</v>
      </c>
      <c r="CV217" s="8">
        <v>0.86824610000000002</v>
      </c>
      <c r="CW217" s="8">
        <v>0.86824610000000002</v>
      </c>
      <c r="CX217" s="8">
        <v>0.86824610000000002</v>
      </c>
      <c r="CY217" s="8">
        <v>6.2111662300241142E-2</v>
      </c>
      <c r="CZ217" s="8">
        <v>0.8061344376997589</v>
      </c>
      <c r="DA217" s="8">
        <v>0.86824610000000002</v>
      </c>
      <c r="DB217" s="8">
        <v>0.86824610000000002</v>
      </c>
      <c r="DC217" s="8">
        <v>0.86824610000000002</v>
      </c>
      <c r="DD217" s="8">
        <v>0.86824610000000002</v>
      </c>
      <c r="DE217" s="8">
        <v>0.86824610000000002</v>
      </c>
      <c r="DF217" s="8">
        <v>0.86824610000000002</v>
      </c>
      <c r="DG217" s="8">
        <v>0.75967065846870419</v>
      </c>
      <c r="DH217" s="8">
        <v>8.1598028093844782E-2</v>
      </c>
      <c r="DI217" s="8">
        <v>1.957688069042331E-2</v>
      </c>
      <c r="DJ217" s="8">
        <v>7.4005327470276399E-3</v>
      </c>
      <c r="DK217" s="8">
        <v>0.86824610000000002</v>
      </c>
      <c r="DL217" s="8">
        <v>0.86824610000000002</v>
      </c>
      <c r="DM217" s="8">
        <v>0.86824610000000002</v>
      </c>
      <c r="DN217" s="8">
        <v>0.86824610000000002</v>
      </c>
      <c r="DO217" s="8">
        <v>0.86824610000000002</v>
      </c>
      <c r="DP217" s="8">
        <v>0.86824610000000002</v>
      </c>
      <c r="DQ217" s="8">
        <v>0.86824610000000002</v>
      </c>
      <c r="DR217" s="8">
        <v>1.7364922</v>
      </c>
      <c r="DS217" s="8">
        <v>3228.665</v>
      </c>
      <c r="DT217" s="8">
        <v>0.86824610000000002</v>
      </c>
      <c r="DU217" s="8">
        <v>0.21859240762825791</v>
      </c>
      <c r="DV217" s="8">
        <v>0.6496536923717422</v>
      </c>
      <c r="DW217" s="8">
        <v>0.86824610000000002</v>
      </c>
      <c r="DX217" s="8">
        <v>0.86824610000000002</v>
      </c>
      <c r="DY217" s="8">
        <v>0.86824610000000002</v>
      </c>
      <c r="DZ217" s="8">
        <v>0.86824610000000002</v>
      </c>
      <c r="EA217" s="8">
        <v>0</v>
      </c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</row>
    <row r="218" spans="1:165" x14ac:dyDescent="0.3">
      <c r="A218" s="29"/>
      <c r="B218" s="24" t="s">
        <v>292</v>
      </c>
      <c r="C218" s="24" t="s">
        <v>262</v>
      </c>
      <c r="D218" s="18" t="s">
        <v>311</v>
      </c>
      <c r="E218" s="16">
        <f t="shared" si="5"/>
        <v>177.19288781863946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2.6724408341230222E-4</v>
      </c>
      <c r="CA218" s="8">
        <v>2.632372688270125E-4</v>
      </c>
      <c r="CB218" s="8">
        <v>5.1339796315263288E-2</v>
      </c>
      <c r="CC218" s="8">
        <v>7.8995430524146041E-3</v>
      </c>
      <c r="CD218" s="8">
        <v>9.8957942895141864E-3</v>
      </c>
      <c r="CE218" s="8">
        <v>6.8133251649968602E-3</v>
      </c>
      <c r="CF218" s="8">
        <v>1.646431461375153E-3</v>
      </c>
      <c r="CG218" s="8">
        <v>1.9730192793310061E-3</v>
      </c>
      <c r="CH218" s="8">
        <v>7.3573223099604734E-3</v>
      </c>
      <c r="CI218" s="8">
        <v>1.389285487562917E-3</v>
      </c>
      <c r="CJ218" s="8">
        <v>2.8391992684820261E-4</v>
      </c>
      <c r="CK218" s="8">
        <v>4.3412305</v>
      </c>
      <c r="CL218" s="8">
        <v>0.86824610000000002</v>
      </c>
      <c r="CM218" s="8">
        <v>0.86824610000000002</v>
      </c>
      <c r="CN218" s="8">
        <v>0.86824610000000002</v>
      </c>
      <c r="CO218" s="8">
        <v>0.86824610000000002</v>
      </c>
      <c r="CP218" s="8">
        <v>0.86824610000000002</v>
      </c>
      <c r="CQ218" s="8">
        <v>7.8142149000000014</v>
      </c>
      <c r="CR218" s="8">
        <v>0.86824610000000002</v>
      </c>
      <c r="CS218" s="8">
        <v>0.86824610000000002</v>
      </c>
      <c r="CT218" s="8">
        <v>0.86824610000000002</v>
      </c>
      <c r="CU218" s="8">
        <v>0.86824610000000002</v>
      </c>
      <c r="CV218" s="8">
        <v>0.86824610000000002</v>
      </c>
      <c r="CW218" s="8">
        <v>0.86824610000000002</v>
      </c>
      <c r="CX218" s="8">
        <v>0.86824610000000002</v>
      </c>
      <c r="CY218" s="8">
        <v>6.2111662300241142E-2</v>
      </c>
      <c r="CZ218" s="8">
        <v>0.8061344376997589</v>
      </c>
      <c r="DA218" s="8">
        <v>0.86824610000000002</v>
      </c>
      <c r="DB218" s="8">
        <v>0.86824610000000002</v>
      </c>
      <c r="DC218" s="8">
        <v>0.86824610000000002</v>
      </c>
      <c r="DD218" s="8">
        <v>0.86824610000000002</v>
      </c>
      <c r="DE218" s="8">
        <v>0.86824610000000002</v>
      </c>
      <c r="DF218" s="8">
        <v>0.86824610000000002</v>
      </c>
      <c r="DG218" s="8">
        <v>0.75967065846870419</v>
      </c>
      <c r="DH218" s="8">
        <v>8.1598028093844782E-2</v>
      </c>
      <c r="DI218" s="8">
        <v>1.957688069042331E-2</v>
      </c>
      <c r="DJ218" s="8">
        <v>7.4005327470276399E-3</v>
      </c>
      <c r="DK218" s="8">
        <v>0.86824610000000002</v>
      </c>
      <c r="DL218" s="8">
        <v>0.86824610000000002</v>
      </c>
      <c r="DM218" s="8">
        <v>0.86824610000000002</v>
      </c>
      <c r="DN218" s="8">
        <v>0.86824610000000002</v>
      </c>
      <c r="DO218" s="8">
        <v>0.86824610000000002</v>
      </c>
      <c r="DP218" s="8">
        <v>0.86824610000000002</v>
      </c>
      <c r="DQ218" s="8">
        <v>0.86824610000000002</v>
      </c>
      <c r="DR218" s="8">
        <v>1.7364922</v>
      </c>
      <c r="DS218" s="8">
        <v>134.55969999999999</v>
      </c>
      <c r="DT218" s="8">
        <v>0.86824610000000002</v>
      </c>
      <c r="DU218" s="8">
        <v>0.21859240762825791</v>
      </c>
      <c r="DV218" s="8">
        <v>0.6496536923717422</v>
      </c>
      <c r="DW218" s="8">
        <v>0.86824610000000002</v>
      </c>
      <c r="DX218" s="8">
        <v>0.86824610000000002</v>
      </c>
      <c r="DY218" s="8">
        <v>0.86824610000000002</v>
      </c>
      <c r="DZ218" s="8">
        <v>0.86824610000000002</v>
      </c>
      <c r="EA218" s="8">
        <v>0</v>
      </c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</row>
    <row r="219" spans="1:165" x14ac:dyDescent="0.3">
      <c r="A219" s="29"/>
      <c r="B219" s="24" t="s">
        <v>292</v>
      </c>
      <c r="C219" s="24" t="s">
        <v>262</v>
      </c>
      <c r="D219" s="18" t="s">
        <v>311</v>
      </c>
      <c r="E219" s="16">
        <f t="shared" si="5"/>
        <v>46.763627818639513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2.6724408341230222E-4</v>
      </c>
      <c r="CA219" s="8">
        <v>2.632372688270125E-4</v>
      </c>
      <c r="CB219" s="8">
        <v>5.1339796315263288E-2</v>
      </c>
      <c r="CC219" s="8">
        <v>7.8995430524146041E-3</v>
      </c>
      <c r="CD219" s="8">
        <v>9.8957942895141864E-3</v>
      </c>
      <c r="CE219" s="8">
        <v>6.8133251649968602E-3</v>
      </c>
      <c r="CF219" s="8">
        <v>1.646431461375153E-3</v>
      </c>
      <c r="CG219" s="8">
        <v>1.9730192793310061E-3</v>
      </c>
      <c r="CH219" s="8">
        <v>7.3573223099604734E-3</v>
      </c>
      <c r="CI219" s="8">
        <v>1.389285487562917E-3</v>
      </c>
      <c r="CJ219" s="8">
        <v>2.8391992684820261E-4</v>
      </c>
      <c r="CK219" s="8">
        <v>4.3412305</v>
      </c>
      <c r="CL219" s="8">
        <v>0.86824610000000002</v>
      </c>
      <c r="CM219" s="8">
        <v>0.86824610000000002</v>
      </c>
      <c r="CN219" s="8">
        <v>0.86824610000000002</v>
      </c>
      <c r="CO219" s="8">
        <v>0.86824610000000002</v>
      </c>
      <c r="CP219" s="8">
        <v>0.86824610000000002</v>
      </c>
      <c r="CQ219" s="8">
        <v>7.8142149000000014</v>
      </c>
      <c r="CR219" s="8">
        <v>0.86824610000000002</v>
      </c>
      <c r="CS219" s="8">
        <v>0.86824610000000002</v>
      </c>
      <c r="CT219" s="8">
        <v>0.86824610000000002</v>
      </c>
      <c r="CU219" s="8">
        <v>0.86824610000000002</v>
      </c>
      <c r="CV219" s="8">
        <v>0.86824610000000002</v>
      </c>
      <c r="CW219" s="8">
        <v>0.86824610000000002</v>
      </c>
      <c r="CX219" s="8">
        <v>0.86824610000000002</v>
      </c>
      <c r="CY219" s="8">
        <v>6.2111662300241142E-2</v>
      </c>
      <c r="CZ219" s="8">
        <v>0.8061344376997589</v>
      </c>
      <c r="DA219" s="8">
        <v>0.86824610000000002</v>
      </c>
      <c r="DB219" s="8">
        <v>0.86824610000000002</v>
      </c>
      <c r="DC219" s="8">
        <v>0.86824610000000002</v>
      </c>
      <c r="DD219" s="8">
        <v>0.86824610000000002</v>
      </c>
      <c r="DE219" s="8">
        <v>0.86824610000000002</v>
      </c>
      <c r="DF219" s="8">
        <v>0.86824610000000002</v>
      </c>
      <c r="DG219" s="8">
        <v>0.75967065846870419</v>
      </c>
      <c r="DH219" s="8">
        <v>8.1598028093844782E-2</v>
      </c>
      <c r="DI219" s="8">
        <v>1.957688069042331E-2</v>
      </c>
      <c r="DJ219" s="8">
        <v>7.4005327470276399E-3</v>
      </c>
      <c r="DK219" s="8">
        <v>0.86824610000000002</v>
      </c>
      <c r="DL219" s="8">
        <v>0.86824610000000002</v>
      </c>
      <c r="DM219" s="8">
        <v>0.86824610000000002</v>
      </c>
      <c r="DN219" s="8">
        <v>0.86824610000000002</v>
      </c>
      <c r="DO219" s="8">
        <v>0.86824610000000002</v>
      </c>
      <c r="DP219" s="8">
        <v>0.86824610000000002</v>
      </c>
      <c r="DQ219" s="8">
        <v>0.86824610000000002</v>
      </c>
      <c r="DR219" s="8">
        <v>1.7364922</v>
      </c>
      <c r="DS219" s="8">
        <v>4.1304400000000001</v>
      </c>
      <c r="DT219" s="8">
        <v>0.86824610000000002</v>
      </c>
      <c r="DU219" s="8">
        <v>0.21859240762825791</v>
      </c>
      <c r="DV219" s="8">
        <v>0.6496536923717422</v>
      </c>
      <c r="DW219" s="8">
        <v>0.86824610000000002</v>
      </c>
      <c r="DX219" s="8">
        <v>0.86824610000000002</v>
      </c>
      <c r="DY219" s="8">
        <v>0.86824610000000002</v>
      </c>
      <c r="DZ219" s="8">
        <v>0.86824610000000002</v>
      </c>
      <c r="EA219" s="8">
        <v>0</v>
      </c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</row>
    <row r="220" spans="1:165" x14ac:dyDescent="0.3">
      <c r="A220" s="29"/>
      <c r="B220" s="24" t="s">
        <v>292</v>
      </c>
      <c r="C220" s="24" t="s">
        <v>262</v>
      </c>
      <c r="D220" s="18" t="s">
        <v>311</v>
      </c>
      <c r="E220" s="16">
        <f t="shared" si="5"/>
        <v>43.501433918639513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2.6724408341230222E-4</v>
      </c>
      <c r="CA220" s="8">
        <v>2.632372688270125E-4</v>
      </c>
      <c r="CB220" s="8">
        <v>5.1339796315263288E-2</v>
      </c>
      <c r="CC220" s="8">
        <v>7.8995430524146041E-3</v>
      </c>
      <c r="CD220" s="8">
        <v>9.8957942895141864E-3</v>
      </c>
      <c r="CE220" s="8">
        <v>6.8133251649968602E-3</v>
      </c>
      <c r="CF220" s="8">
        <v>1.646431461375153E-3</v>
      </c>
      <c r="CG220" s="8">
        <v>1.9730192793310061E-3</v>
      </c>
      <c r="CH220" s="8">
        <v>7.3573223099604734E-3</v>
      </c>
      <c r="CI220" s="8">
        <v>1.389285487562917E-3</v>
      </c>
      <c r="CJ220" s="8">
        <v>2.8391992684820261E-4</v>
      </c>
      <c r="CK220" s="8">
        <v>4.3412305</v>
      </c>
      <c r="CL220" s="8">
        <v>0.86824610000000002</v>
      </c>
      <c r="CM220" s="8">
        <v>0.86824610000000002</v>
      </c>
      <c r="CN220" s="8">
        <v>0.86824610000000002</v>
      </c>
      <c r="CO220" s="8">
        <v>0.86824610000000002</v>
      </c>
      <c r="CP220" s="8">
        <v>0.86824610000000002</v>
      </c>
      <c r="CQ220" s="8">
        <v>7.8142149000000014</v>
      </c>
      <c r="CR220" s="8">
        <v>0.86824610000000002</v>
      </c>
      <c r="CS220" s="8">
        <v>0.86824610000000002</v>
      </c>
      <c r="CT220" s="8">
        <v>0.86824610000000002</v>
      </c>
      <c r="CU220" s="8">
        <v>0.86824610000000002</v>
      </c>
      <c r="CV220" s="8">
        <v>0.86824610000000002</v>
      </c>
      <c r="CW220" s="8">
        <v>0.86824610000000002</v>
      </c>
      <c r="CX220" s="8">
        <v>0.86824610000000002</v>
      </c>
      <c r="CY220" s="8">
        <v>6.2111662300241142E-2</v>
      </c>
      <c r="CZ220" s="8">
        <v>0.8061344376997589</v>
      </c>
      <c r="DA220" s="8">
        <v>0.86824610000000002</v>
      </c>
      <c r="DB220" s="8">
        <v>0.86824610000000002</v>
      </c>
      <c r="DC220" s="8">
        <v>0.86824610000000002</v>
      </c>
      <c r="DD220" s="8">
        <v>0.86824610000000002</v>
      </c>
      <c r="DE220" s="8">
        <v>0.86824610000000002</v>
      </c>
      <c r="DF220" s="8">
        <v>0.86824610000000002</v>
      </c>
      <c r="DG220" s="8">
        <v>0.75967065846870419</v>
      </c>
      <c r="DH220" s="8">
        <v>8.1598028093844782E-2</v>
      </c>
      <c r="DI220" s="8">
        <v>1.957688069042331E-2</v>
      </c>
      <c r="DJ220" s="8">
        <v>7.4005327470276399E-3</v>
      </c>
      <c r="DK220" s="8">
        <v>0.86824610000000002</v>
      </c>
      <c r="DL220" s="8">
        <v>0.86824610000000002</v>
      </c>
      <c r="DM220" s="8">
        <v>0.86824610000000002</v>
      </c>
      <c r="DN220" s="8">
        <v>0.86824610000000002</v>
      </c>
      <c r="DO220" s="8">
        <v>0.86824610000000002</v>
      </c>
      <c r="DP220" s="8">
        <v>0.86824610000000002</v>
      </c>
      <c r="DQ220" s="8">
        <v>0.86824610000000002</v>
      </c>
      <c r="DR220" s="8">
        <v>1.7364922</v>
      </c>
      <c r="DS220" s="8">
        <v>0.86824610000000002</v>
      </c>
      <c r="DT220" s="8">
        <v>0.86824610000000002</v>
      </c>
      <c r="DU220" s="8">
        <v>0.21859240762825791</v>
      </c>
      <c r="DV220" s="8">
        <v>0.6496536923717422</v>
      </c>
      <c r="DW220" s="8">
        <v>0.86824610000000002</v>
      </c>
      <c r="DX220" s="8">
        <v>0.86824610000000002</v>
      </c>
      <c r="DY220" s="8">
        <v>0.86824610000000002</v>
      </c>
      <c r="DZ220" s="8">
        <v>0.86824610000000002</v>
      </c>
      <c r="EA220" s="8">
        <v>0</v>
      </c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</row>
    <row r="221" spans="1:165" x14ac:dyDescent="0.3">
      <c r="A221" s="29"/>
      <c r="B221" s="24" t="s">
        <v>296</v>
      </c>
      <c r="C221" s="24" t="s">
        <v>262</v>
      </c>
      <c r="D221" s="18" t="s">
        <v>311</v>
      </c>
      <c r="E221" s="16">
        <f t="shared" si="5"/>
        <v>578.57817580571748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0.19766209856071201</v>
      </c>
      <c r="CA221" s="8">
        <v>0.19469853293426501</v>
      </c>
      <c r="CB221" s="8">
        <v>37.972522159445887</v>
      </c>
      <c r="CC221" s="8">
        <v>5.8427495848504316</v>
      </c>
      <c r="CD221" s="8">
        <v>7.3192395551475888</v>
      </c>
      <c r="CE221" s="8">
        <v>5.0393487971520559</v>
      </c>
      <c r="CF221" s="8">
        <v>1.217752302077014</v>
      </c>
      <c r="CG221" s="8">
        <v>1.4593068863254679</v>
      </c>
      <c r="CH221" s="8">
        <v>5.4417061324822864</v>
      </c>
      <c r="CI221" s="8">
        <v>1.027559081814968</v>
      </c>
      <c r="CJ221" s="8">
        <v>0.2099960749268964</v>
      </c>
      <c r="CK221" s="8">
        <v>23.131481600000001</v>
      </c>
      <c r="CL221" s="8">
        <v>0.99921210000000005</v>
      </c>
      <c r="CM221" s="8">
        <v>0.97887519999999995</v>
      </c>
      <c r="CN221" s="8">
        <v>1.609375</v>
      </c>
      <c r="CO221" s="8">
        <v>3.2743500000000001</v>
      </c>
      <c r="CP221" s="8">
        <v>10.824009999999999</v>
      </c>
      <c r="CQ221" s="8">
        <v>41.362028000000002</v>
      </c>
      <c r="CR221" s="8">
        <v>11.1753</v>
      </c>
      <c r="CS221" s="8">
        <v>1.5238989999999999</v>
      </c>
      <c r="CT221" s="8">
        <v>1.450747</v>
      </c>
      <c r="CU221" s="8">
        <v>0.86824610000000002</v>
      </c>
      <c r="CV221" s="8">
        <v>0.86824610000000002</v>
      </c>
      <c r="CW221" s="8">
        <v>0.86824610000000002</v>
      </c>
      <c r="CX221" s="8">
        <v>0.86824610000000002</v>
      </c>
      <c r="CY221" s="8">
        <v>6.2111662300241142E-2</v>
      </c>
      <c r="CZ221" s="8">
        <v>0.8061344376997589</v>
      </c>
      <c r="DA221" s="8">
        <v>0.86824610000000002</v>
      </c>
      <c r="DB221" s="8">
        <v>0.86824610000000002</v>
      </c>
      <c r="DC221" s="8">
        <v>0.86824610000000002</v>
      </c>
      <c r="DD221" s="8">
        <v>0.86824610000000002</v>
      </c>
      <c r="DE221" s="8">
        <v>0.86824610000000002</v>
      </c>
      <c r="DF221" s="8">
        <v>0.86824610000000002</v>
      </c>
      <c r="DG221" s="8">
        <v>0.75967065846870419</v>
      </c>
      <c r="DH221" s="8">
        <v>8.1598028093844782E-2</v>
      </c>
      <c r="DI221" s="8">
        <v>1.957688069042331E-2</v>
      </c>
      <c r="DJ221" s="8">
        <v>7.4005327470276399E-3</v>
      </c>
      <c r="DK221" s="8">
        <v>0.86824610000000002</v>
      </c>
      <c r="DL221" s="8">
        <v>0.86824610000000002</v>
      </c>
      <c r="DM221" s="8">
        <v>0.86824610000000002</v>
      </c>
      <c r="DN221" s="8">
        <v>2.1438929999999998</v>
      </c>
      <c r="DO221" s="8">
        <v>0.86824610000000002</v>
      </c>
      <c r="DP221" s="8">
        <v>0.86824610000000002</v>
      </c>
      <c r="DQ221" s="8">
        <v>78.665970000000002</v>
      </c>
      <c r="DR221" s="8">
        <v>33.960320000000003</v>
      </c>
      <c r="DS221" s="8">
        <v>134.22649999999999</v>
      </c>
      <c r="DT221" s="8">
        <v>18.12707</v>
      </c>
      <c r="DU221" s="8">
        <v>9.5240076107720171</v>
      </c>
      <c r="DV221" s="8">
        <v>28.305222389227989</v>
      </c>
      <c r="DW221" s="8">
        <v>29.310580000000002</v>
      </c>
      <c r="DX221" s="8">
        <v>34.590609999999998</v>
      </c>
      <c r="DY221" s="8">
        <v>21.674009999999999</v>
      </c>
      <c r="DZ221" s="8">
        <v>11.037990000000001</v>
      </c>
      <c r="EA221" s="8">
        <v>0</v>
      </c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</row>
    <row r="222" spans="1:165" x14ac:dyDescent="0.3">
      <c r="A222" s="29"/>
      <c r="B222" s="24" t="s">
        <v>294</v>
      </c>
      <c r="C222" s="24" t="s">
        <v>262</v>
      </c>
      <c r="D222" s="18" t="s">
        <v>311</v>
      </c>
      <c r="E222" s="16">
        <f t="shared" si="5"/>
        <v>43.501433918639513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2.6724408341230222E-4</v>
      </c>
      <c r="CA222" s="8">
        <v>2.632372688270125E-4</v>
      </c>
      <c r="CB222" s="8">
        <v>5.1339796315263288E-2</v>
      </c>
      <c r="CC222" s="8">
        <v>7.8995430524146041E-3</v>
      </c>
      <c r="CD222" s="8">
        <v>9.8957942895141864E-3</v>
      </c>
      <c r="CE222" s="8">
        <v>6.8133251649968602E-3</v>
      </c>
      <c r="CF222" s="8">
        <v>1.646431461375153E-3</v>
      </c>
      <c r="CG222" s="8">
        <v>1.9730192793310061E-3</v>
      </c>
      <c r="CH222" s="8">
        <v>7.3573223099604734E-3</v>
      </c>
      <c r="CI222" s="8">
        <v>1.389285487562917E-3</v>
      </c>
      <c r="CJ222" s="8">
        <v>2.8391992684820261E-4</v>
      </c>
      <c r="CK222" s="8">
        <v>4.3412305</v>
      </c>
      <c r="CL222" s="8">
        <v>0.86824610000000002</v>
      </c>
      <c r="CM222" s="8">
        <v>0.86824610000000002</v>
      </c>
      <c r="CN222" s="8">
        <v>0.86824610000000002</v>
      </c>
      <c r="CO222" s="8">
        <v>0.86824610000000002</v>
      </c>
      <c r="CP222" s="8">
        <v>0.86824610000000002</v>
      </c>
      <c r="CQ222" s="8">
        <v>7.8142149000000014</v>
      </c>
      <c r="CR222" s="8">
        <v>0.86824610000000002</v>
      </c>
      <c r="CS222" s="8">
        <v>0.86824610000000002</v>
      </c>
      <c r="CT222" s="8">
        <v>0.86824610000000002</v>
      </c>
      <c r="CU222" s="8">
        <v>0.86824610000000002</v>
      </c>
      <c r="CV222" s="8">
        <v>0.86824610000000002</v>
      </c>
      <c r="CW222" s="8">
        <v>0.86824610000000002</v>
      </c>
      <c r="CX222" s="8">
        <v>0.86824610000000002</v>
      </c>
      <c r="CY222" s="8">
        <v>6.2111662300241142E-2</v>
      </c>
      <c r="CZ222" s="8">
        <v>0.8061344376997589</v>
      </c>
      <c r="DA222" s="8">
        <v>0.86824610000000002</v>
      </c>
      <c r="DB222" s="8">
        <v>0.86824610000000002</v>
      </c>
      <c r="DC222" s="8">
        <v>0.86824610000000002</v>
      </c>
      <c r="DD222" s="8">
        <v>0.86824610000000002</v>
      </c>
      <c r="DE222" s="8">
        <v>0.86824610000000002</v>
      </c>
      <c r="DF222" s="8">
        <v>0.86824610000000002</v>
      </c>
      <c r="DG222" s="8">
        <v>0.75967065846870419</v>
      </c>
      <c r="DH222" s="8">
        <v>8.1598028093844782E-2</v>
      </c>
      <c r="DI222" s="8">
        <v>1.957688069042331E-2</v>
      </c>
      <c r="DJ222" s="8">
        <v>7.4005327470276399E-3</v>
      </c>
      <c r="DK222" s="8">
        <v>0.86824610000000002</v>
      </c>
      <c r="DL222" s="8">
        <v>0.86824610000000002</v>
      </c>
      <c r="DM222" s="8">
        <v>0.86824610000000002</v>
      </c>
      <c r="DN222" s="8">
        <v>0.86824610000000002</v>
      </c>
      <c r="DO222" s="8">
        <v>0.86824610000000002</v>
      </c>
      <c r="DP222" s="8">
        <v>0.86824610000000002</v>
      </c>
      <c r="DQ222" s="8">
        <v>0.86824610000000002</v>
      </c>
      <c r="DR222" s="8">
        <v>1.7364922</v>
      </c>
      <c r="DS222" s="8">
        <v>0.86824610000000002</v>
      </c>
      <c r="DT222" s="8">
        <v>0.86824610000000002</v>
      </c>
      <c r="DU222" s="8">
        <v>0.21859240762825791</v>
      </c>
      <c r="DV222" s="8">
        <v>0.6496536923717422</v>
      </c>
      <c r="DW222" s="8">
        <v>0.86824610000000002</v>
      </c>
      <c r="DX222" s="8">
        <v>0.86824610000000002</v>
      </c>
      <c r="DY222" s="8">
        <v>0.86824610000000002</v>
      </c>
      <c r="DZ222" s="8">
        <v>0.86824610000000002</v>
      </c>
      <c r="EA222" s="8">
        <v>0</v>
      </c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</row>
    <row r="223" spans="1:165" x14ac:dyDescent="0.3">
      <c r="A223" s="29"/>
      <c r="B223" s="24" t="s">
        <v>294</v>
      </c>
      <c r="C223" s="24" t="s">
        <v>262</v>
      </c>
      <c r="D223" s="18" t="s">
        <v>311</v>
      </c>
      <c r="E223" s="16">
        <f t="shared" si="5"/>
        <v>43.503066618639515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2.6724408341230222E-4</v>
      </c>
      <c r="CA223" s="8">
        <v>2.632372688270125E-4</v>
      </c>
      <c r="CB223" s="8">
        <v>5.1339796315263288E-2</v>
      </c>
      <c r="CC223" s="8">
        <v>7.8995430524146041E-3</v>
      </c>
      <c r="CD223" s="8">
        <v>9.8957942895141864E-3</v>
      </c>
      <c r="CE223" s="8">
        <v>6.8133251649968602E-3</v>
      </c>
      <c r="CF223" s="8">
        <v>1.646431461375153E-3</v>
      </c>
      <c r="CG223" s="8">
        <v>1.9730192793310061E-3</v>
      </c>
      <c r="CH223" s="8">
        <v>7.3573223099604734E-3</v>
      </c>
      <c r="CI223" s="8">
        <v>1.389285487562917E-3</v>
      </c>
      <c r="CJ223" s="8">
        <v>2.8391992684820261E-4</v>
      </c>
      <c r="CK223" s="8">
        <v>4.3412305</v>
      </c>
      <c r="CL223" s="8">
        <v>0.86824610000000002</v>
      </c>
      <c r="CM223" s="8">
        <v>0.86824610000000002</v>
      </c>
      <c r="CN223" s="8">
        <v>0.86824610000000002</v>
      </c>
      <c r="CO223" s="8">
        <v>0.86824610000000002</v>
      </c>
      <c r="CP223" s="8">
        <v>0.86824610000000002</v>
      </c>
      <c r="CQ223" s="8">
        <v>7.8142149000000014</v>
      </c>
      <c r="CR223" s="8">
        <v>0.86824610000000002</v>
      </c>
      <c r="CS223" s="8">
        <v>0.86824610000000002</v>
      </c>
      <c r="CT223" s="8">
        <v>0.86824610000000002</v>
      </c>
      <c r="CU223" s="8">
        <v>0.86987879999999995</v>
      </c>
      <c r="CV223" s="8">
        <v>0.86824610000000002</v>
      </c>
      <c r="CW223" s="8">
        <v>0.86824610000000002</v>
      </c>
      <c r="CX223" s="8">
        <v>0.86824610000000002</v>
      </c>
      <c r="CY223" s="8">
        <v>6.2111662300241142E-2</v>
      </c>
      <c r="CZ223" s="8">
        <v>0.8061344376997589</v>
      </c>
      <c r="DA223" s="8">
        <v>0.86824610000000002</v>
      </c>
      <c r="DB223" s="8">
        <v>0.86824610000000002</v>
      </c>
      <c r="DC223" s="8">
        <v>0.86824610000000002</v>
      </c>
      <c r="DD223" s="8">
        <v>0.86824610000000002</v>
      </c>
      <c r="DE223" s="8">
        <v>0.86824610000000002</v>
      </c>
      <c r="DF223" s="8">
        <v>0.86824610000000002</v>
      </c>
      <c r="DG223" s="8">
        <v>0.75967065846870419</v>
      </c>
      <c r="DH223" s="8">
        <v>8.1598028093844782E-2</v>
      </c>
      <c r="DI223" s="8">
        <v>1.957688069042331E-2</v>
      </c>
      <c r="DJ223" s="8">
        <v>7.4005327470276399E-3</v>
      </c>
      <c r="DK223" s="8">
        <v>0.86824610000000002</v>
      </c>
      <c r="DL223" s="8">
        <v>0.86824610000000002</v>
      </c>
      <c r="DM223" s="8">
        <v>0.86824610000000002</v>
      </c>
      <c r="DN223" s="8">
        <v>0.86824610000000002</v>
      </c>
      <c r="DO223" s="8">
        <v>0.86824610000000002</v>
      </c>
      <c r="DP223" s="8">
        <v>0.86824610000000002</v>
      </c>
      <c r="DQ223" s="8">
        <v>0.86824610000000002</v>
      </c>
      <c r="DR223" s="8">
        <v>1.7364922</v>
      </c>
      <c r="DS223" s="8">
        <v>0.86824610000000002</v>
      </c>
      <c r="DT223" s="8">
        <v>0.86824610000000002</v>
      </c>
      <c r="DU223" s="8">
        <v>0.21859240762825791</v>
      </c>
      <c r="DV223" s="8">
        <v>0.6496536923717422</v>
      </c>
      <c r="DW223" s="8">
        <v>0.86824610000000002</v>
      </c>
      <c r="DX223" s="8">
        <v>0.86824610000000002</v>
      </c>
      <c r="DY223" s="8">
        <v>0.86824610000000002</v>
      </c>
      <c r="DZ223" s="8">
        <v>0.86824610000000002</v>
      </c>
      <c r="EA223" s="8">
        <v>0</v>
      </c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</row>
    <row r="224" spans="1:165" x14ac:dyDescent="0.3">
      <c r="A224" s="29"/>
      <c r="B224" s="24" t="s">
        <v>294</v>
      </c>
      <c r="C224" s="24" t="s">
        <v>262</v>
      </c>
      <c r="D224" s="18" t="s">
        <v>311</v>
      </c>
      <c r="E224" s="16">
        <f t="shared" si="5"/>
        <v>162.9725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162.9725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</row>
    <row r="225" spans="1:165" x14ac:dyDescent="0.3">
      <c r="A225" s="29"/>
      <c r="B225" s="24" t="s">
        <v>294</v>
      </c>
      <c r="C225" s="24" t="s">
        <v>262</v>
      </c>
      <c r="D225" s="18" t="s">
        <v>311</v>
      </c>
      <c r="E225" s="16">
        <f t="shared" si="5"/>
        <v>207.43299999999999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207.43299999999999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</row>
    <row r="226" spans="1:165" x14ac:dyDescent="0.3">
      <c r="A226" s="29"/>
      <c r="B226" s="24" t="s">
        <v>294</v>
      </c>
      <c r="C226" s="24" t="s">
        <v>262</v>
      </c>
      <c r="D226" s="18" t="s">
        <v>311</v>
      </c>
      <c r="E226" s="16">
        <f t="shared" si="5"/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</row>
    <row r="227" spans="1:165" x14ac:dyDescent="0.3">
      <c r="A227" s="29"/>
      <c r="B227" s="24" t="s">
        <v>207</v>
      </c>
      <c r="C227" s="24" t="s">
        <v>262</v>
      </c>
      <c r="D227" s="18" t="s">
        <v>311</v>
      </c>
      <c r="E227" s="16">
        <f t="shared" si="5"/>
        <v>1256.0899999999999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1256.0899999999999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</row>
    <row r="228" spans="1:165" x14ac:dyDescent="0.3">
      <c r="A228" s="29"/>
      <c r="B228" s="24" t="s">
        <v>294</v>
      </c>
      <c r="C228" s="24" t="s">
        <v>262</v>
      </c>
      <c r="D228" s="18" t="s">
        <v>311</v>
      </c>
      <c r="E228" s="16">
        <f t="shared" si="5"/>
        <v>0.75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0.75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</row>
    <row r="229" spans="1:165" x14ac:dyDescent="0.3">
      <c r="A229" s="29"/>
      <c r="B229" s="24" t="s">
        <v>294</v>
      </c>
      <c r="C229" s="24" t="s">
        <v>262</v>
      </c>
      <c r="D229" s="18" t="s">
        <v>311</v>
      </c>
      <c r="E229" s="16">
        <f t="shared" si="5"/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</row>
    <row r="230" spans="1:165" x14ac:dyDescent="0.3">
      <c r="A230" s="29"/>
      <c r="B230" s="24" t="s">
        <v>294</v>
      </c>
      <c r="C230" s="24" t="s">
        <v>262</v>
      </c>
      <c r="D230" s="18" t="s">
        <v>311</v>
      </c>
      <c r="E230" s="16">
        <f t="shared" si="5"/>
        <v>1.05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1.05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</row>
    <row r="231" spans="1:165" x14ac:dyDescent="0.3">
      <c r="A231" s="29"/>
      <c r="B231" s="24" t="s">
        <v>294</v>
      </c>
      <c r="C231" s="24" t="s">
        <v>262</v>
      </c>
      <c r="D231" s="18" t="s">
        <v>311</v>
      </c>
      <c r="E231" s="16">
        <f t="shared" si="5"/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</row>
    <row r="232" spans="1:165" x14ac:dyDescent="0.3">
      <c r="A232" s="29"/>
      <c r="B232" s="24" t="s">
        <v>294</v>
      </c>
      <c r="C232" s="24" t="s">
        <v>262</v>
      </c>
      <c r="D232" s="18" t="s">
        <v>311</v>
      </c>
      <c r="E232" s="16">
        <f t="shared" si="5"/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</row>
    <row r="233" spans="1:165" x14ac:dyDescent="0.3">
      <c r="A233" s="29"/>
      <c r="B233" s="24" t="s">
        <v>294</v>
      </c>
      <c r="C233" s="24" t="s">
        <v>262</v>
      </c>
      <c r="D233" s="18" t="s">
        <v>311</v>
      </c>
      <c r="E233" s="16">
        <f t="shared" si="5"/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</row>
    <row r="234" spans="1:165" x14ac:dyDescent="0.3">
      <c r="A234" s="29"/>
      <c r="B234" s="24" t="s">
        <v>294</v>
      </c>
      <c r="C234" s="24" t="s">
        <v>262</v>
      </c>
      <c r="D234" s="18" t="s">
        <v>311</v>
      </c>
      <c r="E234" s="16">
        <f t="shared" si="5"/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</row>
    <row r="235" spans="1:165" x14ac:dyDescent="0.3">
      <c r="A235" s="29"/>
      <c r="B235" s="24" t="s">
        <v>294</v>
      </c>
      <c r="C235" s="24" t="s">
        <v>262</v>
      </c>
      <c r="D235" s="18" t="s">
        <v>311</v>
      </c>
      <c r="E235" s="16">
        <f t="shared" si="5"/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</row>
    <row r="236" spans="1:165" x14ac:dyDescent="0.3">
      <c r="A236" s="29"/>
      <c r="B236" s="24" t="s">
        <v>294</v>
      </c>
      <c r="C236" s="24" t="s">
        <v>262</v>
      </c>
      <c r="D236" s="18" t="s">
        <v>311</v>
      </c>
      <c r="E236" s="16">
        <f t="shared" si="5"/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</row>
    <row r="237" spans="1:165" x14ac:dyDescent="0.3">
      <c r="A237" s="29"/>
      <c r="B237" s="24" t="s">
        <v>294</v>
      </c>
      <c r="C237" s="24" t="s">
        <v>262</v>
      </c>
      <c r="D237" s="18" t="s">
        <v>311</v>
      </c>
      <c r="E237" s="16">
        <f t="shared" si="5"/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</row>
    <row r="238" spans="1:165" x14ac:dyDescent="0.3">
      <c r="A238" s="29"/>
      <c r="B238" s="24" t="s">
        <v>294</v>
      </c>
      <c r="C238" s="24" t="s">
        <v>262</v>
      </c>
      <c r="D238" s="18" t="s">
        <v>311</v>
      </c>
      <c r="E238" s="16">
        <f t="shared" si="5"/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</row>
    <row r="239" spans="1:165" x14ac:dyDescent="0.3">
      <c r="A239" s="29"/>
      <c r="B239" s="24" t="s">
        <v>294</v>
      </c>
      <c r="C239" s="24" t="s">
        <v>262</v>
      </c>
      <c r="D239" s="18" t="s">
        <v>311</v>
      </c>
      <c r="E239" s="16">
        <f t="shared" si="5"/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</row>
    <row r="240" spans="1:165" x14ac:dyDescent="0.3">
      <c r="A240" s="29"/>
      <c r="B240" s="24" t="s">
        <v>294</v>
      </c>
      <c r="C240" s="24" t="s">
        <v>262</v>
      </c>
      <c r="D240" s="18" t="s">
        <v>311</v>
      </c>
      <c r="E240" s="16">
        <f t="shared" si="5"/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</row>
    <row r="241" spans="1:165" x14ac:dyDescent="0.3">
      <c r="A241" s="29"/>
      <c r="B241" s="24" t="s">
        <v>294</v>
      </c>
      <c r="C241" s="24" t="s">
        <v>262</v>
      </c>
      <c r="D241" s="18" t="s">
        <v>311</v>
      </c>
      <c r="E241" s="16">
        <f t="shared" si="5"/>
        <v>23.963999999999995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20.96726683775951</v>
      </c>
      <c r="DH241" s="8">
        <v>2.2521438855192049</v>
      </c>
      <c r="DI241" s="8">
        <v>0.54033109836635496</v>
      </c>
      <c r="DJ241" s="8">
        <v>0.20425817835492771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</row>
    <row r="242" spans="1:165" x14ac:dyDescent="0.3">
      <c r="A242" s="29"/>
      <c r="B242" s="24" t="s">
        <v>294</v>
      </c>
      <c r="C242" s="24" t="s">
        <v>262</v>
      </c>
      <c r="D242" s="18" t="s">
        <v>311</v>
      </c>
      <c r="E242" s="16">
        <f t="shared" si="5"/>
        <v>22.494800000000005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10.5253509653171</v>
      </c>
      <c r="DH242" s="8">
        <v>1.1305529234164859</v>
      </c>
      <c r="DI242" s="8">
        <v>0.27124061957084677</v>
      </c>
      <c r="DJ242" s="8">
        <v>0.1025354916955728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10.465120000000001</v>
      </c>
      <c r="DX242" s="8">
        <v>0</v>
      </c>
      <c r="DY242" s="8">
        <v>0</v>
      </c>
      <c r="DZ242" s="8">
        <v>0</v>
      </c>
      <c r="EA242" s="8">
        <v>0</v>
      </c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</row>
    <row r="243" spans="1:165" x14ac:dyDescent="0.3">
      <c r="A243" s="29"/>
      <c r="B243" s="24" t="s">
        <v>294</v>
      </c>
      <c r="C243" s="24" t="s">
        <v>262</v>
      </c>
      <c r="D243" s="18" t="s">
        <v>311</v>
      </c>
      <c r="E243" s="16">
        <f t="shared" si="5"/>
        <v>6.7625299999999999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3.16419715190341</v>
      </c>
      <c r="DH243" s="8">
        <v>0.33987392459770083</v>
      </c>
      <c r="DI243" s="8">
        <v>8.1542059619171423E-2</v>
      </c>
      <c r="DJ243" s="8">
        <v>3.0824863879716991E-2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3.1460919999999999</v>
      </c>
      <c r="DX243" s="8">
        <v>0</v>
      </c>
      <c r="DY243" s="8">
        <v>0</v>
      </c>
      <c r="DZ243" s="8">
        <v>0</v>
      </c>
      <c r="EA243" s="8">
        <v>0</v>
      </c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</row>
    <row r="244" spans="1:165" x14ac:dyDescent="0.3">
      <c r="A244" s="29"/>
      <c r="B244" s="24" t="s">
        <v>294</v>
      </c>
      <c r="C244" s="24" t="s">
        <v>262</v>
      </c>
      <c r="D244" s="18" t="s">
        <v>311</v>
      </c>
      <c r="E244" s="16">
        <f t="shared" si="5"/>
        <v>2.9040999999999997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1.358832707040333</v>
      </c>
      <c r="DH244" s="8">
        <v>0.1459554455182108</v>
      </c>
      <c r="DI244" s="8">
        <v>3.5017419045241992E-2</v>
      </c>
      <c r="DJ244" s="8">
        <v>1.3237428396213981E-2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1.351057</v>
      </c>
      <c r="DX244" s="8">
        <v>0</v>
      </c>
      <c r="DY244" s="8">
        <v>0</v>
      </c>
      <c r="DZ244" s="8">
        <v>0</v>
      </c>
      <c r="EA244" s="8">
        <v>0</v>
      </c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</row>
    <row r="245" spans="1:165" x14ac:dyDescent="0.3">
      <c r="A245" s="29"/>
      <c r="B245" s="24" t="s">
        <v>294</v>
      </c>
      <c r="C245" s="24" t="s">
        <v>262</v>
      </c>
      <c r="D245" s="18" t="s">
        <v>311</v>
      </c>
      <c r="E245" s="16">
        <f t="shared" si="5"/>
        <v>31.059500000000007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14.53278152355603</v>
      </c>
      <c r="DH245" s="8">
        <v>1.561000549147425</v>
      </c>
      <c r="DI245" s="8">
        <v>0.37451299035312841</v>
      </c>
      <c r="DJ245" s="8">
        <v>0.14157493694342191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14.449630000000001</v>
      </c>
      <c r="DX245" s="8">
        <v>0</v>
      </c>
      <c r="DY245" s="8">
        <v>0</v>
      </c>
      <c r="DZ245" s="8">
        <v>0</v>
      </c>
      <c r="EA245" s="8">
        <v>0</v>
      </c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</row>
    <row r="246" spans="1:165" x14ac:dyDescent="0.3">
      <c r="A246" s="29"/>
      <c r="B246" s="24" t="s">
        <v>295</v>
      </c>
      <c r="C246" s="24" t="s">
        <v>262</v>
      </c>
      <c r="D246" s="18" t="s">
        <v>311</v>
      </c>
      <c r="E246" s="16">
        <f t="shared" si="5"/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</row>
    <row r="247" spans="1:165" x14ac:dyDescent="0.3">
      <c r="A247" s="29"/>
      <c r="B247" s="24" t="s">
        <v>295</v>
      </c>
      <c r="C247" s="24" t="s">
        <v>262</v>
      </c>
      <c r="D247" s="18" t="s">
        <v>311</v>
      </c>
      <c r="E247" s="16">
        <f t="shared" si="5"/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</row>
    <row r="248" spans="1:165" x14ac:dyDescent="0.3">
      <c r="A248" s="29"/>
      <c r="B248" s="24" t="s">
        <v>295</v>
      </c>
      <c r="C248" s="24" t="s">
        <v>262</v>
      </c>
      <c r="D248" s="18" t="s">
        <v>311</v>
      </c>
      <c r="E248" s="16">
        <f t="shared" si="5"/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</row>
    <row r="249" spans="1:165" x14ac:dyDescent="0.3">
      <c r="A249" s="29"/>
      <c r="B249" s="24" t="s">
        <v>295</v>
      </c>
      <c r="C249" s="24" t="s">
        <v>262</v>
      </c>
      <c r="D249" s="18" t="s">
        <v>311</v>
      </c>
      <c r="E249" s="16">
        <f t="shared" si="5"/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</row>
    <row r="250" spans="1:165" x14ac:dyDescent="0.3">
      <c r="A250" s="29"/>
      <c r="B250" s="24" t="s">
        <v>295</v>
      </c>
      <c r="C250" s="24" t="s">
        <v>262</v>
      </c>
      <c r="D250" s="18" t="s">
        <v>311</v>
      </c>
      <c r="E250" s="16">
        <f t="shared" si="5"/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</row>
    <row r="251" spans="1:165" x14ac:dyDescent="0.3">
      <c r="A251" s="29"/>
      <c r="B251" s="24" t="s">
        <v>295</v>
      </c>
      <c r="C251" s="24" t="s">
        <v>262</v>
      </c>
      <c r="D251" s="18" t="s">
        <v>311</v>
      </c>
      <c r="E251" s="16">
        <f t="shared" si="5"/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</row>
    <row r="252" spans="1:165" x14ac:dyDescent="0.3">
      <c r="A252" s="29"/>
      <c r="B252" s="24" t="s">
        <v>295</v>
      </c>
      <c r="C252" s="24" t="s">
        <v>262</v>
      </c>
      <c r="D252" s="18" t="s">
        <v>311</v>
      </c>
      <c r="E252" s="16">
        <f t="shared" si="5"/>
        <v>76.655392300000003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26.935402499999999</v>
      </c>
      <c r="CL252" s="8">
        <v>0.1876101</v>
      </c>
      <c r="CM252" s="8">
        <v>0.1584777</v>
      </c>
      <c r="CN252" s="8">
        <v>1.06158</v>
      </c>
      <c r="CO252" s="8">
        <v>3.447667</v>
      </c>
      <c r="CP252" s="8">
        <v>14.27336</v>
      </c>
      <c r="CQ252" s="8">
        <v>30.591294999999999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</row>
    <row r="253" spans="1:165" x14ac:dyDescent="0.3">
      <c r="A253" s="29"/>
      <c r="B253" s="24" t="s">
        <v>295</v>
      </c>
      <c r="C253" s="24" t="s">
        <v>262</v>
      </c>
      <c r="D253" s="18" t="s">
        <v>311</v>
      </c>
      <c r="E253" s="16">
        <f t="shared" si="5"/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</row>
    <row r="254" spans="1:165" x14ac:dyDescent="0.3">
      <c r="A254" s="29"/>
      <c r="B254" s="24" t="s">
        <v>295</v>
      </c>
      <c r="C254" s="24" t="s">
        <v>262</v>
      </c>
      <c r="D254" s="18" t="s">
        <v>311</v>
      </c>
      <c r="E254" s="16">
        <f t="shared" si="5"/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</row>
    <row r="255" spans="1:165" x14ac:dyDescent="0.3">
      <c r="A255" s="29"/>
      <c r="B255" s="24" t="s">
        <v>295</v>
      </c>
      <c r="C255" s="24" t="s">
        <v>262</v>
      </c>
      <c r="D255" s="18" t="s">
        <v>311</v>
      </c>
      <c r="E255" s="16">
        <f t="shared" si="5"/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</row>
    <row r="256" spans="1:165" x14ac:dyDescent="0.3">
      <c r="A256" s="29"/>
      <c r="B256" s="24" t="s">
        <v>295</v>
      </c>
      <c r="C256" s="24" t="s">
        <v>262</v>
      </c>
      <c r="D256" s="18" t="s">
        <v>311</v>
      </c>
      <c r="E256" s="16">
        <f t="shared" si="5"/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</row>
    <row r="257" spans="1:165" x14ac:dyDescent="0.3">
      <c r="A257" s="29"/>
      <c r="B257" s="24" t="s">
        <v>295</v>
      </c>
      <c r="C257" s="24" t="s">
        <v>262</v>
      </c>
      <c r="D257" s="18" t="s">
        <v>311</v>
      </c>
      <c r="E257" s="16">
        <f t="shared" si="5"/>
        <v>435.77944138115078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1.222303008233687</v>
      </c>
      <c r="CA257" s="8">
        <v>1.203976909266405</v>
      </c>
      <c r="CB257" s="8">
        <v>234.81450618847381</v>
      </c>
      <c r="CC257" s="8">
        <v>36.130398523140528</v>
      </c>
      <c r="CD257" s="8">
        <v>45.260718121395527</v>
      </c>
      <c r="CE257" s="8">
        <v>31.162328231610061</v>
      </c>
      <c r="CF257" s="8">
        <v>7.5303374443080164</v>
      </c>
      <c r="CG257" s="8">
        <v>9.0240628328849013</v>
      </c>
      <c r="CH257" s="8">
        <v>33.650425772515057</v>
      </c>
      <c r="CI257" s="8">
        <v>6.3542204903511283</v>
      </c>
      <c r="CJ257" s="8">
        <v>1.298573858971618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28.127590000000001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</row>
    <row r="258" spans="1:165" x14ac:dyDescent="0.3">
      <c r="A258" s="29"/>
      <c r="B258" s="24" t="s">
        <v>295</v>
      </c>
      <c r="C258" s="24" t="s">
        <v>262</v>
      </c>
      <c r="D258" s="18" t="s">
        <v>311</v>
      </c>
      <c r="E258" s="16">
        <f t="shared" si="5"/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</row>
    <row r="259" spans="1:165" x14ac:dyDescent="0.3">
      <c r="A259" s="29"/>
      <c r="B259" s="24" t="s">
        <v>295</v>
      </c>
      <c r="C259" s="24" t="s">
        <v>262</v>
      </c>
      <c r="D259" s="18" t="s">
        <v>311</v>
      </c>
      <c r="E259" s="16">
        <f t="shared" si="5"/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</row>
    <row r="260" spans="1:165" x14ac:dyDescent="0.3">
      <c r="A260" s="29"/>
      <c r="B260" s="24" t="s">
        <v>295</v>
      </c>
      <c r="C260" s="24" t="s">
        <v>262</v>
      </c>
      <c r="D260" s="18" t="s">
        <v>311</v>
      </c>
      <c r="E260" s="16">
        <f t="shared" si="5"/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</row>
    <row r="261" spans="1:165" x14ac:dyDescent="0.3">
      <c r="A261" s="29"/>
      <c r="B261" s="24" t="s">
        <v>295</v>
      </c>
      <c r="C261" s="24" t="s">
        <v>262</v>
      </c>
      <c r="D261" s="18" t="s">
        <v>311</v>
      </c>
      <c r="E261" s="16">
        <f t="shared" si="5"/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</row>
    <row r="262" spans="1:165" x14ac:dyDescent="0.3">
      <c r="A262" s="29"/>
      <c r="B262" s="24" t="s">
        <v>295</v>
      </c>
      <c r="C262" s="24" t="s">
        <v>262</v>
      </c>
      <c r="D262" s="18" t="s">
        <v>311</v>
      </c>
      <c r="E262" s="16">
        <f t="shared" si="5"/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</row>
    <row r="263" spans="1:165" x14ac:dyDescent="0.3">
      <c r="A263" s="29"/>
      <c r="B263" s="24" t="s">
        <v>295</v>
      </c>
      <c r="C263" s="24" t="s">
        <v>262</v>
      </c>
      <c r="D263" s="18" t="s">
        <v>311</v>
      </c>
      <c r="E263" s="16">
        <f t="shared" si="5"/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</row>
    <row r="264" spans="1:165" x14ac:dyDescent="0.3">
      <c r="A264" s="29"/>
      <c r="B264" s="24" t="s">
        <v>295</v>
      </c>
      <c r="C264" s="24" t="s">
        <v>262</v>
      </c>
      <c r="D264" s="18" t="s">
        <v>311</v>
      </c>
      <c r="E264" s="16">
        <f t="shared" si="5"/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</row>
    <row r="265" spans="1:165" x14ac:dyDescent="0.3">
      <c r="A265" s="29"/>
      <c r="B265" s="24" t="s">
        <v>295</v>
      </c>
      <c r="C265" s="24" t="s">
        <v>262</v>
      </c>
      <c r="D265" s="18" t="s">
        <v>311</v>
      </c>
      <c r="E265" s="16">
        <f t="shared" si="5"/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</row>
    <row r="266" spans="1:165" x14ac:dyDescent="0.3">
      <c r="A266" s="29"/>
      <c r="B266" s="24" t="s">
        <v>295</v>
      </c>
      <c r="C266" s="24" t="s">
        <v>262</v>
      </c>
      <c r="D266" s="18" t="s">
        <v>311</v>
      </c>
      <c r="E266" s="16">
        <f t="shared" si="5"/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</row>
    <row r="267" spans="1:165" x14ac:dyDescent="0.3">
      <c r="A267" s="29"/>
      <c r="B267" s="24" t="s">
        <v>295</v>
      </c>
      <c r="C267" s="24" t="s">
        <v>262</v>
      </c>
      <c r="D267" s="18" t="s">
        <v>311</v>
      </c>
      <c r="E267" s="16">
        <f t="shared" si="5"/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</row>
    <row r="268" spans="1:165" x14ac:dyDescent="0.3">
      <c r="A268" s="29"/>
      <c r="B268" s="24" t="s">
        <v>208</v>
      </c>
      <c r="C268" s="24" t="s">
        <v>136</v>
      </c>
      <c r="D268" s="24"/>
      <c r="E268" s="16">
        <f>SUM(F268:EA268)</f>
        <v>1505819.7800000003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684607.60200000007</v>
      </c>
      <c r="CL268" s="8">
        <v>0</v>
      </c>
      <c r="CM268" s="8">
        <v>18279</v>
      </c>
      <c r="CN268" s="8">
        <v>363530</v>
      </c>
      <c r="CO268" s="8">
        <v>0</v>
      </c>
      <c r="CP268" s="8">
        <v>0</v>
      </c>
      <c r="CQ268" s="8">
        <v>409973.91100000002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1835.202</v>
      </c>
      <c r="CX268" s="8">
        <v>0</v>
      </c>
      <c r="CY268" s="8">
        <v>0</v>
      </c>
      <c r="CZ268" s="8">
        <v>0</v>
      </c>
      <c r="DA268" s="8">
        <v>26397.61</v>
      </c>
      <c r="DB268" s="8">
        <v>1196.4549999999999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</row>
    <row r="269" spans="1:165" x14ac:dyDescent="0.3">
      <c r="A269" s="29"/>
      <c r="B269" s="24" t="s">
        <v>208</v>
      </c>
      <c r="C269" s="24" t="s">
        <v>136</v>
      </c>
      <c r="D269" s="24"/>
      <c r="E269" s="16">
        <f>SUM(F269:EA269)</f>
        <v>565779.19689999998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257226.48730000001</v>
      </c>
      <c r="CL269" s="8">
        <v>0</v>
      </c>
      <c r="CM269" s="8">
        <v>6867.94</v>
      </c>
      <c r="CN269" s="8">
        <v>136588.5</v>
      </c>
      <c r="CO269" s="8">
        <v>0</v>
      </c>
      <c r="CP269" s="8">
        <v>0</v>
      </c>
      <c r="CQ269" s="8">
        <v>154038.85819999999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689.53729999999996</v>
      </c>
      <c r="CX269" s="8">
        <v>0</v>
      </c>
      <c r="CY269" s="8">
        <v>0</v>
      </c>
      <c r="CZ269" s="8">
        <v>0</v>
      </c>
      <c r="DA269" s="8">
        <v>9918.3320000000003</v>
      </c>
      <c r="DB269" s="8">
        <v>449.5421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</row>
    <row r="270" spans="1:165" x14ac:dyDescent="0.3">
      <c r="A270" s="29"/>
      <c r="B270" s="24" t="s">
        <v>208</v>
      </c>
      <c r="C270" s="24" t="s">
        <v>136</v>
      </c>
      <c r="D270" s="24"/>
      <c r="E270" s="16">
        <f>SUM(F270:EA270)</f>
        <v>13984551.529999997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6357952.5199999996</v>
      </c>
      <c r="CL270" s="8">
        <v>0</v>
      </c>
      <c r="CM270" s="8">
        <v>169757.1</v>
      </c>
      <c r="CN270" s="8">
        <v>3376104</v>
      </c>
      <c r="CO270" s="8">
        <v>0</v>
      </c>
      <c r="CP270" s="8">
        <v>0</v>
      </c>
      <c r="CQ270" s="8">
        <v>3807428.21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17043.52</v>
      </c>
      <c r="CX270" s="8">
        <v>0</v>
      </c>
      <c r="CY270" s="8">
        <v>0</v>
      </c>
      <c r="CZ270" s="8">
        <v>0</v>
      </c>
      <c r="DA270" s="8">
        <v>245154.7</v>
      </c>
      <c r="DB270" s="8">
        <v>11111.48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</row>
    <row r="271" spans="1:165" x14ac:dyDescent="0.3">
      <c r="A271" s="29"/>
      <c r="B271" s="24" t="s">
        <v>208</v>
      </c>
      <c r="C271" s="24" t="s">
        <v>136</v>
      </c>
      <c r="D271" s="24"/>
      <c r="E271" s="16">
        <f>SUM(F271:EA271)</f>
        <v>2566280.0099999998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1166736.426</v>
      </c>
      <c r="CL271" s="8">
        <v>0</v>
      </c>
      <c r="CM271" s="8">
        <v>31151.83</v>
      </c>
      <c r="CN271" s="8">
        <v>619542.80000000005</v>
      </c>
      <c r="CO271" s="8">
        <v>0</v>
      </c>
      <c r="CP271" s="8">
        <v>0</v>
      </c>
      <c r="CQ271" s="8">
        <v>698694.37999999989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  <c r="CW271" s="8">
        <v>3127.6260000000002</v>
      </c>
      <c r="CX271" s="8">
        <v>0</v>
      </c>
      <c r="CY271" s="8">
        <v>0</v>
      </c>
      <c r="CZ271" s="8">
        <v>0</v>
      </c>
      <c r="DA271" s="8">
        <v>44987.9</v>
      </c>
      <c r="DB271" s="8">
        <v>2039.048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</row>
    <row r="272" spans="1:165" x14ac:dyDescent="0.3">
      <c r="A272" s="29"/>
      <c r="B272" s="24" t="s">
        <v>208</v>
      </c>
      <c r="C272" s="24" t="s">
        <v>136</v>
      </c>
      <c r="D272" s="24"/>
      <c r="E272" s="24"/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7042558.7199999997</v>
      </c>
      <c r="CL272" s="8">
        <v>0</v>
      </c>
      <c r="CM272" s="8">
        <v>188036.1</v>
      </c>
      <c r="CN272" s="8">
        <v>3739634</v>
      </c>
      <c r="CO272" s="8">
        <v>0</v>
      </c>
      <c r="CP272" s="8">
        <v>0</v>
      </c>
      <c r="CQ272" s="8">
        <v>4217402.71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  <c r="CW272" s="8">
        <v>18878.72</v>
      </c>
      <c r="CX272" s="8">
        <v>0</v>
      </c>
      <c r="CY272" s="8">
        <v>0</v>
      </c>
      <c r="CZ272" s="8">
        <v>0</v>
      </c>
      <c r="DA272" s="8">
        <v>271552.3</v>
      </c>
      <c r="DB272" s="8">
        <v>12307.93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</row>
    <row r="273" spans="1:165" x14ac:dyDescent="0.3">
      <c r="A273" s="29"/>
      <c r="B273" s="24" t="s">
        <v>208</v>
      </c>
      <c r="C273" s="24" t="s">
        <v>136</v>
      </c>
      <c r="D273" s="24"/>
      <c r="E273" s="24"/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1423962.763</v>
      </c>
      <c r="CL273" s="8">
        <v>0</v>
      </c>
      <c r="CM273" s="8">
        <v>38019.769999999997</v>
      </c>
      <c r="CN273" s="8">
        <v>756131.3</v>
      </c>
      <c r="CO273" s="8">
        <v>0</v>
      </c>
      <c r="CP273" s="8">
        <v>0</v>
      </c>
      <c r="CQ273" s="8">
        <v>852733.24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3817.163</v>
      </c>
      <c r="CX273" s="8">
        <v>0</v>
      </c>
      <c r="CY273" s="8">
        <v>0</v>
      </c>
      <c r="CZ273" s="8">
        <v>0</v>
      </c>
      <c r="DA273" s="8">
        <v>54906.23</v>
      </c>
      <c r="DB273" s="8">
        <v>2488.59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</row>
    <row r="274" spans="1:165" x14ac:dyDescent="0.3">
      <c r="A274" s="29"/>
      <c r="B274" s="24" t="s">
        <v>210</v>
      </c>
      <c r="C274" s="24" t="s">
        <v>136</v>
      </c>
      <c r="D274" s="18"/>
      <c r="E274" s="16">
        <f>SUM(F274:EA274)</f>
        <v>27629.999500000005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1717.9274</v>
      </c>
      <c r="CL274" s="8">
        <v>0</v>
      </c>
      <c r="CM274" s="8">
        <v>2004.249</v>
      </c>
      <c r="CN274" s="8">
        <v>429.4819</v>
      </c>
      <c r="CO274" s="8">
        <v>143.16059999999999</v>
      </c>
      <c r="CP274" s="8">
        <v>286.32119999999998</v>
      </c>
      <c r="CQ274" s="8">
        <v>19040.362000000001</v>
      </c>
      <c r="CR274" s="8">
        <v>0</v>
      </c>
      <c r="CS274" s="8">
        <v>0</v>
      </c>
      <c r="CT274" s="8">
        <v>572.64250000000004</v>
      </c>
      <c r="CU274" s="8">
        <v>0</v>
      </c>
      <c r="CV274" s="8">
        <v>0</v>
      </c>
      <c r="CW274" s="8">
        <v>143.16059999999999</v>
      </c>
      <c r="CX274" s="8">
        <v>0</v>
      </c>
      <c r="CY274" s="8">
        <v>0</v>
      </c>
      <c r="CZ274" s="8">
        <v>0</v>
      </c>
      <c r="DA274" s="8">
        <v>2290.5700000000002</v>
      </c>
      <c r="DB274" s="8">
        <v>715.80309999999997</v>
      </c>
      <c r="DC274" s="8">
        <v>0</v>
      </c>
      <c r="DD274" s="8">
        <v>0</v>
      </c>
      <c r="DE274" s="8">
        <v>0</v>
      </c>
      <c r="DF274" s="8">
        <v>0</v>
      </c>
      <c r="DG274" s="8">
        <v>125.25815810606549</v>
      </c>
      <c r="DH274" s="8">
        <v>13.45427599471126</v>
      </c>
      <c r="DI274" s="8">
        <v>3.2279304056412279</v>
      </c>
      <c r="DJ274" s="8">
        <v>1.220235493581975</v>
      </c>
      <c r="DK274" s="8">
        <v>0</v>
      </c>
      <c r="DL274" s="8">
        <v>0</v>
      </c>
      <c r="DM274" s="8">
        <v>143.16059999999999</v>
      </c>
      <c r="DN274" s="8">
        <v>0</v>
      </c>
      <c r="DO274" s="8">
        <v>0</v>
      </c>
      <c r="DP274" s="8">
        <v>0</v>
      </c>
      <c r="DQ274" s="8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</row>
    <row r="275" spans="1:165" x14ac:dyDescent="0.3">
      <c r="A275" s="29"/>
      <c r="B275" s="24" t="s">
        <v>211</v>
      </c>
      <c r="C275" s="24" t="s">
        <v>136</v>
      </c>
      <c r="D275" s="18"/>
      <c r="E275" s="16">
        <f t="shared" ref="E275:E307" si="6">SUM(F275:EA275)</f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</row>
    <row r="276" spans="1:165" x14ac:dyDescent="0.3">
      <c r="A276" s="29"/>
      <c r="B276" s="24" t="s">
        <v>212</v>
      </c>
      <c r="C276" s="24" t="s">
        <v>136</v>
      </c>
      <c r="D276" s="18"/>
      <c r="E276" s="16">
        <f t="shared" si="6"/>
        <v>4.3999995299999997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0.27357516999999998</v>
      </c>
      <c r="CL276" s="8">
        <v>0</v>
      </c>
      <c r="CM276" s="8">
        <v>0.31917099999999998</v>
      </c>
      <c r="CN276" s="8">
        <v>6.8393780000000001E-2</v>
      </c>
      <c r="CO276" s="8">
        <v>2.2797930000000001E-2</v>
      </c>
      <c r="CP276" s="8">
        <v>4.559585E-2</v>
      </c>
      <c r="CQ276" s="8">
        <v>3.0321239000000002</v>
      </c>
      <c r="CR276" s="8">
        <v>0</v>
      </c>
      <c r="CS276" s="8">
        <v>0</v>
      </c>
      <c r="CT276" s="8">
        <v>9.1191709999999995E-2</v>
      </c>
      <c r="CU276" s="8">
        <v>0</v>
      </c>
      <c r="CV276" s="8">
        <v>0</v>
      </c>
      <c r="CW276" s="8">
        <v>2.2797930000000001E-2</v>
      </c>
      <c r="CX276" s="8">
        <v>0</v>
      </c>
      <c r="CY276" s="8">
        <v>0</v>
      </c>
      <c r="CZ276" s="8">
        <v>0</v>
      </c>
      <c r="DA276" s="8">
        <v>0.3647668</v>
      </c>
      <c r="DB276" s="8">
        <v>0.1139896</v>
      </c>
      <c r="DC276" s="8">
        <v>0</v>
      </c>
      <c r="DD276" s="8">
        <v>0</v>
      </c>
      <c r="DE276" s="8">
        <v>0</v>
      </c>
      <c r="DF276" s="8">
        <v>0</v>
      </c>
      <c r="DG276" s="8">
        <v>1.994701559249552E-2</v>
      </c>
      <c r="DH276" s="8">
        <v>2.142556278250495E-3</v>
      </c>
      <c r="DI276" s="8">
        <v>5.1403899838838572E-4</v>
      </c>
      <c r="DJ276" s="8">
        <v>1.9431913086559661E-4</v>
      </c>
      <c r="DK276" s="8">
        <v>0</v>
      </c>
      <c r="DL276" s="8">
        <v>0</v>
      </c>
      <c r="DM276" s="8">
        <v>2.2797930000000001E-2</v>
      </c>
      <c r="DN276" s="8">
        <v>0</v>
      </c>
      <c r="DO276" s="8">
        <v>0</v>
      </c>
      <c r="DP276" s="8">
        <v>0</v>
      </c>
      <c r="DQ276" s="8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</row>
    <row r="277" spans="1:165" x14ac:dyDescent="0.3">
      <c r="A277" s="29"/>
      <c r="B277" s="24" t="s">
        <v>213</v>
      </c>
      <c r="C277" s="24" t="s">
        <v>136</v>
      </c>
      <c r="D277" s="18"/>
      <c r="E277" s="16">
        <f t="shared" si="6"/>
        <v>0.50000002700000001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3.1088082999999999E-2</v>
      </c>
      <c r="CL277" s="8">
        <v>0</v>
      </c>
      <c r="CM277" s="8">
        <v>3.6269429999999998E-2</v>
      </c>
      <c r="CN277" s="8">
        <v>7.7720209999999996E-3</v>
      </c>
      <c r="CO277" s="8">
        <v>2.5906739999999998E-3</v>
      </c>
      <c r="CP277" s="8">
        <v>5.1813470000000002E-3</v>
      </c>
      <c r="CQ277" s="8">
        <v>0.34455961000000002</v>
      </c>
      <c r="CR277" s="8">
        <v>0</v>
      </c>
      <c r="CS277" s="8">
        <v>0</v>
      </c>
      <c r="CT277" s="8">
        <v>1.0362690000000001E-2</v>
      </c>
      <c r="CU277" s="8">
        <v>0</v>
      </c>
      <c r="CV277" s="8">
        <v>0</v>
      </c>
      <c r="CW277" s="8">
        <v>2.5906739999999998E-3</v>
      </c>
      <c r="CX277" s="8">
        <v>0</v>
      </c>
      <c r="CY277" s="8">
        <v>0</v>
      </c>
      <c r="CZ277" s="8">
        <v>0</v>
      </c>
      <c r="DA277" s="8">
        <v>4.145078E-2</v>
      </c>
      <c r="DB277" s="8">
        <v>1.2953370000000001E-2</v>
      </c>
      <c r="DC277" s="8">
        <v>0</v>
      </c>
      <c r="DD277" s="8">
        <v>0</v>
      </c>
      <c r="DE277" s="8">
        <v>0</v>
      </c>
      <c r="DF277" s="8">
        <v>0</v>
      </c>
      <c r="DG277" s="8">
        <v>2.2667064366402008E-3</v>
      </c>
      <c r="DH277" s="8">
        <v>2.4347231716214239E-4</v>
      </c>
      <c r="DI277" s="8">
        <v>5.8413525618809807E-5</v>
      </c>
      <c r="DJ277" s="8">
        <v>2.2081720578846342E-5</v>
      </c>
      <c r="DK277" s="8">
        <v>0</v>
      </c>
      <c r="DL277" s="8">
        <v>0</v>
      </c>
      <c r="DM277" s="8">
        <v>2.5906739999999998E-3</v>
      </c>
      <c r="DN277" s="8">
        <v>0</v>
      </c>
      <c r="DO277" s="8">
        <v>0</v>
      </c>
      <c r="DP277" s="8">
        <v>0</v>
      </c>
      <c r="DQ277" s="8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</row>
    <row r="278" spans="1:165" x14ac:dyDescent="0.3">
      <c r="A278" s="29"/>
      <c r="B278" s="24" t="s">
        <v>214</v>
      </c>
      <c r="C278" s="24" t="s">
        <v>136</v>
      </c>
      <c r="D278" s="18"/>
      <c r="E278" s="16">
        <f t="shared" si="6"/>
        <v>4.8999994000000004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0.30466320000000002</v>
      </c>
      <c r="CL278" s="8">
        <v>0</v>
      </c>
      <c r="CM278" s="8">
        <v>0.35544039999999999</v>
      </c>
      <c r="CN278" s="8">
        <v>7.6165800000000006E-2</v>
      </c>
      <c r="CO278" s="8">
        <v>2.5388600000000001E-2</v>
      </c>
      <c r="CP278" s="8">
        <v>5.0777200000000002E-2</v>
      </c>
      <c r="CQ278" s="8">
        <v>3.3766834000000001</v>
      </c>
      <c r="CR278" s="8">
        <v>0</v>
      </c>
      <c r="CS278" s="8">
        <v>0</v>
      </c>
      <c r="CT278" s="8">
        <v>0.1015544</v>
      </c>
      <c r="CU278" s="8">
        <v>0</v>
      </c>
      <c r="CV278" s="8">
        <v>0</v>
      </c>
      <c r="CW278" s="8">
        <v>2.5388600000000001E-2</v>
      </c>
      <c r="CX278" s="8">
        <v>0</v>
      </c>
      <c r="CY278" s="8">
        <v>0</v>
      </c>
      <c r="CZ278" s="8">
        <v>0</v>
      </c>
      <c r="DA278" s="8">
        <v>0.40621760000000001</v>
      </c>
      <c r="DB278" s="8">
        <v>0.126943</v>
      </c>
      <c r="DC278" s="8">
        <v>0</v>
      </c>
      <c r="DD278" s="8">
        <v>0</v>
      </c>
      <c r="DE278" s="8">
        <v>0</v>
      </c>
      <c r="DF278" s="8">
        <v>0</v>
      </c>
      <c r="DG278" s="8">
        <v>2.2213718529341561E-2</v>
      </c>
      <c r="DH278" s="8">
        <v>2.3860282194914412E-3</v>
      </c>
      <c r="DI278" s="8">
        <v>5.7245243381672678E-4</v>
      </c>
      <c r="DJ278" s="8">
        <v>2.1640081735027191E-4</v>
      </c>
      <c r="DK278" s="8">
        <v>0</v>
      </c>
      <c r="DL278" s="8">
        <v>0</v>
      </c>
      <c r="DM278" s="8">
        <v>2.5388600000000001E-2</v>
      </c>
      <c r="DN278" s="8">
        <v>0</v>
      </c>
      <c r="DO278" s="8">
        <v>0</v>
      </c>
      <c r="DP278" s="8">
        <v>0</v>
      </c>
      <c r="DQ278" s="8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</row>
    <row r="279" spans="1:165" x14ac:dyDescent="0.3">
      <c r="A279" s="29"/>
      <c r="B279" s="24" t="s">
        <v>300</v>
      </c>
      <c r="C279" s="24" t="s">
        <v>298</v>
      </c>
      <c r="D279" s="18" t="s">
        <v>312</v>
      </c>
      <c r="E279" s="16">
        <f>SUM(E280,E295)</f>
        <v>6329.5290779999996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f t="shared" ref="BY279:DD279" si="7">SUM(BY160)/$E$159*$E$279</f>
        <v>0</v>
      </c>
      <c r="BZ279" s="8">
        <f t="shared" si="7"/>
        <v>8.9743357712875849</v>
      </c>
      <c r="CA279" s="8">
        <f t="shared" si="7"/>
        <v>20.287070669029411</v>
      </c>
      <c r="CB279" s="8">
        <f t="shared" si="7"/>
        <v>2778.0738513422525</v>
      </c>
      <c r="CC279" s="8">
        <f t="shared" si="7"/>
        <v>405.61387987125028</v>
      </c>
      <c r="CD279" s="8">
        <f t="shared" si="7"/>
        <v>295.66244148873403</v>
      </c>
      <c r="CE279" s="8">
        <f t="shared" si="7"/>
        <v>392.39660832157421</v>
      </c>
      <c r="CF279" s="8">
        <f t="shared" si="7"/>
        <v>41.684972184923296</v>
      </c>
      <c r="CG279" s="8">
        <f t="shared" si="7"/>
        <v>20.735379692110222</v>
      </c>
      <c r="CH279" s="8">
        <f t="shared" si="7"/>
        <v>633.27338816920235</v>
      </c>
      <c r="CI279" s="8">
        <f t="shared" si="7"/>
        <v>206.63108114498181</v>
      </c>
      <c r="CJ279" s="8">
        <f t="shared" si="7"/>
        <v>0.63129863818447784</v>
      </c>
      <c r="CK279" s="8">
        <f t="shared" si="7"/>
        <v>926.53956666762292</v>
      </c>
      <c r="CL279" s="8">
        <f t="shared" si="7"/>
        <v>1.4627518765905847</v>
      </c>
      <c r="CM279" s="8">
        <f t="shared" si="7"/>
        <v>17.865953401622111</v>
      </c>
      <c r="CN279" s="8">
        <f t="shared" si="7"/>
        <v>27.373724095037037</v>
      </c>
      <c r="CO279" s="8">
        <f t="shared" si="7"/>
        <v>485.19331397543283</v>
      </c>
      <c r="CP279" s="8">
        <f t="shared" si="7"/>
        <v>4.427168107346855</v>
      </c>
      <c r="CQ279" s="8">
        <f t="shared" si="7"/>
        <v>62.702292582817179</v>
      </c>
      <c r="CR279" s="8">
        <f t="shared" si="7"/>
        <v>0</v>
      </c>
      <c r="CS279" s="8">
        <f t="shared" si="7"/>
        <v>0</v>
      </c>
      <c r="CT279" s="8">
        <f t="shared" si="7"/>
        <v>0</v>
      </c>
      <c r="CU279" s="8">
        <f t="shared" si="7"/>
        <v>0</v>
      </c>
      <c r="CV279" s="8">
        <f t="shared" si="7"/>
        <v>0</v>
      </c>
      <c r="CW279" s="8">
        <f t="shared" si="7"/>
        <v>0</v>
      </c>
      <c r="CX279" s="8">
        <f t="shared" si="7"/>
        <v>0</v>
      </c>
      <c r="CY279" s="8">
        <f t="shared" si="7"/>
        <v>0</v>
      </c>
      <c r="CZ279" s="8">
        <f t="shared" si="7"/>
        <v>0</v>
      </c>
      <c r="DA279" s="8">
        <f t="shared" si="7"/>
        <v>0</v>
      </c>
      <c r="DB279" s="8">
        <f t="shared" si="7"/>
        <v>0</v>
      </c>
      <c r="DC279" s="8">
        <f t="shared" si="7"/>
        <v>0</v>
      </c>
      <c r="DD279" s="8">
        <f t="shared" si="7"/>
        <v>0</v>
      </c>
      <c r="DE279" s="8">
        <f t="shared" ref="DE279:EA279" si="8">SUM(DE160)/$E$159*$E$279</f>
        <v>0</v>
      </c>
      <c r="DF279" s="8">
        <f t="shared" si="8"/>
        <v>0</v>
      </c>
      <c r="DG279" s="8">
        <f t="shared" si="8"/>
        <v>0</v>
      </c>
      <c r="DH279" s="8">
        <f t="shared" si="8"/>
        <v>0</v>
      </c>
      <c r="DI279" s="8">
        <f t="shared" si="8"/>
        <v>0</v>
      </c>
      <c r="DJ279" s="8">
        <f t="shared" si="8"/>
        <v>0</v>
      </c>
      <c r="DK279" s="8">
        <f t="shared" si="8"/>
        <v>0</v>
      </c>
      <c r="DL279" s="8">
        <f t="shared" si="8"/>
        <v>0</v>
      </c>
      <c r="DM279" s="8">
        <f t="shared" si="8"/>
        <v>0</v>
      </c>
      <c r="DN279" s="8">
        <f t="shared" si="8"/>
        <v>0</v>
      </c>
      <c r="DO279" s="8">
        <f t="shared" si="8"/>
        <v>0</v>
      </c>
      <c r="DP279" s="8">
        <f t="shared" si="8"/>
        <v>0</v>
      </c>
      <c r="DQ279" s="8">
        <f t="shared" si="8"/>
        <v>0</v>
      </c>
      <c r="DR279" s="8">
        <f t="shared" si="8"/>
        <v>0</v>
      </c>
      <c r="DS279" s="8">
        <f t="shared" si="8"/>
        <v>0</v>
      </c>
      <c r="DT279" s="8">
        <f t="shared" si="8"/>
        <v>0</v>
      </c>
      <c r="DU279" s="8">
        <f t="shared" si="8"/>
        <v>0</v>
      </c>
      <c r="DV279" s="8">
        <f t="shared" si="8"/>
        <v>0</v>
      </c>
      <c r="DW279" s="8">
        <f t="shared" si="8"/>
        <v>0</v>
      </c>
      <c r="DX279" s="8">
        <f t="shared" si="8"/>
        <v>0</v>
      </c>
      <c r="DY279" s="8">
        <f t="shared" si="8"/>
        <v>0</v>
      </c>
      <c r="DZ279" s="8">
        <f t="shared" si="8"/>
        <v>0</v>
      </c>
      <c r="EA279" s="8">
        <f t="shared" si="8"/>
        <v>0</v>
      </c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</row>
    <row r="280" spans="1:165" x14ac:dyDescent="0.3">
      <c r="A280" s="29"/>
      <c r="B280" s="24" t="s">
        <v>215</v>
      </c>
      <c r="C280" s="24" t="s">
        <v>299</v>
      </c>
      <c r="D280" s="18" t="s">
        <v>312</v>
      </c>
      <c r="E280" s="16">
        <f t="shared" si="6"/>
        <v>5800.0005799999999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360.62177000000003</v>
      </c>
      <c r="CL280" s="8">
        <v>0</v>
      </c>
      <c r="CM280" s="8">
        <v>420.72539999999998</v>
      </c>
      <c r="CN280" s="8">
        <v>90.155439999999999</v>
      </c>
      <c r="CO280" s="8">
        <v>30.05181</v>
      </c>
      <c r="CP280" s="8">
        <v>60.103630000000003</v>
      </c>
      <c r="CQ280" s="8">
        <v>3996.8917000000001</v>
      </c>
      <c r="CR280" s="8">
        <v>0</v>
      </c>
      <c r="CS280" s="8">
        <v>0</v>
      </c>
      <c r="CT280" s="8">
        <v>120.2073</v>
      </c>
      <c r="CU280" s="8">
        <v>0</v>
      </c>
      <c r="CV280" s="8">
        <v>0</v>
      </c>
      <c r="CW280" s="8">
        <v>30.05181</v>
      </c>
      <c r="CX280" s="8">
        <v>0</v>
      </c>
      <c r="CY280" s="8">
        <v>0</v>
      </c>
      <c r="CZ280" s="8">
        <v>0</v>
      </c>
      <c r="DA280" s="8">
        <v>480.82900000000001</v>
      </c>
      <c r="DB280" s="8">
        <v>150.25909999999999</v>
      </c>
      <c r="DC280" s="8">
        <v>0</v>
      </c>
      <c r="DD280" s="8">
        <v>0</v>
      </c>
      <c r="DE280" s="8">
        <v>0</v>
      </c>
      <c r="DF280" s="8">
        <v>0</v>
      </c>
      <c r="DG280" s="8">
        <v>26.293787315458591</v>
      </c>
      <c r="DH280" s="8">
        <v>2.8242780896463411</v>
      </c>
      <c r="DI280" s="8">
        <v>0.67759670777820946</v>
      </c>
      <c r="DJ280" s="8">
        <v>0.25614788711685849</v>
      </c>
      <c r="DK280" s="8">
        <v>0</v>
      </c>
      <c r="DL280" s="8">
        <v>0</v>
      </c>
      <c r="DM280" s="8">
        <v>30.05181</v>
      </c>
      <c r="DN280" s="8">
        <v>0</v>
      </c>
      <c r="DO280" s="8">
        <v>0</v>
      </c>
      <c r="DP280" s="8">
        <v>0</v>
      </c>
      <c r="DQ280" s="8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</row>
    <row r="281" spans="1:165" x14ac:dyDescent="0.3">
      <c r="A281" s="29"/>
      <c r="B281" s="24" t="s">
        <v>216</v>
      </c>
      <c r="C281" s="24" t="s">
        <v>136</v>
      </c>
      <c r="D281" s="18"/>
      <c r="E281" s="16">
        <f t="shared" si="6"/>
        <v>6329.999319999999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393.57517000000001</v>
      </c>
      <c r="CL281" s="8">
        <v>0</v>
      </c>
      <c r="CM281" s="8">
        <v>459.17099999999999</v>
      </c>
      <c r="CN281" s="8">
        <v>98.393780000000007</v>
      </c>
      <c r="CO281" s="8">
        <v>32.797930000000001</v>
      </c>
      <c r="CP281" s="8">
        <v>65.595849999999999</v>
      </c>
      <c r="CQ281" s="8">
        <v>4362.1237000000001</v>
      </c>
      <c r="CR281" s="8">
        <v>0</v>
      </c>
      <c r="CS281" s="8">
        <v>0</v>
      </c>
      <c r="CT281" s="8">
        <v>131.1917</v>
      </c>
      <c r="CU281" s="8">
        <v>0</v>
      </c>
      <c r="CV281" s="8">
        <v>0</v>
      </c>
      <c r="CW281" s="8">
        <v>32.797930000000001</v>
      </c>
      <c r="CX281" s="8">
        <v>0</v>
      </c>
      <c r="CY281" s="8">
        <v>0</v>
      </c>
      <c r="CZ281" s="8">
        <v>0</v>
      </c>
      <c r="DA281" s="8">
        <v>524.76679999999999</v>
      </c>
      <c r="DB281" s="8">
        <v>163.9896</v>
      </c>
      <c r="DC281" s="8">
        <v>0</v>
      </c>
      <c r="DD281" s="8">
        <v>0</v>
      </c>
      <c r="DE281" s="8">
        <v>0</v>
      </c>
      <c r="DF281" s="8">
        <v>0</v>
      </c>
      <c r="DG281" s="8">
        <v>28.69650100301109</v>
      </c>
      <c r="DH281" s="8">
        <v>3.0823592683686738</v>
      </c>
      <c r="DI281" s="8">
        <v>0.73951517029889946</v>
      </c>
      <c r="DJ281" s="8">
        <v>0.27955455832133341</v>
      </c>
      <c r="DK281" s="8">
        <v>0</v>
      </c>
      <c r="DL281" s="8">
        <v>0</v>
      </c>
      <c r="DM281" s="8">
        <v>32.797930000000001</v>
      </c>
      <c r="DN281" s="8">
        <v>0</v>
      </c>
      <c r="DO281" s="8">
        <v>0</v>
      </c>
      <c r="DP281" s="8">
        <v>0</v>
      </c>
      <c r="DQ281" s="8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</row>
    <row r="282" spans="1:165" x14ac:dyDescent="0.3">
      <c r="A282" s="29"/>
      <c r="B282" s="24" t="s">
        <v>217</v>
      </c>
      <c r="C282" s="24" t="s">
        <v>136</v>
      </c>
      <c r="D282" s="18"/>
      <c r="E282" s="16">
        <f t="shared" si="6"/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</row>
    <row r="283" spans="1:165" x14ac:dyDescent="0.3">
      <c r="A283" s="29"/>
      <c r="B283" s="24" t="s">
        <v>218</v>
      </c>
      <c r="C283" s="24" t="s">
        <v>136</v>
      </c>
      <c r="D283" s="18"/>
      <c r="E283" s="16">
        <f t="shared" si="6"/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</row>
    <row r="284" spans="1:165" x14ac:dyDescent="0.3">
      <c r="A284" s="29"/>
      <c r="B284" s="24" t="s">
        <v>219</v>
      </c>
      <c r="C284" s="24" t="s">
        <v>136</v>
      </c>
      <c r="D284" s="18"/>
      <c r="E284" s="16">
        <f t="shared" si="6"/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</row>
    <row r="285" spans="1:165" x14ac:dyDescent="0.3">
      <c r="A285" s="29"/>
      <c r="B285" s="24" t="s">
        <v>220</v>
      </c>
      <c r="C285" s="24" t="s">
        <v>136</v>
      </c>
      <c r="D285" s="18"/>
      <c r="E285" s="16">
        <f t="shared" si="6"/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</row>
    <row r="286" spans="1:165" x14ac:dyDescent="0.3">
      <c r="A286" s="29"/>
      <c r="B286" s="24" t="s">
        <v>221</v>
      </c>
      <c r="C286" s="24" t="s">
        <v>136</v>
      </c>
      <c r="D286" s="18"/>
      <c r="E286" s="16">
        <f t="shared" si="6"/>
        <v>58036.998247999982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2383.9771599999999</v>
      </c>
      <c r="CL286" s="8">
        <v>13.9002</v>
      </c>
      <c r="CM286" s="8">
        <v>5.6434049999999996</v>
      </c>
      <c r="CN286" s="8">
        <v>98.666390000000007</v>
      </c>
      <c r="CO286" s="8">
        <v>218.38929999999999</v>
      </c>
      <c r="CP286" s="8">
        <v>1018.21</v>
      </c>
      <c r="CQ286" s="8">
        <v>5106.7956999999997</v>
      </c>
      <c r="CR286" s="8">
        <v>978.87639999999999</v>
      </c>
      <c r="CS286" s="8">
        <v>161.16239999999999</v>
      </c>
      <c r="CT286" s="8">
        <v>268.25569999999999</v>
      </c>
      <c r="CU286" s="8">
        <v>263.84339999999997</v>
      </c>
      <c r="CV286" s="8">
        <v>1371.538</v>
      </c>
      <c r="CW286" s="8">
        <v>1142.229</v>
      </c>
      <c r="CX286" s="8">
        <v>739.73779999999999</v>
      </c>
      <c r="CY286" s="8">
        <v>101.9412012939397</v>
      </c>
      <c r="CZ286" s="8">
        <v>1323.07379870606</v>
      </c>
      <c r="DA286" s="8">
        <v>627.97209999999995</v>
      </c>
      <c r="DB286" s="8">
        <v>557.11509999999998</v>
      </c>
      <c r="DC286" s="8">
        <v>477.71199999999999</v>
      </c>
      <c r="DD286" s="8">
        <v>293.62400000000002</v>
      </c>
      <c r="DE286" s="8">
        <v>536.39210000000003</v>
      </c>
      <c r="DF286" s="8">
        <v>1395.1790000000001</v>
      </c>
      <c r="DG286" s="8">
        <v>1144.963785459855</v>
      </c>
      <c r="DH286" s="8">
        <v>122.983277148958</v>
      </c>
      <c r="DI286" s="8">
        <v>29.505969689530161</v>
      </c>
      <c r="DJ286" s="8">
        <v>11.15396770165693</v>
      </c>
      <c r="DK286" s="8">
        <v>1804.1320000000001</v>
      </c>
      <c r="DL286" s="8">
        <v>1018.351</v>
      </c>
      <c r="DM286" s="8">
        <v>2177.0859999999998</v>
      </c>
      <c r="DN286" s="8">
        <v>466.7312</v>
      </c>
      <c r="DO286" s="8">
        <v>584.85540000000003</v>
      </c>
      <c r="DP286" s="8">
        <v>5056.2030000000004</v>
      </c>
      <c r="DQ286" s="8">
        <v>4161.0529999999999</v>
      </c>
      <c r="DR286" s="8">
        <v>2888.5435000000002</v>
      </c>
      <c r="DS286" s="8">
        <v>5708.5739999999996</v>
      </c>
      <c r="DT286" s="8">
        <v>1383.971</v>
      </c>
      <c r="DU286" s="8">
        <v>716.17992007862426</v>
      </c>
      <c r="DV286" s="8">
        <v>2128.4770799213761</v>
      </c>
      <c r="DW286" s="8">
        <v>3106.74</v>
      </c>
      <c r="DX286" s="8">
        <v>2371.058</v>
      </c>
      <c r="DY286" s="8">
        <v>2832.4160000000002</v>
      </c>
      <c r="DZ286" s="8">
        <v>1230.29</v>
      </c>
      <c r="EA286" s="8">
        <v>9.4959930000000004</v>
      </c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</row>
    <row r="287" spans="1:165" x14ac:dyDescent="0.3">
      <c r="A287" s="29"/>
      <c r="B287" s="24" t="s">
        <v>222</v>
      </c>
      <c r="C287" s="24" t="s">
        <v>136</v>
      </c>
      <c r="D287" s="18"/>
      <c r="E287" s="16">
        <f t="shared" si="6"/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</row>
    <row r="288" spans="1:165" x14ac:dyDescent="0.3">
      <c r="A288" s="29"/>
      <c r="B288" s="24" t="s">
        <v>223</v>
      </c>
      <c r="C288" s="24" t="s">
        <v>136</v>
      </c>
      <c r="D288" s="18"/>
      <c r="E288" s="16">
        <f t="shared" si="6"/>
        <v>4339.8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0</v>
      </c>
      <c r="CT288" s="8">
        <v>2169.9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2169.9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</row>
    <row r="289" spans="1:165" x14ac:dyDescent="0.3">
      <c r="A289" s="29"/>
      <c r="B289" s="24" t="s">
        <v>224</v>
      </c>
      <c r="C289" s="24" t="s">
        <v>136</v>
      </c>
      <c r="D289" s="18"/>
      <c r="E289" s="16">
        <f t="shared" si="6"/>
        <v>1122.9999795999997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46.129301299999987</v>
      </c>
      <c r="CL289" s="8">
        <v>0.26896510000000001</v>
      </c>
      <c r="CM289" s="8">
        <v>0.1091983</v>
      </c>
      <c r="CN289" s="8">
        <v>1.909168</v>
      </c>
      <c r="CO289" s="8">
        <v>4.2257740000000004</v>
      </c>
      <c r="CP289" s="8">
        <v>19.702089999999998</v>
      </c>
      <c r="CQ289" s="8">
        <v>98.815098000000006</v>
      </c>
      <c r="CR289" s="8">
        <v>18.940989999999999</v>
      </c>
      <c r="CS289" s="8">
        <v>3.1184479999999999</v>
      </c>
      <c r="CT289" s="8">
        <v>5.1906739999999996</v>
      </c>
      <c r="CU289" s="8">
        <v>5.1052980000000003</v>
      </c>
      <c r="CV289" s="8">
        <v>26.538889999999999</v>
      </c>
      <c r="CW289" s="8">
        <v>22.10182</v>
      </c>
      <c r="CX289" s="8">
        <v>14.31372</v>
      </c>
      <c r="CY289" s="8">
        <v>1.9725343277499821</v>
      </c>
      <c r="CZ289" s="8">
        <v>25.601115672250021</v>
      </c>
      <c r="DA289" s="8">
        <v>12.15109</v>
      </c>
      <c r="DB289" s="8">
        <v>10.78002</v>
      </c>
      <c r="DC289" s="8">
        <v>9.2435949999999991</v>
      </c>
      <c r="DD289" s="8">
        <v>5.6815439999999997</v>
      </c>
      <c r="DE289" s="8">
        <v>10.37904</v>
      </c>
      <c r="DF289" s="8">
        <v>26.99634</v>
      </c>
      <c r="DG289" s="8">
        <v>22.154729498703858</v>
      </c>
      <c r="DH289" s="8">
        <v>2.3796920677320639</v>
      </c>
      <c r="DI289" s="8">
        <v>0.57093227346570607</v>
      </c>
      <c r="DJ289" s="8">
        <v>0.21582616009836531</v>
      </c>
      <c r="DK289" s="8">
        <v>34.909460000000003</v>
      </c>
      <c r="DL289" s="8">
        <v>19.704809999999998</v>
      </c>
      <c r="DM289" s="8">
        <v>42.126010000000001</v>
      </c>
      <c r="DN289" s="8">
        <v>9.0311210000000006</v>
      </c>
      <c r="DO289" s="8">
        <v>11.316789999999999</v>
      </c>
      <c r="DP289" s="8">
        <v>97.83614</v>
      </c>
      <c r="DQ289" s="8">
        <v>80.515240000000006</v>
      </c>
      <c r="DR289" s="8">
        <v>55.892529999999987</v>
      </c>
      <c r="DS289" s="8">
        <v>110.4593</v>
      </c>
      <c r="DT289" s="8">
        <v>26.77946</v>
      </c>
      <c r="DU289" s="8">
        <v>13.85788181790006</v>
      </c>
      <c r="DV289" s="8">
        <v>41.185438182099936</v>
      </c>
      <c r="DW289" s="8">
        <v>60.114570000000001</v>
      </c>
      <c r="DX289" s="8">
        <v>45.879330000000003</v>
      </c>
      <c r="DY289" s="8">
        <v>54.806480000000001</v>
      </c>
      <c r="DZ289" s="8">
        <v>23.805779999999999</v>
      </c>
      <c r="EA289" s="8">
        <v>0.18374489999999999</v>
      </c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</row>
    <row r="290" spans="1:165" x14ac:dyDescent="0.3">
      <c r="A290" s="29"/>
      <c r="B290" s="24" t="s">
        <v>225</v>
      </c>
      <c r="C290" s="24" t="s">
        <v>136</v>
      </c>
      <c r="D290" s="18"/>
      <c r="E290" s="16">
        <f t="shared" si="6"/>
        <v>56914.001045000012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2337.8480199999999</v>
      </c>
      <c r="CL290" s="8">
        <v>13.63124</v>
      </c>
      <c r="CM290" s="8">
        <v>5.5342070000000003</v>
      </c>
      <c r="CN290" s="8">
        <v>96.757230000000007</v>
      </c>
      <c r="CO290" s="8">
        <v>214.1636</v>
      </c>
      <c r="CP290" s="8">
        <v>998.50829999999996</v>
      </c>
      <c r="CQ290" s="8">
        <v>5007.9811</v>
      </c>
      <c r="CR290" s="8">
        <v>959.93539999999996</v>
      </c>
      <c r="CS290" s="8">
        <v>158.04390000000001</v>
      </c>
      <c r="CT290" s="8">
        <v>263.065</v>
      </c>
      <c r="CU290" s="8">
        <v>258.73809999999997</v>
      </c>
      <c r="CV290" s="8">
        <v>1344.999</v>
      </c>
      <c r="CW290" s="8">
        <v>1120.127</v>
      </c>
      <c r="CX290" s="8">
        <v>725.42409999999995</v>
      </c>
      <c r="CY290" s="8">
        <v>99.968641928263523</v>
      </c>
      <c r="CZ290" s="8">
        <v>1297.4723580717371</v>
      </c>
      <c r="DA290" s="8">
        <v>615.82100000000003</v>
      </c>
      <c r="DB290" s="8">
        <v>546.33510000000001</v>
      </c>
      <c r="DC290" s="8">
        <v>468.46839999999997</v>
      </c>
      <c r="DD290" s="8">
        <v>287.9425</v>
      </c>
      <c r="DE290" s="8">
        <v>526.01300000000003</v>
      </c>
      <c r="DF290" s="8">
        <v>1368.183</v>
      </c>
      <c r="DG290" s="8">
        <v>1122.8092134518879</v>
      </c>
      <c r="DH290" s="8">
        <v>120.6036019976798</v>
      </c>
      <c r="DI290" s="8">
        <v>28.93504147463555</v>
      </c>
      <c r="DJ290" s="8">
        <v>10.938143075796271</v>
      </c>
      <c r="DK290" s="8">
        <v>1769.223</v>
      </c>
      <c r="DL290" s="8">
        <v>998.64589999999998</v>
      </c>
      <c r="DM290" s="8">
        <v>2134.96</v>
      </c>
      <c r="DN290" s="8">
        <v>457.70010000000002</v>
      </c>
      <c r="DO290" s="8">
        <v>573.53859999999997</v>
      </c>
      <c r="DP290" s="8">
        <v>4958.3670000000002</v>
      </c>
      <c r="DQ290" s="8">
        <v>4080.538</v>
      </c>
      <c r="DR290" s="8">
        <v>2832.6509999999998</v>
      </c>
      <c r="DS290" s="8">
        <v>5598.1139999999996</v>
      </c>
      <c r="DT290" s="8">
        <v>1357.192</v>
      </c>
      <c r="DU290" s="8">
        <v>702.32186706175514</v>
      </c>
      <c r="DV290" s="8">
        <v>2087.291132938245</v>
      </c>
      <c r="DW290" s="8">
        <v>3046.6260000000002</v>
      </c>
      <c r="DX290" s="8">
        <v>2325.1790000000001</v>
      </c>
      <c r="DY290" s="8">
        <v>2777.61</v>
      </c>
      <c r="DZ290" s="8">
        <v>1206.4849999999999</v>
      </c>
      <c r="EA290" s="8">
        <v>9.3122480000000003</v>
      </c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</row>
    <row r="291" spans="1:165" x14ac:dyDescent="0.3">
      <c r="A291" s="29"/>
      <c r="B291" s="24" t="s">
        <v>226</v>
      </c>
      <c r="C291" s="24" t="s">
        <v>136</v>
      </c>
      <c r="D291" s="18"/>
      <c r="E291" s="16">
        <f t="shared" si="6"/>
        <v>24944.200788000002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1024.6290879999999</v>
      </c>
      <c r="CL291" s="8">
        <v>5.9742829999999998</v>
      </c>
      <c r="CM291" s="8">
        <v>2.4255260000000001</v>
      </c>
      <c r="CN291" s="8">
        <v>42.406640000000003</v>
      </c>
      <c r="CO291" s="8">
        <v>93.863349999999997</v>
      </c>
      <c r="CP291" s="8">
        <v>437.625</v>
      </c>
      <c r="CQ291" s="8">
        <v>2194.8919299999998</v>
      </c>
      <c r="CR291" s="8">
        <v>420.71940000000001</v>
      </c>
      <c r="CS291" s="8">
        <v>69.267309999999995</v>
      </c>
      <c r="CT291" s="8">
        <v>115.2958</v>
      </c>
      <c r="CU291" s="8">
        <v>113.3994</v>
      </c>
      <c r="CV291" s="8">
        <v>589.48469999999998</v>
      </c>
      <c r="CW291" s="8">
        <v>490.92809999999997</v>
      </c>
      <c r="CX291" s="8">
        <v>317.93799999999999</v>
      </c>
      <c r="CY291" s="8">
        <v>43.814146111569237</v>
      </c>
      <c r="CZ291" s="8">
        <v>568.65475388843072</v>
      </c>
      <c r="DA291" s="8">
        <v>269.90129999999999</v>
      </c>
      <c r="DB291" s="8">
        <v>239.44710000000001</v>
      </c>
      <c r="DC291" s="8">
        <v>205.31979999999999</v>
      </c>
      <c r="DD291" s="8">
        <v>126.1991</v>
      </c>
      <c r="DE291" s="8">
        <v>230.54040000000001</v>
      </c>
      <c r="DF291" s="8">
        <v>599.64559999999994</v>
      </c>
      <c r="DG291" s="8">
        <v>492.10334508856039</v>
      </c>
      <c r="DH291" s="8">
        <v>52.857988037279952</v>
      </c>
      <c r="DI291" s="8">
        <v>12.681611915321639</v>
      </c>
      <c r="DJ291" s="8">
        <v>4.7939549588379489</v>
      </c>
      <c r="DK291" s="8">
        <v>775.41279999999995</v>
      </c>
      <c r="DL291" s="8">
        <v>437.68529999999998</v>
      </c>
      <c r="DM291" s="8">
        <v>935.70759999999996</v>
      </c>
      <c r="DN291" s="8">
        <v>200.6003</v>
      </c>
      <c r="DO291" s="8">
        <v>251.3698</v>
      </c>
      <c r="DP291" s="8">
        <v>2173.1469999999999</v>
      </c>
      <c r="DQ291" s="8">
        <v>1788.413</v>
      </c>
      <c r="DR291" s="8">
        <v>1241.4911</v>
      </c>
      <c r="DS291" s="8">
        <v>2453.5349999999999</v>
      </c>
      <c r="DT291" s="8">
        <v>594.82830000000001</v>
      </c>
      <c r="DU291" s="8">
        <v>307.81272516366232</v>
      </c>
      <c r="DV291" s="8">
        <v>914.81527483633772</v>
      </c>
      <c r="DW291" s="8">
        <v>1335.2719999999999</v>
      </c>
      <c r="DX291" s="8">
        <v>1019.077</v>
      </c>
      <c r="DY291" s="8">
        <v>1217.3679999999999</v>
      </c>
      <c r="DZ291" s="8">
        <v>528.77660000000003</v>
      </c>
      <c r="EA291" s="8">
        <v>4.0813610000000002</v>
      </c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</row>
    <row r="292" spans="1:165" x14ac:dyDescent="0.3">
      <c r="A292" s="29"/>
      <c r="B292" s="24" t="s">
        <v>227</v>
      </c>
      <c r="C292" s="24" t="s">
        <v>136</v>
      </c>
      <c r="D292" s="18"/>
      <c r="E292" s="16">
        <f t="shared" si="6"/>
        <v>4130.6000000000004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2065.3000000000002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2065.3000000000002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</row>
    <row r="293" spans="1:165" x14ac:dyDescent="0.3">
      <c r="A293" s="29"/>
      <c r="B293" s="24" t="s">
        <v>228</v>
      </c>
      <c r="C293" s="24" t="s">
        <v>136</v>
      </c>
      <c r="D293" s="18"/>
      <c r="E293" s="16">
        <f t="shared" si="6"/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</row>
    <row r="294" spans="1:165" x14ac:dyDescent="0.3">
      <c r="A294" s="29"/>
      <c r="B294" s="24" t="s">
        <v>229</v>
      </c>
      <c r="C294" s="24" t="s">
        <v>136</v>
      </c>
      <c r="D294" s="18"/>
      <c r="E294" s="16">
        <f t="shared" si="6"/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</row>
    <row r="295" spans="1:165" x14ac:dyDescent="0.3">
      <c r="A295" s="29"/>
      <c r="B295" s="24" t="s">
        <v>230</v>
      </c>
      <c r="C295" s="24" t="s">
        <v>299</v>
      </c>
      <c r="D295" s="18" t="s">
        <v>312</v>
      </c>
      <c r="E295" s="16">
        <f t="shared" si="6"/>
        <v>529.52849800000001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15">
        <v>88</v>
      </c>
      <c r="CI295" s="8">
        <v>0</v>
      </c>
      <c r="CJ295" s="8">
        <v>0</v>
      </c>
      <c r="CK295" s="8">
        <v>32.953364000000001</v>
      </c>
      <c r="CL295" s="8">
        <v>0</v>
      </c>
      <c r="CM295" s="8">
        <v>38.445599999999999</v>
      </c>
      <c r="CN295" s="8">
        <v>26</v>
      </c>
      <c r="CO295" s="8">
        <v>2.7461139999999999</v>
      </c>
      <c r="CP295" s="8">
        <v>5.4922279999999999</v>
      </c>
      <c r="CQ295" s="8">
        <f>365-(116-10)</f>
        <v>259</v>
      </c>
      <c r="CR295" s="8">
        <v>0</v>
      </c>
      <c r="CS295" s="8">
        <v>0</v>
      </c>
      <c r="CT295" s="8">
        <v>10.98446</v>
      </c>
      <c r="CU295" s="8">
        <v>0</v>
      </c>
      <c r="CV295" s="8">
        <v>0</v>
      </c>
      <c r="CW295" s="8">
        <v>2.7461139999999999</v>
      </c>
      <c r="CX295" s="8">
        <v>0</v>
      </c>
      <c r="CY295" s="8">
        <v>0</v>
      </c>
      <c r="CZ295" s="8">
        <v>0</v>
      </c>
      <c r="DA295" s="8">
        <v>43.937820000000002</v>
      </c>
      <c r="DB295" s="8">
        <v>13.73057</v>
      </c>
      <c r="DC295" s="8">
        <v>0</v>
      </c>
      <c r="DD295" s="8">
        <v>0</v>
      </c>
      <c r="DE295" s="8">
        <v>0</v>
      </c>
      <c r="DF295" s="8">
        <v>0</v>
      </c>
      <c r="DG295" s="8">
        <v>2.4027084378612549</v>
      </c>
      <c r="DH295" s="8">
        <v>0.2580806148405394</v>
      </c>
      <c r="DI295" s="8">
        <v>6.1918327234986838E-2</v>
      </c>
      <c r="DJ295" s="8">
        <v>2.3406620063218319E-2</v>
      </c>
      <c r="DK295" s="8">
        <v>0</v>
      </c>
      <c r="DL295" s="8">
        <v>0</v>
      </c>
      <c r="DM295" s="8">
        <v>2.7461139999999999</v>
      </c>
      <c r="DN295" s="8">
        <v>0</v>
      </c>
      <c r="DO295" s="8">
        <v>0</v>
      </c>
      <c r="DP295" s="8">
        <v>0</v>
      </c>
      <c r="DQ295" s="8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</row>
    <row r="296" spans="1:165" x14ac:dyDescent="0.3">
      <c r="A296" s="29"/>
      <c r="B296" s="24" t="s">
        <v>231</v>
      </c>
      <c r="C296" s="24" t="s">
        <v>136</v>
      </c>
      <c r="D296" s="18"/>
      <c r="E296" s="16">
        <f t="shared" si="6"/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</row>
    <row r="297" spans="1:165" x14ac:dyDescent="0.3">
      <c r="A297" s="29"/>
      <c r="B297" s="24" t="s">
        <v>232</v>
      </c>
      <c r="C297" s="24" t="s">
        <v>136</v>
      </c>
      <c r="D297" s="18"/>
      <c r="E297" s="16">
        <f t="shared" si="6"/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</row>
    <row r="298" spans="1:165" x14ac:dyDescent="0.3">
      <c r="A298" s="29"/>
      <c r="B298" s="24" t="s">
        <v>233</v>
      </c>
      <c r="C298" s="24" t="s">
        <v>136</v>
      </c>
      <c r="D298" s="18"/>
      <c r="E298" s="16">
        <f t="shared" si="6"/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</row>
    <row r="299" spans="1:165" x14ac:dyDescent="0.3">
      <c r="A299" s="29"/>
      <c r="B299" s="24" t="s">
        <v>234</v>
      </c>
      <c r="C299" s="24" t="s">
        <v>136</v>
      </c>
      <c r="D299" s="18"/>
      <c r="E299" s="16">
        <f t="shared" si="6"/>
        <v>21299.999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18257.142</v>
      </c>
      <c r="CR299" s="8">
        <v>3042.857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</row>
    <row r="300" spans="1:165" x14ac:dyDescent="0.3">
      <c r="A300" s="29"/>
      <c r="B300" s="24" t="s">
        <v>235</v>
      </c>
      <c r="C300" s="24" t="s">
        <v>136</v>
      </c>
      <c r="D300" s="18"/>
      <c r="E300" s="16">
        <f t="shared" si="6"/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</row>
    <row r="301" spans="1:165" x14ac:dyDescent="0.3">
      <c r="A301" s="29"/>
      <c r="B301" s="24" t="s">
        <v>236</v>
      </c>
      <c r="C301" s="24" t="s">
        <v>136</v>
      </c>
      <c r="D301" s="18"/>
      <c r="E301" s="16">
        <f t="shared" si="6"/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</row>
    <row r="302" spans="1:165" x14ac:dyDescent="0.3">
      <c r="A302" s="29"/>
      <c r="B302" s="24" t="s">
        <v>237</v>
      </c>
      <c r="C302" s="24" t="s">
        <v>136</v>
      </c>
      <c r="D302" s="18"/>
      <c r="E302" s="16">
        <f t="shared" si="6"/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</row>
    <row r="303" spans="1:165" x14ac:dyDescent="0.3">
      <c r="A303" s="29"/>
      <c r="B303" s="24" t="s">
        <v>238</v>
      </c>
      <c r="C303" s="24" t="s">
        <v>136</v>
      </c>
      <c r="D303" s="18"/>
      <c r="E303" s="16">
        <f t="shared" si="6"/>
        <v>209.2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104.6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104.6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</row>
    <row r="304" spans="1:165" x14ac:dyDescent="0.3">
      <c r="A304" s="29"/>
      <c r="B304" s="24" t="s">
        <v>239</v>
      </c>
      <c r="C304" s="24" t="s">
        <v>136</v>
      </c>
      <c r="D304" s="18"/>
      <c r="E304" s="16">
        <f t="shared" si="6"/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</row>
    <row r="305" spans="1:165" x14ac:dyDescent="0.3">
      <c r="A305" s="29"/>
      <c r="B305" s="24" t="s">
        <v>240</v>
      </c>
      <c r="C305" s="24" t="s">
        <v>136</v>
      </c>
      <c r="D305" s="18"/>
      <c r="E305" s="16">
        <f t="shared" si="6"/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</row>
    <row r="306" spans="1:165" x14ac:dyDescent="0.3">
      <c r="A306" s="29"/>
      <c r="B306" s="24" t="s">
        <v>241</v>
      </c>
      <c r="C306" s="24" t="s">
        <v>136</v>
      </c>
      <c r="D306" s="18"/>
      <c r="E306" s="16">
        <f t="shared" si="6"/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</row>
    <row r="307" spans="1:165" x14ac:dyDescent="0.3">
      <c r="A307" s="29"/>
      <c r="B307" s="24" t="s">
        <v>242</v>
      </c>
      <c r="C307" s="24" t="s">
        <v>136</v>
      </c>
      <c r="D307" s="18"/>
      <c r="E307" s="16">
        <f t="shared" si="6"/>
        <v>150.59998730000001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9.3637306999999996</v>
      </c>
      <c r="CL307" s="8">
        <v>0</v>
      </c>
      <c r="CM307" s="8">
        <v>10.92435</v>
      </c>
      <c r="CN307" s="8">
        <v>2.3409330000000002</v>
      </c>
      <c r="CO307" s="8">
        <v>0.78031090000000003</v>
      </c>
      <c r="CP307" s="8">
        <v>1.560622</v>
      </c>
      <c r="CQ307" s="8">
        <v>103.78134</v>
      </c>
      <c r="CR307" s="8">
        <v>0</v>
      </c>
      <c r="CS307" s="8">
        <v>0</v>
      </c>
      <c r="CT307" s="8">
        <v>3.1212439999999999</v>
      </c>
      <c r="CU307" s="8">
        <v>0</v>
      </c>
      <c r="CV307" s="8">
        <v>0</v>
      </c>
      <c r="CW307" s="8">
        <v>0.78031090000000003</v>
      </c>
      <c r="CX307" s="8">
        <v>0</v>
      </c>
      <c r="CY307" s="8">
        <v>0</v>
      </c>
      <c r="CZ307" s="8">
        <v>0</v>
      </c>
      <c r="DA307" s="8">
        <v>12.484970000000001</v>
      </c>
      <c r="DB307" s="8">
        <v>3.901554</v>
      </c>
      <c r="DC307" s="8">
        <v>0</v>
      </c>
      <c r="DD307" s="8">
        <v>0</v>
      </c>
      <c r="DE307" s="8">
        <v>0</v>
      </c>
      <c r="DF307" s="8">
        <v>0</v>
      </c>
      <c r="DG307" s="8">
        <v>0.68273188352162739</v>
      </c>
      <c r="DH307" s="8">
        <v>7.3333851704180775E-2</v>
      </c>
      <c r="DI307" s="8">
        <v>1.7594151463204769E-2</v>
      </c>
      <c r="DJ307" s="8">
        <v>6.6510133109870693E-3</v>
      </c>
      <c r="DK307" s="8">
        <v>0</v>
      </c>
      <c r="DL307" s="8">
        <v>0</v>
      </c>
      <c r="DM307" s="8">
        <v>0.78031090000000003</v>
      </c>
      <c r="DN307" s="8">
        <v>0</v>
      </c>
      <c r="DO307" s="8">
        <v>0</v>
      </c>
      <c r="DP307" s="8">
        <v>0</v>
      </c>
      <c r="DQ307" s="8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</row>
    <row r="308" spans="1:165" ht="14.4" customHeight="1" x14ac:dyDescent="0.3">
      <c r="A308" s="29"/>
      <c r="B308" s="24" t="s">
        <v>243</v>
      </c>
      <c r="C308" s="24" t="s">
        <v>136</v>
      </c>
      <c r="D308" s="24"/>
      <c r="E308" s="21">
        <f>E311*(1-E75)</f>
        <v>15443.335316848228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30.664168620000002</v>
      </c>
      <c r="CR308" s="8">
        <v>10.55796</v>
      </c>
      <c r="CS308" s="8">
        <v>10.13062</v>
      </c>
      <c r="CT308" s="8">
        <v>9.9578020000000003E-2</v>
      </c>
      <c r="CU308" s="8">
        <v>0.44072869999999997</v>
      </c>
      <c r="CV308" s="8">
        <v>2.529156</v>
      </c>
      <c r="CW308" s="8">
        <v>5.8117770000000002</v>
      </c>
      <c r="CX308" s="8">
        <v>1.491832</v>
      </c>
      <c r="CY308" s="8">
        <v>0.15555934802939861</v>
      </c>
      <c r="CZ308" s="8">
        <v>2.0189726519706022</v>
      </c>
      <c r="DA308" s="8">
        <v>6.1150190000000002</v>
      </c>
      <c r="DB308" s="8">
        <v>0.50810820000000001</v>
      </c>
      <c r="DC308" s="8">
        <v>3.0576970000000001</v>
      </c>
      <c r="DD308" s="8">
        <v>1.4856050000000001</v>
      </c>
      <c r="DE308" s="8">
        <v>1.1441060000000001</v>
      </c>
      <c r="DF308" s="8">
        <v>167.5487</v>
      </c>
      <c r="DG308" s="8">
        <v>1.4644871181150141</v>
      </c>
      <c r="DH308" s="8">
        <v>0.1573040365253828</v>
      </c>
      <c r="DI308" s="8">
        <v>3.7740156559147399E-2</v>
      </c>
      <c r="DJ308" s="8">
        <v>1.4266688800455731E-2</v>
      </c>
      <c r="DK308" s="8">
        <v>1.378368</v>
      </c>
      <c r="DL308" s="8">
        <v>0.96612710000000002</v>
      </c>
      <c r="DM308" s="8">
        <v>1.1129629999999999</v>
      </c>
      <c r="DN308" s="8">
        <v>9.4072060000000004</v>
      </c>
      <c r="DO308" s="8">
        <v>0.28317140000000002</v>
      </c>
      <c r="DP308" s="8">
        <v>10.93093</v>
      </c>
      <c r="DQ308" s="8">
        <v>0</v>
      </c>
      <c r="DR308" s="8">
        <v>19.837902</v>
      </c>
      <c r="DS308" s="8">
        <v>9.9281970000000008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10.478770000000001</v>
      </c>
      <c r="DZ308" s="8">
        <v>10.46078</v>
      </c>
      <c r="EA308" s="8">
        <v>0</v>
      </c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</row>
    <row r="309" spans="1:165" ht="14.4" customHeight="1" x14ac:dyDescent="0.3">
      <c r="A309" s="29"/>
      <c r="B309" s="24" t="s">
        <v>244</v>
      </c>
      <c r="C309" s="24" t="s">
        <v>136</v>
      </c>
      <c r="D309" s="24"/>
      <c r="E309" s="21">
        <f>E311*E75</f>
        <v>51326.086543151774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</row>
    <row r="310" spans="1:165" ht="14.4" customHeight="1" x14ac:dyDescent="0.3">
      <c r="A310" s="29"/>
      <c r="B310" s="24" t="s">
        <v>245</v>
      </c>
      <c r="C310" s="24" t="s">
        <v>136</v>
      </c>
      <c r="D310" s="24"/>
      <c r="E310" s="22"/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5.7574474191360053E-2</v>
      </c>
      <c r="CA310" s="8">
        <v>5.6711254920105231E-2</v>
      </c>
      <c r="CB310" s="8">
        <v>11.06053215547723</v>
      </c>
      <c r="CC310" s="8">
        <v>1.701860081568584</v>
      </c>
      <c r="CD310" s="8">
        <v>2.1319280324183789</v>
      </c>
      <c r="CE310" s="8">
        <v>1.4678477025972501</v>
      </c>
      <c r="CF310" s="8">
        <v>0.35470355216261928</v>
      </c>
      <c r="CG310" s="8">
        <v>0.42506290925679507</v>
      </c>
      <c r="CH310" s="8">
        <v>1.585045244196553</v>
      </c>
      <c r="CI310" s="8">
        <v>0.29930459236666518</v>
      </c>
      <c r="CJ310" s="8">
        <v>6.1167081014532131E-2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</row>
    <row r="311" spans="1:165" x14ac:dyDescent="0.3">
      <c r="A311" s="29"/>
      <c r="B311" s="24" t="s">
        <v>246</v>
      </c>
      <c r="C311" s="24" t="s">
        <v>136</v>
      </c>
      <c r="D311" s="24"/>
      <c r="E311" s="16">
        <f>SUM(CK312:CX312)</f>
        <v>66769.421860000002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0.51108891528159184</v>
      </c>
      <c r="CA311" s="8">
        <v>0.50342611319451702</v>
      </c>
      <c r="CB311" s="8">
        <v>98.184403091402146</v>
      </c>
      <c r="CC311" s="8">
        <v>15.10742104494037</v>
      </c>
      <c r="CD311" s="8">
        <v>18.92513654446261</v>
      </c>
      <c r="CE311" s="8">
        <v>13.030091905408741</v>
      </c>
      <c r="CF311" s="8">
        <v>3.1487053293580112</v>
      </c>
      <c r="CG311" s="8">
        <v>3.7732857185362558</v>
      </c>
      <c r="CH311" s="8">
        <v>14.070455108910579</v>
      </c>
      <c r="CI311" s="8">
        <v>2.6569284669982052</v>
      </c>
      <c r="CJ311" s="8">
        <v>0.5429805052626917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</row>
    <row r="312" spans="1:165" x14ac:dyDescent="0.3">
      <c r="A312" s="29"/>
      <c r="B312" s="24" t="s">
        <v>304</v>
      </c>
      <c r="C312" s="24" t="s">
        <v>136</v>
      </c>
      <c r="D312" s="24"/>
      <c r="E312" s="16">
        <f>SUM(BY312:EA312)</f>
        <v>95821.114140000034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23">
        <v>0</v>
      </c>
      <c r="CI312" s="8">
        <v>0</v>
      </c>
      <c r="CJ312" s="8">
        <v>0</v>
      </c>
      <c r="CK312" s="8">
        <v>20269.50923</v>
      </c>
      <c r="CL312" s="8">
        <v>724.87909999999999</v>
      </c>
      <c r="CM312" s="8">
        <v>2472.0610000000001</v>
      </c>
      <c r="CN312" s="8">
        <v>2002.402</v>
      </c>
      <c r="CO312" s="8">
        <v>667.25239999999997</v>
      </c>
      <c r="CP312" s="8">
        <v>1720.71</v>
      </c>
      <c r="CQ312" s="8">
        <v>26148.089199999991</v>
      </c>
      <c r="CR312" s="8">
        <v>3385.2739999999999</v>
      </c>
      <c r="CS312" s="8">
        <v>224.8939</v>
      </c>
      <c r="CT312" s="8">
        <v>1.5278620000000001</v>
      </c>
      <c r="CU312" s="8">
        <v>8.6514480000000002</v>
      </c>
      <c r="CV312" s="8">
        <v>9048.0910000000003</v>
      </c>
      <c r="CW312" s="8">
        <v>60.243960000000001</v>
      </c>
      <c r="CX312" s="8">
        <v>35.836759999999998</v>
      </c>
      <c r="CY312" s="8">
        <v>5.2493357244692129</v>
      </c>
      <c r="CZ312" s="8">
        <v>68.130044275530778</v>
      </c>
      <c r="DA312" s="8">
        <v>17883.080000000002</v>
      </c>
      <c r="DB312" s="8">
        <v>360.90069999999997</v>
      </c>
      <c r="DC312" s="8">
        <v>18.808420000000002</v>
      </c>
      <c r="DD312" s="8">
        <v>12.3391</v>
      </c>
      <c r="DE312" s="8">
        <v>22.86767</v>
      </c>
      <c r="DF312" s="8">
        <v>90.560109999999995</v>
      </c>
      <c r="DG312" s="8">
        <v>54.39383589803483</v>
      </c>
      <c r="DH312" s="8">
        <v>5.8425709881786583</v>
      </c>
      <c r="DI312" s="8">
        <v>1.4017411674379689</v>
      </c>
      <c r="DJ312" s="8">
        <v>0.52989194634853432</v>
      </c>
      <c r="DK312" s="8">
        <v>77.243099999999998</v>
      </c>
      <c r="DL312" s="8">
        <v>17.23263</v>
      </c>
      <c r="DM312" s="8">
        <v>10421.549999999999</v>
      </c>
      <c r="DN312" s="8">
        <v>0</v>
      </c>
      <c r="DO312" s="8">
        <v>11.563129999999999</v>
      </c>
      <c r="DP312" s="8">
        <v>0</v>
      </c>
      <c r="DQ312" s="8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</row>
    <row r="313" spans="1:165" x14ac:dyDescent="0.3">
      <c r="A313" s="29"/>
      <c r="B313" s="24" t="s">
        <v>302</v>
      </c>
      <c r="C313" s="24" t="s">
        <v>301</v>
      </c>
      <c r="D313" s="24" t="s">
        <v>313</v>
      </c>
      <c r="E313" s="16">
        <f>SUM(BY313:EA313)</f>
        <v>1645.8468371801703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5.7574474191360053E-2</v>
      </c>
      <c r="CA313" s="8">
        <v>5.6711254920105231E-2</v>
      </c>
      <c r="CB313" s="8">
        <v>11.06053215547723</v>
      </c>
      <c r="CC313" s="8">
        <v>1.701860081568584</v>
      </c>
      <c r="CD313" s="8">
        <v>2.1319280324183789</v>
      </c>
      <c r="CE313" s="8">
        <v>1.4678477025972501</v>
      </c>
      <c r="CF313" s="8">
        <v>0.35470355216261928</v>
      </c>
      <c r="CG313" s="8">
        <v>0.42506290925679507</v>
      </c>
      <c r="CH313" s="8">
        <v>1.585045244196553</v>
      </c>
      <c r="CI313" s="8">
        <v>0.29930459236666518</v>
      </c>
      <c r="CJ313" s="8">
        <v>6.1167081014532131E-2</v>
      </c>
      <c r="CK313" s="8">
        <v>242.04462169999999</v>
      </c>
      <c r="CL313" s="8">
        <v>8.6560120000000005</v>
      </c>
      <c r="CM313" s="8">
        <v>29.519659999999998</v>
      </c>
      <c r="CN313" s="8">
        <v>23.91132</v>
      </c>
      <c r="CO313" s="8">
        <v>7.967873</v>
      </c>
      <c r="CP313" s="8">
        <v>20.547550000000001</v>
      </c>
      <c r="CQ313" s="8">
        <v>373.07388800000001</v>
      </c>
      <c r="CR313" s="8">
        <v>88.723190000000002</v>
      </c>
      <c r="CS313" s="8">
        <v>6.1175459999999999</v>
      </c>
      <c r="CT313" s="8">
        <v>0.62335309999999999</v>
      </c>
      <c r="CU313" s="8">
        <v>0.70826610000000001</v>
      </c>
      <c r="CV313" s="8">
        <v>237.89330000000001</v>
      </c>
      <c r="CW313" s="8">
        <v>2.135122</v>
      </c>
      <c r="CX313" s="8">
        <v>1.5448679999999999</v>
      </c>
      <c r="CY313" s="8">
        <v>0.1775298421523348</v>
      </c>
      <c r="CZ313" s="8">
        <v>2.3041231578476649</v>
      </c>
      <c r="DA313" s="8">
        <v>284.89319999999998</v>
      </c>
      <c r="DB313" s="8">
        <v>5.1836260000000003</v>
      </c>
      <c r="DC313" s="8">
        <v>1.036624</v>
      </c>
      <c r="DD313" s="8">
        <v>0.95456350000000001</v>
      </c>
      <c r="DE313" s="8">
        <v>1.174156</v>
      </c>
      <c r="DF313" s="8">
        <v>2.9344649999999999</v>
      </c>
      <c r="DG313" s="8">
        <v>2.132257469079514</v>
      </c>
      <c r="DH313" s="8">
        <v>0.22903083451449141</v>
      </c>
      <c r="DI313" s="8">
        <v>5.4948746023146908E-2</v>
      </c>
      <c r="DJ313" s="8">
        <v>2.0771950382847772E-2</v>
      </c>
      <c r="DK313" s="8">
        <v>2.9167260000000002</v>
      </c>
      <c r="DL313" s="8">
        <v>1.0348759999999999</v>
      </c>
      <c r="DM313" s="8">
        <v>273.2174</v>
      </c>
      <c r="DN313" s="8">
        <v>0.53767350000000003</v>
      </c>
      <c r="DO313" s="8">
        <v>0.85368869999999997</v>
      </c>
      <c r="DP313" s="8">
        <v>0.62476279999999995</v>
      </c>
      <c r="DQ313" s="8">
        <v>0</v>
      </c>
      <c r="DR313" s="8">
        <v>1.133845</v>
      </c>
      <c r="DS313" s="8">
        <v>0.56745100000000004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0.5989196</v>
      </c>
      <c r="DZ313" s="8">
        <v>0.59789110000000001</v>
      </c>
      <c r="EA313" s="8">
        <v>0</v>
      </c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</row>
    <row r="314" spans="1:165" x14ac:dyDescent="0.3">
      <c r="A314" s="29"/>
      <c r="B314" s="24" t="s">
        <v>303</v>
      </c>
      <c r="C314" s="24" t="s">
        <v>301</v>
      </c>
      <c r="D314" s="24" t="s">
        <v>313</v>
      </c>
      <c r="E314" s="16">
        <f>SUM(BY314:EA314)</f>
        <v>1546.8150312837552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0.51108891528159184</v>
      </c>
      <c r="CA314" s="8">
        <v>0.50342611319451702</v>
      </c>
      <c r="CB314" s="8">
        <v>98.184403091402146</v>
      </c>
      <c r="CC314" s="8">
        <v>15.10742104494037</v>
      </c>
      <c r="CD314" s="8">
        <v>18.92513654446261</v>
      </c>
      <c r="CE314" s="8">
        <v>13.030091905408741</v>
      </c>
      <c r="CF314" s="8">
        <v>3.1487053293580112</v>
      </c>
      <c r="CG314" s="8">
        <v>3.7732857185362558</v>
      </c>
      <c r="CH314" s="8">
        <v>14.070455108910579</v>
      </c>
      <c r="CI314" s="8">
        <v>2.6569284669982052</v>
      </c>
      <c r="CJ314" s="8">
        <v>0.5429805052626917</v>
      </c>
      <c r="CK314" s="8">
        <v>338.86249559999999</v>
      </c>
      <c r="CL314" s="8">
        <v>12.11842</v>
      </c>
      <c r="CM314" s="8">
        <v>41.32752</v>
      </c>
      <c r="CN314" s="8">
        <v>33.475850000000001</v>
      </c>
      <c r="CO314" s="8">
        <v>11.15502</v>
      </c>
      <c r="CP314" s="8">
        <v>28.766570000000002</v>
      </c>
      <c r="CQ314" s="8">
        <v>397.11248871999999</v>
      </c>
      <c r="CR314" s="8">
        <v>10.55796</v>
      </c>
      <c r="CS314" s="8">
        <v>10.13062</v>
      </c>
      <c r="CT314" s="8">
        <v>9.9578020000000003E-2</v>
      </c>
      <c r="CU314" s="8">
        <v>0.44072869999999997</v>
      </c>
      <c r="CV314" s="8">
        <v>2.529156</v>
      </c>
      <c r="CW314" s="8">
        <v>5.8117770000000002</v>
      </c>
      <c r="CX314" s="8">
        <v>1.491832</v>
      </c>
      <c r="CY314" s="8">
        <v>0.15555934802939861</v>
      </c>
      <c r="CZ314" s="8">
        <v>2.0189726519706022</v>
      </c>
      <c r="DA314" s="8">
        <v>224.39529999999999</v>
      </c>
      <c r="DB314" s="8">
        <v>6.2169400000000001</v>
      </c>
      <c r="DC314" s="8">
        <v>3.0576970000000001</v>
      </c>
      <c r="DD314" s="8">
        <v>1.4856050000000001</v>
      </c>
      <c r="DE314" s="8">
        <v>1.1441060000000001</v>
      </c>
      <c r="DF314" s="8">
        <v>167.5487</v>
      </c>
      <c r="DG314" s="8">
        <v>1.4644871181150141</v>
      </c>
      <c r="DH314" s="8">
        <v>0.1573040365253828</v>
      </c>
      <c r="DI314" s="8">
        <v>3.7740156559147399E-2</v>
      </c>
      <c r="DJ314" s="8">
        <v>1.4266688800455731E-2</v>
      </c>
      <c r="DK314" s="8">
        <v>1.378368</v>
      </c>
      <c r="DL314" s="8">
        <v>0.96612710000000002</v>
      </c>
      <c r="DM314" s="8">
        <v>1.1129629999999999</v>
      </c>
      <c r="DN314" s="8">
        <v>9.4072060000000004</v>
      </c>
      <c r="DO314" s="8">
        <v>0.28317140000000002</v>
      </c>
      <c r="DP314" s="8">
        <v>10.93093</v>
      </c>
      <c r="DQ314" s="8">
        <v>0</v>
      </c>
      <c r="DR314" s="8">
        <v>19.837902</v>
      </c>
      <c r="DS314" s="8">
        <v>9.9281970000000008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10.478770000000001</v>
      </c>
      <c r="DZ314" s="8">
        <v>10.46078</v>
      </c>
      <c r="EA314" s="8">
        <v>0</v>
      </c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</row>
    <row r="315" spans="1:165" x14ac:dyDescent="0.3">
      <c r="A315" s="29"/>
      <c r="B315" s="24" t="s">
        <v>280</v>
      </c>
      <c r="C315" s="24" t="s">
        <v>301</v>
      </c>
      <c r="D315" s="24" t="s">
        <v>313</v>
      </c>
      <c r="E315" s="16">
        <f>SUM(BY315:EA315)</f>
        <v>95821.114140000063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f t="array" ref="BZ315:CJ315">$E$309*TRANSPOSE(E78:E88)</f>
        <v>292.68360028645935</v>
      </c>
      <c r="CA315" s="8">
        <v>71.066291716812827</v>
      </c>
      <c r="CB315" s="8">
        <v>28436.559060914275</v>
      </c>
      <c r="CC315" s="8">
        <v>4550.0135206365367</v>
      </c>
      <c r="CD315" s="8">
        <v>5040.1626536372851</v>
      </c>
      <c r="CE315" s="8">
        <v>4323.4382831302191</v>
      </c>
      <c r="CF315" s="8">
        <v>613.44513648507439</v>
      </c>
      <c r="CG315" s="8">
        <v>531.16534492154642</v>
      </c>
      <c r="CH315" s="8">
        <v>5714.9470542879126</v>
      </c>
      <c r="CI315" s="8">
        <v>1685.3876673829545</v>
      </c>
      <c r="CJ315" s="8">
        <v>67.217929752713857</v>
      </c>
      <c r="CK315" s="8">
        <f>CK312*$E$308/SUM($CK$312:$CX$312)</f>
        <v>4688.2063529498428</v>
      </c>
      <c r="CL315" s="8">
        <f t="shared" ref="CL315:CX315" si="9">CL312*$E$308/SUM($CK$312:$CX$312)</f>
        <v>167.65984628334112</v>
      </c>
      <c r="CM315" s="8">
        <f t="shared" si="9"/>
        <v>571.77171650147261</v>
      </c>
      <c r="CN315" s="8">
        <f t="shared" si="9"/>
        <v>463.14262822235446</v>
      </c>
      <c r="CO315" s="8">
        <f t="shared" si="9"/>
        <v>154.33116338461195</v>
      </c>
      <c r="CP315" s="8">
        <f t="shared" si="9"/>
        <v>397.98909100594562</v>
      </c>
      <c r="CQ315" s="8">
        <f t="shared" si="9"/>
        <v>6047.8838690135935</v>
      </c>
      <c r="CR315" s="8">
        <f t="shared" si="9"/>
        <v>782.99197544389312</v>
      </c>
      <c r="CS315" s="8">
        <f t="shared" si="9"/>
        <v>52.016504137119</v>
      </c>
      <c r="CT315" s="8">
        <f t="shared" si="9"/>
        <v>0.35338459622047069</v>
      </c>
      <c r="CU315" s="8">
        <f t="shared" si="9"/>
        <v>2.0010239525574942</v>
      </c>
      <c r="CV315" s="8">
        <f t="shared" si="9"/>
        <v>2092.7649124077138</v>
      </c>
      <c r="CW315" s="8">
        <f t="shared" si="9"/>
        <v>13.934038204577499</v>
      </c>
      <c r="CX315" s="8">
        <f t="shared" si="9"/>
        <v>8.2888107449821469</v>
      </c>
      <c r="CY315" s="8">
        <f>CY312</f>
        <v>5.2493357244692129</v>
      </c>
      <c r="CZ315" s="8">
        <f t="shared" ref="CZ315:DW315" si="10">CZ312</f>
        <v>68.130044275530778</v>
      </c>
      <c r="DA315" s="8">
        <f t="shared" si="10"/>
        <v>17883.080000000002</v>
      </c>
      <c r="DB315" s="8">
        <f t="shared" si="10"/>
        <v>360.90069999999997</v>
      </c>
      <c r="DC315" s="8">
        <f t="shared" si="10"/>
        <v>18.808420000000002</v>
      </c>
      <c r="DD315" s="8">
        <f t="shared" si="10"/>
        <v>12.3391</v>
      </c>
      <c r="DE315" s="8">
        <f t="shared" si="10"/>
        <v>22.86767</v>
      </c>
      <c r="DF315" s="8">
        <f t="shared" si="10"/>
        <v>90.560109999999995</v>
      </c>
      <c r="DG315" s="8">
        <f t="shared" si="10"/>
        <v>54.39383589803483</v>
      </c>
      <c r="DH315" s="8">
        <f t="shared" si="10"/>
        <v>5.8425709881786583</v>
      </c>
      <c r="DI315" s="8">
        <f t="shared" si="10"/>
        <v>1.4017411674379689</v>
      </c>
      <c r="DJ315" s="8">
        <f t="shared" si="10"/>
        <v>0.52989194634853432</v>
      </c>
      <c r="DK315" s="8">
        <f t="shared" si="10"/>
        <v>77.243099999999998</v>
      </c>
      <c r="DL315" s="8">
        <f t="shared" si="10"/>
        <v>17.23263</v>
      </c>
      <c r="DM315" s="8">
        <f t="shared" si="10"/>
        <v>10421.549999999999</v>
      </c>
      <c r="DN315" s="8">
        <f t="shared" si="10"/>
        <v>0</v>
      </c>
      <c r="DO315" s="8">
        <f t="shared" si="10"/>
        <v>11.563129999999999</v>
      </c>
      <c r="DP315" s="8">
        <f t="shared" si="10"/>
        <v>0</v>
      </c>
      <c r="DQ315" s="8">
        <f t="shared" si="10"/>
        <v>0</v>
      </c>
      <c r="DR315" s="8">
        <f t="shared" si="10"/>
        <v>0</v>
      </c>
      <c r="DS315" s="8">
        <f t="shared" si="10"/>
        <v>0</v>
      </c>
      <c r="DT315" s="8">
        <f t="shared" si="10"/>
        <v>0</v>
      </c>
      <c r="DU315" s="8">
        <f t="shared" si="10"/>
        <v>0</v>
      </c>
      <c r="DV315" s="8">
        <f t="shared" si="10"/>
        <v>0</v>
      </c>
      <c r="DW315" s="8">
        <f t="shared" si="10"/>
        <v>0</v>
      </c>
      <c r="DX315" s="8">
        <v>0</v>
      </c>
      <c r="DY315" s="8">
        <v>0</v>
      </c>
      <c r="DZ315" s="8">
        <v>0</v>
      </c>
      <c r="EA315" s="8">
        <v>0</v>
      </c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</row>
    <row r="316" spans="1:165" x14ac:dyDescent="0.3">
      <c r="A316" s="29"/>
      <c r="B316" s="24" t="s">
        <v>247</v>
      </c>
      <c r="C316" s="24" t="s">
        <v>136</v>
      </c>
      <c r="D316" s="18"/>
      <c r="E316" s="24"/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</row>
    <row r="317" spans="1:165" x14ac:dyDescent="0.3">
      <c r="A317" s="29"/>
      <c r="B317" s="24" t="s">
        <v>248</v>
      </c>
      <c r="C317" s="24" t="s">
        <v>136</v>
      </c>
      <c r="D317" s="18"/>
      <c r="E317" s="24"/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31.634321199999999</v>
      </c>
      <c r="CL317" s="8">
        <v>0.2166218</v>
      </c>
      <c r="CM317" s="8">
        <v>0.17144319999999999</v>
      </c>
      <c r="CN317" s="8">
        <v>1.2484740000000001</v>
      </c>
      <c r="CO317" s="8">
        <v>4.0570769999999996</v>
      </c>
      <c r="CP317" s="8">
        <v>16.71124</v>
      </c>
      <c r="CQ317" s="8">
        <v>56.678532899999993</v>
      </c>
      <c r="CR317" s="8">
        <v>17.656580000000002</v>
      </c>
      <c r="CS317" s="8">
        <v>0.56008630000000004</v>
      </c>
      <c r="CT317" s="8">
        <v>1.016483</v>
      </c>
      <c r="CU317" s="8">
        <v>3.7530079999999999</v>
      </c>
      <c r="CV317" s="8">
        <v>23.888020000000001</v>
      </c>
      <c r="CW317" s="8">
        <v>20.796240000000001</v>
      </c>
      <c r="CX317" s="8">
        <v>13.33633</v>
      </c>
      <c r="CY317" s="8">
        <v>1.894013244971017</v>
      </c>
      <c r="CZ317" s="8">
        <v>24.582006755028981</v>
      </c>
      <c r="DA317" s="8">
        <v>16.983280000000001</v>
      </c>
      <c r="DB317" s="8">
        <v>7.8878199999999996</v>
      </c>
      <c r="DC317" s="8">
        <v>7.3965699999999996</v>
      </c>
      <c r="DD317" s="8">
        <v>5.0104069999999998</v>
      </c>
      <c r="DE317" s="8">
        <v>8.8794710000000006</v>
      </c>
      <c r="DF317" s="8">
        <v>580.1748</v>
      </c>
      <c r="DG317" s="8">
        <v>24.343264532892359</v>
      </c>
      <c r="DH317" s="8">
        <v>2.6147678090592952</v>
      </c>
      <c r="DI317" s="8">
        <v>0.62733130477419863</v>
      </c>
      <c r="DJ317" s="8">
        <v>0.23714635327415121</v>
      </c>
      <c r="DK317" s="8">
        <v>1129.0899999999999</v>
      </c>
      <c r="DL317" s="8">
        <v>215.03980000000001</v>
      </c>
      <c r="DM317" s="8">
        <v>981.01570000000004</v>
      </c>
      <c r="DN317" s="8">
        <v>415.32740000000001</v>
      </c>
      <c r="DO317" s="8">
        <v>1709.9369999999999</v>
      </c>
      <c r="DP317" s="8">
        <v>80.093590000000006</v>
      </c>
      <c r="DQ317" s="8">
        <v>64.240269999999995</v>
      </c>
      <c r="DR317" s="8">
        <v>26.62846</v>
      </c>
      <c r="DS317" s="8">
        <v>5254.3429999999998</v>
      </c>
      <c r="DT317" s="8">
        <v>14.187889999999999</v>
      </c>
      <c r="DU317" s="8">
        <v>7.6140640772300596</v>
      </c>
      <c r="DV317" s="8">
        <v>22.628895922769939</v>
      </c>
      <c r="DW317" s="8">
        <v>154.61840000000001</v>
      </c>
      <c r="DX317" s="8">
        <v>27.609439999999999</v>
      </c>
      <c r="DY317" s="8">
        <v>16.86365</v>
      </c>
      <c r="DZ317" s="8">
        <v>8.4070029999999996</v>
      </c>
      <c r="EA317" s="8">
        <v>0</v>
      </c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</row>
    <row r="318" spans="1:165" x14ac:dyDescent="0.3">
      <c r="A318" s="29"/>
      <c r="B318" s="24" t="s">
        <v>249</v>
      </c>
      <c r="C318" s="24" t="s">
        <v>136</v>
      </c>
      <c r="D318" s="18"/>
      <c r="E318" s="24"/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33.337097900000003</v>
      </c>
      <c r="CL318" s="8">
        <v>0.22828190000000001</v>
      </c>
      <c r="CM318" s="8">
        <v>0.18067140000000001</v>
      </c>
      <c r="CN318" s="8">
        <v>1.3156749999999999</v>
      </c>
      <c r="CO318" s="8">
        <v>4.2754560000000001</v>
      </c>
      <c r="CP318" s="8">
        <v>17.61074</v>
      </c>
      <c r="CQ318" s="8">
        <v>59.729347999999987</v>
      </c>
      <c r="CR318" s="8">
        <v>18.60697</v>
      </c>
      <c r="CS318" s="8">
        <v>0.59023389999999998</v>
      </c>
      <c r="CT318" s="8">
        <v>1.071197</v>
      </c>
      <c r="CU318" s="8">
        <v>3.9550200000000002</v>
      </c>
      <c r="CV318" s="8">
        <v>25.173829999999999</v>
      </c>
      <c r="CW318" s="8">
        <v>21.91563</v>
      </c>
      <c r="CX318" s="8">
        <v>14.054180000000001</v>
      </c>
      <c r="CY318" s="8">
        <v>1.995961242273506</v>
      </c>
      <c r="CZ318" s="8">
        <v>25.905168757726489</v>
      </c>
      <c r="DA318" s="8">
        <v>17.89743</v>
      </c>
      <c r="DB318" s="8">
        <v>8.3123950000000004</v>
      </c>
      <c r="DC318" s="8">
        <v>7.794702</v>
      </c>
      <c r="DD318" s="8">
        <v>5.2801</v>
      </c>
      <c r="DE318" s="8">
        <v>9.3574230000000007</v>
      </c>
      <c r="DF318" s="8">
        <v>611.40369999999996</v>
      </c>
      <c r="DG318" s="8">
        <v>25.65357871848575</v>
      </c>
      <c r="DH318" s="8">
        <v>2.7555117650564029</v>
      </c>
      <c r="DI318" s="8">
        <v>0.6610983908033452</v>
      </c>
      <c r="DJ318" s="8">
        <v>0.2499111256544948</v>
      </c>
      <c r="DK318" s="8">
        <v>1189.865</v>
      </c>
      <c r="DL318" s="8">
        <v>1034.5219999999999</v>
      </c>
      <c r="DM318" s="8">
        <v>1033.82</v>
      </c>
      <c r="DN318" s="8">
        <v>437.68310000000002</v>
      </c>
      <c r="DO318" s="8">
        <v>1801.9770000000001</v>
      </c>
      <c r="DP318" s="8">
        <v>84.404750000000007</v>
      </c>
      <c r="DQ318" s="8">
        <v>67.698099999999997</v>
      </c>
      <c r="DR318" s="8">
        <v>28.061779999999999</v>
      </c>
      <c r="DS318" s="8">
        <v>5537.1670000000004</v>
      </c>
      <c r="DT318" s="8">
        <v>14.95158</v>
      </c>
      <c r="DU318" s="8">
        <v>8.0239043385682773</v>
      </c>
      <c r="DV318" s="8">
        <v>23.846935661431729</v>
      </c>
      <c r="DW318" s="8">
        <v>162.941</v>
      </c>
      <c r="DX318" s="8">
        <v>29.095569999999999</v>
      </c>
      <c r="DY318" s="8">
        <v>17.771360000000001</v>
      </c>
      <c r="DZ318" s="8">
        <v>8.8595229999999994</v>
      </c>
      <c r="EA318" s="8">
        <v>0</v>
      </c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</row>
    <row r="319" spans="1:165" x14ac:dyDescent="0.3">
      <c r="A319" s="29"/>
      <c r="B319" s="24" t="s">
        <v>250</v>
      </c>
      <c r="C319" s="24" t="s">
        <v>136</v>
      </c>
      <c r="D319" s="18"/>
      <c r="E319" s="24"/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0</v>
      </c>
      <c r="DR319" s="8">
        <v>0</v>
      </c>
      <c r="DS319" s="8">
        <v>120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</row>
    <row r="320" spans="1:165" x14ac:dyDescent="0.3">
      <c r="A320" s="29"/>
      <c r="B320" s="24" t="s">
        <v>251</v>
      </c>
      <c r="C320" s="24" t="s">
        <v>136</v>
      </c>
      <c r="D320" s="18"/>
      <c r="E320" s="24"/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5.0894205699999997</v>
      </c>
      <c r="CL320" s="8">
        <v>2.9674780000000001E-2</v>
      </c>
      <c r="CM320" s="8">
        <v>1.2047799999999999E-2</v>
      </c>
      <c r="CN320" s="8">
        <v>0.21063750000000001</v>
      </c>
      <c r="CO320" s="8">
        <v>0.46622740000000001</v>
      </c>
      <c r="CP320" s="8">
        <v>2.173721</v>
      </c>
      <c r="CQ320" s="8">
        <v>10.902218100000001</v>
      </c>
      <c r="CR320" s="8">
        <v>2.0897489999999999</v>
      </c>
      <c r="CS320" s="8">
        <v>0.34405669999999999</v>
      </c>
      <c r="CT320" s="8">
        <v>0.57268439999999998</v>
      </c>
      <c r="CU320" s="8">
        <v>0.56326480000000001</v>
      </c>
      <c r="CV320" s="8">
        <v>2.9280210000000002</v>
      </c>
      <c r="CW320" s="8">
        <v>2.438482</v>
      </c>
      <c r="CX320" s="8">
        <v>1.579226</v>
      </c>
      <c r="CY320" s="8">
        <v>0.21762865331214429</v>
      </c>
      <c r="CZ320" s="8">
        <v>2.8245573466878562</v>
      </c>
      <c r="DA320" s="8">
        <v>1.3406229999999999</v>
      </c>
      <c r="DB320" s="8">
        <v>1.189354</v>
      </c>
      <c r="DC320" s="8">
        <v>1.019841</v>
      </c>
      <c r="DD320" s="8">
        <v>0.62684169999999995</v>
      </c>
      <c r="DE320" s="8">
        <v>1.145114</v>
      </c>
      <c r="DF320" s="8">
        <v>2.9784920000000001</v>
      </c>
      <c r="DG320" s="8">
        <v>2.4443201155251262</v>
      </c>
      <c r="DH320" s="8">
        <v>0.26255022388124238</v>
      </c>
      <c r="DI320" s="8">
        <v>6.2990669360976054E-2</v>
      </c>
      <c r="DJ320" s="8">
        <v>2.381199123265506E-2</v>
      </c>
      <c r="DK320" s="8">
        <v>3.8515429999999999</v>
      </c>
      <c r="DL320" s="8">
        <v>2.1740210000000002</v>
      </c>
      <c r="DM320" s="8">
        <v>4.6477409999999999</v>
      </c>
      <c r="DN320" s="8">
        <v>0.99639880000000003</v>
      </c>
      <c r="DO320" s="8">
        <v>1.2485759999999999</v>
      </c>
      <c r="DP320" s="8">
        <v>10.79421</v>
      </c>
      <c r="DQ320" s="8">
        <v>8.8832039999999992</v>
      </c>
      <c r="DR320" s="8">
        <v>6.1665939999999999</v>
      </c>
      <c r="DS320" s="8">
        <v>12.186920000000001</v>
      </c>
      <c r="DT320" s="8">
        <v>2.954564</v>
      </c>
      <c r="DU320" s="8">
        <v>1.5289329268257641</v>
      </c>
      <c r="DV320" s="8">
        <v>4.543968073174236</v>
      </c>
      <c r="DW320" s="8">
        <v>6.632409</v>
      </c>
      <c r="DX320" s="8">
        <v>5.0618420000000004</v>
      </c>
      <c r="DY320" s="8">
        <v>6.0467700000000004</v>
      </c>
      <c r="DZ320" s="8">
        <v>2.6264789999999998</v>
      </c>
      <c r="EA320" s="8">
        <v>2.0272470000000001E-2</v>
      </c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</row>
    <row r="321" spans="1:165" x14ac:dyDescent="0.3">
      <c r="A321" s="29"/>
      <c r="B321" s="24" t="s">
        <v>252</v>
      </c>
      <c r="C321" s="24" t="s">
        <v>136</v>
      </c>
      <c r="D321" s="18"/>
      <c r="E321" s="24"/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2.0291961299999999</v>
      </c>
      <c r="CL321" s="8">
        <v>1.1831589999999999E-2</v>
      </c>
      <c r="CM321" s="8">
        <v>4.8035600000000001E-3</v>
      </c>
      <c r="CN321" s="8">
        <v>8.3982970000000004E-2</v>
      </c>
      <c r="CO321" s="8">
        <v>0.1858889</v>
      </c>
      <c r="CP321" s="8">
        <v>0.86668149999999999</v>
      </c>
      <c r="CQ321" s="8">
        <v>4.3468085999999992</v>
      </c>
      <c r="CR321" s="8">
        <v>0.83320119999999998</v>
      </c>
      <c r="CS321" s="8">
        <v>0.13717840000000001</v>
      </c>
      <c r="CT321" s="8">
        <v>0.22833419999999999</v>
      </c>
      <c r="CU321" s="8">
        <v>0.22457859999999999</v>
      </c>
      <c r="CV321" s="8">
        <v>1.167427</v>
      </c>
      <c r="CW321" s="8">
        <v>0.972244</v>
      </c>
      <c r="CX321" s="8">
        <v>0.62965090000000001</v>
      </c>
      <c r="CY321" s="8">
        <v>8.6770435640803098E-2</v>
      </c>
      <c r="CZ321" s="8">
        <v>1.1261755643591971</v>
      </c>
      <c r="DA321" s="8">
        <v>0.53451800000000005</v>
      </c>
      <c r="DB321" s="8">
        <v>0.47420590000000001</v>
      </c>
      <c r="DC321" s="8">
        <v>0.40661940000000002</v>
      </c>
      <c r="DD321" s="8">
        <v>0.24992719999999999</v>
      </c>
      <c r="DE321" s="8">
        <v>0.45656679999999999</v>
      </c>
      <c r="DF321" s="8">
        <v>1.1875500000000001</v>
      </c>
      <c r="DG321" s="8">
        <v>0.97457105688422829</v>
      </c>
      <c r="DH321" s="8">
        <v>0.1046809898376025</v>
      </c>
      <c r="DI321" s="8">
        <v>2.511491143204167E-2</v>
      </c>
      <c r="DJ321" s="8">
        <v>9.4940418461274441E-3</v>
      </c>
      <c r="DK321" s="8">
        <v>1.5356430000000001</v>
      </c>
      <c r="DL321" s="8">
        <v>0.86680089999999999</v>
      </c>
      <c r="DM321" s="8">
        <v>1.853094</v>
      </c>
      <c r="DN321" s="8">
        <v>0.39727279999999998</v>
      </c>
      <c r="DO321" s="8">
        <v>0.49781789999999998</v>
      </c>
      <c r="DP321" s="8">
        <v>4.3037450000000002</v>
      </c>
      <c r="DQ321" s="8">
        <v>3.5418099999999999</v>
      </c>
      <c r="DR321" s="8">
        <v>2.4586739</v>
      </c>
      <c r="DS321" s="8">
        <v>4.8590299999999997</v>
      </c>
      <c r="DT321" s="8">
        <v>1.17801</v>
      </c>
      <c r="DU321" s="8">
        <v>0.60959874309097162</v>
      </c>
      <c r="DV321" s="8">
        <v>1.8117192569090279</v>
      </c>
      <c r="DW321" s="8">
        <v>2.6443989999999999</v>
      </c>
      <c r="DX321" s="8">
        <v>2.0182000000000002</v>
      </c>
      <c r="DY321" s="8">
        <v>2.4108990000000001</v>
      </c>
      <c r="DZ321" s="8">
        <v>1.0471999999999999</v>
      </c>
      <c r="EA321" s="8">
        <v>8.0828099999999993E-3</v>
      </c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</row>
    <row r="322" spans="1:165" x14ac:dyDescent="0.3">
      <c r="A322" s="29"/>
      <c r="B322" s="24" t="s">
        <v>253</v>
      </c>
      <c r="C322" s="24" t="s">
        <v>136</v>
      </c>
      <c r="D322" s="18"/>
      <c r="E322" s="24"/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44.9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</row>
    <row r="323" spans="1:165" x14ac:dyDescent="0.3">
      <c r="A323" s="29"/>
      <c r="B323" s="24" t="s">
        <v>254</v>
      </c>
      <c r="C323" s="24" t="s">
        <v>136</v>
      </c>
      <c r="D323" s="18"/>
      <c r="E323" s="24"/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2.26317397E-2</v>
      </c>
      <c r="CL323" s="8">
        <v>1.5497500000000001E-4</v>
      </c>
      <c r="CM323" s="8">
        <v>1.2265339999999999E-4</v>
      </c>
      <c r="CN323" s="8">
        <v>8.931799E-4</v>
      </c>
      <c r="CO323" s="8">
        <v>2.9025029999999999E-3</v>
      </c>
      <c r="CP323" s="8">
        <v>1.1955500000000001E-2</v>
      </c>
      <c r="CQ323" s="8">
        <v>4.05487941E-2</v>
      </c>
      <c r="CR323" s="8">
        <v>1.263182E-2</v>
      </c>
      <c r="CS323" s="8">
        <v>4.0461909999999998E-4</v>
      </c>
      <c r="CT323" s="8">
        <v>7.2720930000000003E-4</v>
      </c>
      <c r="CU323" s="8">
        <v>2.7112579999999998E-3</v>
      </c>
      <c r="CV323" s="8">
        <v>1.7257249999999998E-2</v>
      </c>
      <c r="CW323" s="8">
        <v>1.5023679999999999E-2</v>
      </c>
      <c r="CX323" s="8">
        <v>9.6344680000000002E-3</v>
      </c>
      <c r="CY323" s="8">
        <v>1.3682783158107321E-3</v>
      </c>
      <c r="CZ323" s="8">
        <v>1.775860168418927E-2</v>
      </c>
      <c r="DA323" s="8">
        <v>1.226911E-2</v>
      </c>
      <c r="DB323" s="8">
        <v>5.6983399999999997E-3</v>
      </c>
      <c r="DC323" s="8">
        <v>5.3434499999999996E-3</v>
      </c>
      <c r="DD323" s="8">
        <v>3.6196319999999998E-3</v>
      </c>
      <c r="DE323" s="8">
        <v>6.415942E-3</v>
      </c>
      <c r="DF323" s="8">
        <v>0.41110550000000001</v>
      </c>
      <c r="DG323" s="8">
        <v>9.9562669352463402</v>
      </c>
      <c r="DH323" s="8">
        <v>1.0694262573332189</v>
      </c>
      <c r="DI323" s="8">
        <v>0.25657519839744319</v>
      </c>
      <c r="DJ323" s="8">
        <v>9.699160902299675E-2</v>
      </c>
      <c r="DK323" s="8">
        <v>0.80060399999999998</v>
      </c>
      <c r="DL323" s="8">
        <v>0.69571240000000001</v>
      </c>
      <c r="DM323" s="8">
        <v>0.69560929999999999</v>
      </c>
      <c r="DN323" s="8">
        <v>1.0551470000000001</v>
      </c>
      <c r="DO323" s="8">
        <v>4.3440459999999996</v>
      </c>
      <c r="DP323" s="8">
        <v>5.7861419999999997E-2</v>
      </c>
      <c r="DQ323" s="8">
        <v>4.6417380000000001E-2</v>
      </c>
      <c r="DR323" s="8">
        <v>1.9240637000000001E-2</v>
      </c>
      <c r="DS323" s="8">
        <v>3.7247159999999999</v>
      </c>
      <c r="DT323" s="8">
        <v>1.025159E-2</v>
      </c>
      <c r="DU323" s="8">
        <v>5.5016123043768453E-3</v>
      </c>
      <c r="DV323" s="8">
        <v>1.635071769562316E-2</v>
      </c>
      <c r="DW323" s="8">
        <v>0.10989019999999999</v>
      </c>
      <c r="DX323" s="8">
        <v>1.9949450000000001E-2</v>
      </c>
      <c r="DY323" s="8">
        <v>1.218498E-2</v>
      </c>
      <c r="DZ323" s="8">
        <v>6.0745560000000001E-3</v>
      </c>
      <c r="EA323" s="8">
        <v>0</v>
      </c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</row>
    <row r="324" spans="1:165" x14ac:dyDescent="0.3">
      <c r="A324" s="29"/>
      <c r="B324" s="24" t="s">
        <v>255</v>
      </c>
      <c r="C324" s="24" t="s">
        <v>136</v>
      </c>
      <c r="D324" s="18"/>
      <c r="E324" s="24"/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0.94842323399999995</v>
      </c>
      <c r="CL324" s="8">
        <v>6.4945020000000001E-3</v>
      </c>
      <c r="CM324" s="8">
        <v>5.1400090000000001E-3</v>
      </c>
      <c r="CN324" s="8">
        <v>3.7430289999999998E-2</v>
      </c>
      <c r="CO324" s="8">
        <v>0.12163450000000001</v>
      </c>
      <c r="CP324" s="8">
        <v>0.50101669999999998</v>
      </c>
      <c r="CQ324" s="8">
        <v>1.6992692300000001</v>
      </c>
      <c r="CR324" s="8">
        <v>0.52935880000000002</v>
      </c>
      <c r="CS324" s="8">
        <v>1.6956280000000001E-2</v>
      </c>
      <c r="CT324" s="8">
        <v>3.0474999999999999E-2</v>
      </c>
      <c r="CU324" s="8">
        <v>0.1136201</v>
      </c>
      <c r="CV324" s="8">
        <v>0.7231957</v>
      </c>
      <c r="CW324" s="8">
        <v>0.62959390000000004</v>
      </c>
      <c r="CX324" s="8">
        <v>0.40374949999999998</v>
      </c>
      <c r="CY324" s="8">
        <v>5.7340127468210482E-2</v>
      </c>
      <c r="CZ324" s="8">
        <v>0.74420567253178949</v>
      </c>
      <c r="DA324" s="8">
        <v>0.51415869999999997</v>
      </c>
      <c r="DB324" s="8">
        <v>0.23879909999999999</v>
      </c>
      <c r="DC324" s="8">
        <v>0.22392680000000001</v>
      </c>
      <c r="DD324" s="8">
        <v>0.15168709999999999</v>
      </c>
      <c r="DE324" s="8">
        <v>0.26887149999999999</v>
      </c>
      <c r="DF324" s="8">
        <v>17.228110000000001</v>
      </c>
      <c r="DG324" s="8">
        <v>417.23522335873622</v>
      </c>
      <c r="DH324" s="8">
        <v>44.816225423257301</v>
      </c>
      <c r="DI324" s="8">
        <v>10.752243878947439</v>
      </c>
      <c r="DJ324" s="8">
        <v>4.0646073390590516</v>
      </c>
      <c r="DK324" s="8">
        <v>33.550739999999998</v>
      </c>
      <c r="DL324" s="8">
        <v>29.155059999999999</v>
      </c>
      <c r="DM324" s="8">
        <v>29.150739999999999</v>
      </c>
      <c r="DN324" s="8">
        <v>44.217799999999997</v>
      </c>
      <c r="DO324" s="8">
        <v>182.04499999999999</v>
      </c>
      <c r="DP324" s="8">
        <v>2.4247860000000001</v>
      </c>
      <c r="DQ324" s="8">
        <v>1.945203</v>
      </c>
      <c r="DR324" s="8">
        <v>0.80631299999999995</v>
      </c>
      <c r="DS324" s="8">
        <v>156.0908</v>
      </c>
      <c r="DT324" s="8">
        <v>0.42961110000000002</v>
      </c>
      <c r="DU324" s="8">
        <v>0.2305548097078674</v>
      </c>
      <c r="DV324" s="8">
        <v>0.68520579029213269</v>
      </c>
      <c r="DW324" s="8">
        <v>4.605143</v>
      </c>
      <c r="DX324" s="8">
        <v>0.83601740000000002</v>
      </c>
      <c r="DY324" s="8">
        <v>0.51063340000000002</v>
      </c>
      <c r="DZ324" s="8">
        <v>0.25456509999999999</v>
      </c>
      <c r="EA324" s="8">
        <v>0</v>
      </c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</row>
  </sheetData>
  <autoFilter ref="B6:D324" xr:uid="{12D394F5-05BD-40D2-B24B-C6B9DB90E7B7}"/>
  <mergeCells count="7">
    <mergeCell ref="A132:A202"/>
    <mergeCell ref="EB1:FH1"/>
    <mergeCell ref="A204:A324"/>
    <mergeCell ref="A6:A76"/>
    <mergeCell ref="A78:A131"/>
    <mergeCell ref="F1:BX1"/>
    <mergeCell ref="BZ1:E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2019-10-30T17:18:32Z</dcterms:created>
  <dcterms:modified xsi:type="dcterms:W3CDTF">2020-09-24T09:30:37Z</dcterms:modified>
</cp:coreProperties>
</file>