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Result\"/>
    </mc:Choice>
  </mc:AlternateContent>
  <xr:revisionPtr revIDLastSave="0" documentId="13_ncr:1_{2110533A-4496-49B8-8974-A1444C8049EB}" xr6:coauthVersionLast="45" xr6:coauthVersionMax="45" xr10:uidLastSave="{00000000-0000-0000-0000-000000000000}"/>
  <bookViews>
    <workbookView xWindow="-4170" yWindow="-21720" windowWidth="38640" windowHeight="21240" activeTab="4" xr2:uid="{00000000-000D-0000-FFFF-FFFF00000000}"/>
  </bookViews>
  <sheets>
    <sheet name="base (input)" sheetId="4" r:id="rId1"/>
    <sheet name="new (input)" sheetId="3" r:id="rId2"/>
    <sheet name="base" sheetId="2" r:id="rId3"/>
    <sheet name="new" sheetId="1" r:id="rId4"/>
    <sheet name="plo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5" l="1"/>
  <c r="C49" i="5"/>
  <c r="B48" i="5"/>
  <c r="D45" i="5"/>
  <c r="C44" i="5"/>
  <c r="B42" i="5"/>
  <c r="D40" i="5"/>
  <c r="C40" i="5"/>
  <c r="B40" i="5"/>
  <c r="D39" i="5"/>
  <c r="C39" i="5"/>
  <c r="B39" i="5"/>
  <c r="D27" i="5"/>
  <c r="C21" i="5"/>
  <c r="B17" i="5"/>
  <c r="D13" i="5"/>
  <c r="C12" i="5"/>
  <c r="B13" i="5"/>
  <c r="B14" i="5"/>
  <c r="B12" i="5"/>
  <c r="D11" i="5"/>
  <c r="C11" i="5"/>
  <c r="B10" i="5"/>
  <c r="D8" i="5"/>
  <c r="C7" i="5"/>
  <c r="B5" i="5"/>
  <c r="D14" i="5"/>
  <c r="D12" i="5"/>
  <c r="C13" i="5"/>
  <c r="C14" i="5"/>
  <c r="D10" i="5"/>
  <c r="D4" i="5"/>
  <c r="D5" i="5"/>
  <c r="D6" i="5"/>
  <c r="D7" i="5"/>
  <c r="D9" i="5"/>
  <c r="D3" i="5"/>
  <c r="C10" i="5"/>
  <c r="B11" i="5"/>
  <c r="C4" i="5"/>
  <c r="C5" i="5"/>
  <c r="C6" i="5"/>
  <c r="C8" i="5"/>
  <c r="C9" i="5"/>
  <c r="C3" i="5"/>
  <c r="D43" i="5"/>
  <c r="D44" i="5"/>
  <c r="D42" i="5"/>
  <c r="D47" i="5"/>
  <c r="D48" i="5"/>
  <c r="D49" i="5"/>
  <c r="D46" i="5"/>
  <c r="C47" i="5"/>
  <c r="C48" i="5"/>
  <c r="C50" i="5"/>
  <c r="C46" i="5"/>
  <c r="B47" i="5"/>
  <c r="B49" i="5"/>
  <c r="B50" i="5"/>
  <c r="B46" i="5"/>
  <c r="C43" i="5"/>
  <c r="C45" i="5"/>
  <c r="C42" i="5"/>
  <c r="B45" i="5"/>
  <c r="B44" i="5"/>
  <c r="B43" i="5"/>
  <c r="B9" i="5"/>
  <c r="B8" i="5"/>
  <c r="B7" i="5"/>
  <c r="B6" i="5"/>
  <c r="B4" i="5"/>
  <c r="B3" i="5"/>
  <c r="D38" i="5"/>
  <c r="D37" i="5"/>
  <c r="D36" i="5"/>
  <c r="D35" i="5"/>
  <c r="D34" i="5"/>
  <c r="D33" i="5"/>
  <c r="D32" i="5"/>
  <c r="D31" i="5"/>
  <c r="D30" i="5"/>
  <c r="D29" i="5"/>
  <c r="D28" i="5"/>
  <c r="D26" i="5"/>
  <c r="D25" i="5"/>
  <c r="D24" i="5"/>
  <c r="D23" i="5"/>
  <c r="D22" i="5"/>
  <c r="D21" i="5"/>
  <c r="D20" i="5"/>
  <c r="D19" i="5"/>
  <c r="D18" i="5"/>
  <c r="D17" i="5"/>
  <c r="D16" i="5"/>
  <c r="D15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0" i="5"/>
  <c r="C19" i="5"/>
  <c r="C18" i="5"/>
  <c r="C17" i="5"/>
  <c r="C16" i="5"/>
  <c r="C15" i="5"/>
  <c r="B16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5" i="5"/>
  <c r="B84" i="1" a="1"/>
  <c r="B84" i="1" s="1"/>
  <c r="N57" i="1"/>
  <c r="M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N56" i="1"/>
  <c r="N20" i="2"/>
  <c r="N21" i="2"/>
  <c r="N22" i="2"/>
  <c r="N23" i="2"/>
  <c r="N24" i="2"/>
  <c r="N2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" i="2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9" i="1"/>
  <c r="D57" i="1"/>
  <c r="E57" i="1"/>
  <c r="F57" i="1"/>
  <c r="G57" i="1"/>
  <c r="H57" i="1"/>
  <c r="I57" i="1"/>
  <c r="J57" i="1"/>
  <c r="K57" i="1"/>
  <c r="L57" i="1"/>
  <c r="D58" i="1"/>
  <c r="E58" i="1"/>
  <c r="F58" i="1"/>
  <c r="G58" i="1"/>
  <c r="H58" i="1"/>
  <c r="I58" i="1"/>
  <c r="J58" i="1"/>
  <c r="K58" i="1"/>
  <c r="L58" i="1"/>
  <c r="D59" i="1"/>
  <c r="E59" i="1"/>
  <c r="F59" i="1"/>
  <c r="G59" i="1"/>
  <c r="H59" i="1"/>
  <c r="I59" i="1"/>
  <c r="J59" i="1"/>
  <c r="K59" i="1"/>
  <c r="L59" i="1"/>
  <c r="D60" i="1"/>
  <c r="E60" i="1"/>
  <c r="F60" i="1"/>
  <c r="G60" i="1"/>
  <c r="H60" i="1"/>
  <c r="I60" i="1"/>
  <c r="J60" i="1"/>
  <c r="K60" i="1"/>
  <c r="L60" i="1"/>
  <c r="D61" i="1"/>
  <c r="E61" i="1"/>
  <c r="F61" i="1"/>
  <c r="G61" i="1"/>
  <c r="H61" i="1"/>
  <c r="I61" i="1"/>
  <c r="J61" i="1"/>
  <c r="K61" i="1"/>
  <c r="L61" i="1"/>
  <c r="D62" i="1"/>
  <c r="E62" i="1"/>
  <c r="F62" i="1"/>
  <c r="G62" i="1"/>
  <c r="H62" i="1"/>
  <c r="I62" i="1"/>
  <c r="J62" i="1"/>
  <c r="K62" i="1"/>
  <c r="L62" i="1"/>
  <c r="D63" i="1"/>
  <c r="E63" i="1"/>
  <c r="F63" i="1"/>
  <c r="G63" i="1"/>
  <c r="H63" i="1"/>
  <c r="I63" i="1"/>
  <c r="J63" i="1"/>
  <c r="K63" i="1"/>
  <c r="L63" i="1"/>
  <c r="D64" i="1"/>
  <c r="E64" i="1"/>
  <c r="F64" i="1"/>
  <c r="G64" i="1"/>
  <c r="H64" i="1"/>
  <c r="I64" i="1"/>
  <c r="J64" i="1"/>
  <c r="K64" i="1"/>
  <c r="L64" i="1"/>
  <c r="D65" i="1"/>
  <c r="E65" i="1"/>
  <c r="F65" i="1"/>
  <c r="G65" i="1"/>
  <c r="H65" i="1"/>
  <c r="I65" i="1"/>
  <c r="J65" i="1"/>
  <c r="K65" i="1"/>
  <c r="L65" i="1"/>
  <c r="D66" i="1"/>
  <c r="E66" i="1"/>
  <c r="F66" i="1"/>
  <c r="G66" i="1"/>
  <c r="H66" i="1"/>
  <c r="I66" i="1"/>
  <c r="J66" i="1"/>
  <c r="K66" i="1"/>
  <c r="L66" i="1"/>
  <c r="D67" i="1"/>
  <c r="E67" i="1"/>
  <c r="F67" i="1"/>
  <c r="G67" i="1"/>
  <c r="H67" i="1"/>
  <c r="I67" i="1"/>
  <c r="J67" i="1"/>
  <c r="K67" i="1"/>
  <c r="L67" i="1"/>
  <c r="D68" i="1"/>
  <c r="E68" i="1"/>
  <c r="F68" i="1"/>
  <c r="G68" i="1"/>
  <c r="H68" i="1"/>
  <c r="I68" i="1"/>
  <c r="J68" i="1"/>
  <c r="K68" i="1"/>
  <c r="L68" i="1"/>
  <c r="D69" i="1"/>
  <c r="E69" i="1"/>
  <c r="F69" i="1"/>
  <c r="G69" i="1"/>
  <c r="H69" i="1"/>
  <c r="I69" i="1"/>
  <c r="J69" i="1"/>
  <c r="K69" i="1"/>
  <c r="L69" i="1"/>
  <c r="D70" i="1"/>
  <c r="E70" i="1"/>
  <c r="F70" i="1"/>
  <c r="G70" i="1"/>
  <c r="H70" i="1"/>
  <c r="I70" i="1"/>
  <c r="J70" i="1"/>
  <c r="K70" i="1"/>
  <c r="L70" i="1"/>
  <c r="D71" i="1"/>
  <c r="E71" i="1"/>
  <c r="F71" i="1"/>
  <c r="G71" i="1"/>
  <c r="H71" i="1"/>
  <c r="I71" i="1"/>
  <c r="J71" i="1"/>
  <c r="K71" i="1"/>
  <c r="L71" i="1"/>
  <c r="D72" i="1"/>
  <c r="E72" i="1"/>
  <c r="F72" i="1"/>
  <c r="G72" i="1"/>
  <c r="H72" i="1"/>
  <c r="I72" i="1"/>
  <c r="J72" i="1"/>
  <c r="K72" i="1"/>
  <c r="L72" i="1"/>
  <c r="D73" i="1"/>
  <c r="E73" i="1"/>
  <c r="F73" i="1"/>
  <c r="G73" i="1"/>
  <c r="H73" i="1"/>
  <c r="I73" i="1"/>
  <c r="J73" i="1"/>
  <c r="K73" i="1"/>
  <c r="L73" i="1"/>
  <c r="D74" i="1"/>
  <c r="E74" i="1"/>
  <c r="F74" i="1"/>
  <c r="G74" i="1"/>
  <c r="H74" i="1"/>
  <c r="I74" i="1"/>
  <c r="J74" i="1"/>
  <c r="K74" i="1"/>
  <c r="L74" i="1"/>
  <c r="D75" i="1"/>
  <c r="E75" i="1"/>
  <c r="F75" i="1"/>
  <c r="G75" i="1"/>
  <c r="H75" i="1"/>
  <c r="I75" i="1"/>
  <c r="J75" i="1"/>
  <c r="K75" i="1"/>
  <c r="L75" i="1"/>
  <c r="D76" i="1"/>
  <c r="E76" i="1"/>
  <c r="F76" i="1"/>
  <c r="G76" i="1"/>
  <c r="H76" i="1"/>
  <c r="I76" i="1"/>
  <c r="J76" i="1"/>
  <c r="K76" i="1"/>
  <c r="L76" i="1"/>
  <c r="D77" i="1"/>
  <c r="E77" i="1"/>
  <c r="F77" i="1"/>
  <c r="G77" i="1"/>
  <c r="H77" i="1"/>
  <c r="I77" i="1"/>
  <c r="J77" i="1"/>
  <c r="K77" i="1"/>
  <c r="L77" i="1"/>
  <c r="D78" i="1"/>
  <c r="E78" i="1"/>
  <c r="F78" i="1"/>
  <c r="G78" i="1"/>
  <c r="H78" i="1"/>
  <c r="I78" i="1"/>
  <c r="J78" i="1"/>
  <c r="K78" i="1"/>
  <c r="L78" i="1"/>
  <c r="D79" i="1"/>
  <c r="E79" i="1"/>
  <c r="F79" i="1"/>
  <c r="G79" i="1"/>
  <c r="H79" i="1"/>
  <c r="I79" i="1"/>
  <c r="J79" i="1"/>
  <c r="K79" i="1"/>
  <c r="L79" i="1"/>
  <c r="E56" i="1"/>
  <c r="F56" i="1"/>
  <c r="G56" i="1"/>
  <c r="H56" i="1"/>
  <c r="I56" i="1"/>
  <c r="J56" i="1"/>
  <c r="K56" i="1"/>
  <c r="L56" i="1"/>
  <c r="M56" i="1"/>
  <c r="D56" i="1"/>
  <c r="D29" i="1" a="1"/>
  <c r="D29" i="1" s="1"/>
  <c r="K39" i="1" l="1"/>
  <c r="I38" i="1"/>
  <c r="G37" i="1"/>
  <c r="E36" i="1"/>
  <c r="M34" i="1"/>
  <c r="K33" i="1"/>
  <c r="I32" i="1"/>
  <c r="G31" i="1"/>
  <c r="E30" i="1"/>
  <c r="L52" i="1"/>
  <c r="J51" i="1"/>
  <c r="H50" i="1"/>
  <c r="F49" i="1"/>
  <c r="D48" i="1"/>
  <c r="L46" i="1"/>
  <c r="J45" i="1"/>
  <c r="H44" i="1"/>
  <c r="F43" i="1"/>
  <c r="D42" i="1"/>
  <c r="L40" i="1"/>
  <c r="J39" i="1"/>
  <c r="H38" i="1"/>
  <c r="F37" i="1"/>
  <c r="D36" i="1"/>
  <c r="L34" i="1"/>
  <c r="J33" i="1"/>
  <c r="H32" i="1"/>
  <c r="F31" i="1"/>
  <c r="D30" i="1"/>
  <c r="F52" i="1"/>
  <c r="L43" i="1"/>
  <c r="J36" i="1"/>
  <c r="M52" i="1"/>
  <c r="G49" i="1"/>
  <c r="I44" i="1"/>
  <c r="E42" i="1"/>
  <c r="M40" i="1"/>
  <c r="K52" i="1"/>
  <c r="I51" i="1"/>
  <c r="G50" i="1"/>
  <c r="E49" i="1"/>
  <c r="M47" i="1"/>
  <c r="K46" i="1"/>
  <c r="I45" i="1"/>
  <c r="G44" i="1"/>
  <c r="E43" i="1"/>
  <c r="M41" i="1"/>
  <c r="K40" i="1"/>
  <c r="I39" i="1"/>
  <c r="G38" i="1"/>
  <c r="E37" i="1"/>
  <c r="M35" i="1"/>
  <c r="K34" i="1"/>
  <c r="I33" i="1"/>
  <c r="G32" i="1"/>
  <c r="E31" i="1"/>
  <c r="M29" i="1"/>
  <c r="L29" i="1"/>
  <c r="J48" i="1"/>
  <c r="H41" i="1"/>
  <c r="L31" i="1"/>
  <c r="E48" i="1"/>
  <c r="J52" i="1"/>
  <c r="F50" i="1"/>
  <c r="L47" i="1"/>
  <c r="H45" i="1"/>
  <c r="D43" i="1"/>
  <c r="H39" i="1"/>
  <c r="D37" i="1"/>
  <c r="J34" i="1"/>
  <c r="D31" i="1"/>
  <c r="G51" i="1"/>
  <c r="M48" i="1"/>
  <c r="G45" i="1"/>
  <c r="M42" i="1"/>
  <c r="I40" i="1"/>
  <c r="M36" i="1"/>
  <c r="K29" i="1"/>
  <c r="D45" i="1"/>
  <c r="F34" i="1"/>
  <c r="I50" i="1"/>
  <c r="K45" i="1"/>
  <c r="H51" i="1"/>
  <c r="D49" i="1"/>
  <c r="J46" i="1"/>
  <c r="F44" i="1"/>
  <c r="L41" i="1"/>
  <c r="J40" i="1"/>
  <c r="F38" i="1"/>
  <c r="L35" i="1"/>
  <c r="H33" i="1"/>
  <c r="F32" i="1"/>
  <c r="I52" i="1"/>
  <c r="E50" i="1"/>
  <c r="K47" i="1"/>
  <c r="I46" i="1"/>
  <c r="E44" i="1"/>
  <c r="K41" i="1"/>
  <c r="G39" i="1"/>
  <c r="E38" i="1"/>
  <c r="K35" i="1"/>
  <c r="I34" i="1"/>
  <c r="G33" i="1"/>
  <c r="E32" i="1"/>
  <c r="M30" i="1"/>
  <c r="H52" i="1"/>
  <c r="F51" i="1"/>
  <c r="D50" i="1"/>
  <c r="L48" i="1"/>
  <c r="J47" i="1"/>
  <c r="H46" i="1"/>
  <c r="F45" i="1"/>
  <c r="D44" i="1"/>
  <c r="L42" i="1"/>
  <c r="J41" i="1"/>
  <c r="H40" i="1"/>
  <c r="F39" i="1"/>
  <c r="D38" i="1"/>
  <c r="L36" i="1"/>
  <c r="J35" i="1"/>
  <c r="H34" i="1"/>
  <c r="F33" i="1"/>
  <c r="D32" i="1"/>
  <c r="L30" i="1"/>
  <c r="J29" i="1"/>
  <c r="F46" i="1"/>
  <c r="H35" i="1"/>
  <c r="K51" i="1"/>
  <c r="M46" i="1"/>
  <c r="G43" i="1"/>
  <c r="G52" i="1"/>
  <c r="E51" i="1"/>
  <c r="M49" i="1"/>
  <c r="K48" i="1"/>
  <c r="I47" i="1"/>
  <c r="G46" i="1"/>
  <c r="E45" i="1"/>
  <c r="M43" i="1"/>
  <c r="K42" i="1"/>
  <c r="I41" i="1"/>
  <c r="G40" i="1"/>
  <c r="E39" i="1"/>
  <c r="M37" i="1"/>
  <c r="K36" i="1"/>
  <c r="I35" i="1"/>
  <c r="G34" i="1"/>
  <c r="E33" i="1"/>
  <c r="M31" i="1"/>
  <c r="K30" i="1"/>
  <c r="I29" i="1"/>
  <c r="H47" i="1"/>
  <c r="D39" i="1"/>
  <c r="J30" i="1"/>
  <c r="M50" i="1"/>
  <c r="I48" i="1"/>
  <c r="M44" i="1"/>
  <c r="G41" i="1"/>
  <c r="K37" i="1"/>
  <c r="G35" i="1"/>
  <c r="K31" i="1"/>
  <c r="J49" i="1"/>
  <c r="D46" i="1"/>
  <c r="H42" i="1"/>
  <c r="L38" i="1"/>
  <c r="H36" i="1"/>
  <c r="F35" i="1"/>
  <c r="D34" i="1"/>
  <c r="L32" i="1"/>
  <c r="J31" i="1"/>
  <c r="H30" i="1"/>
  <c r="F29" i="1"/>
  <c r="L49" i="1"/>
  <c r="F40" i="1"/>
  <c r="D33" i="1"/>
  <c r="E52" i="1"/>
  <c r="G47" i="1"/>
  <c r="I42" i="1"/>
  <c r="M38" i="1"/>
  <c r="E34" i="1"/>
  <c r="I30" i="1"/>
  <c r="D52" i="1"/>
  <c r="H48" i="1"/>
  <c r="L44" i="1"/>
  <c r="D40" i="1"/>
  <c r="M51" i="1"/>
  <c r="G48" i="1"/>
  <c r="M45" i="1"/>
  <c r="I43" i="1"/>
  <c r="G42" i="1"/>
  <c r="E41" i="1"/>
  <c r="M39" i="1"/>
  <c r="K38" i="1"/>
  <c r="I37" i="1"/>
  <c r="G36" i="1"/>
  <c r="E35" i="1"/>
  <c r="M33" i="1"/>
  <c r="K32" i="1"/>
  <c r="I31" i="1"/>
  <c r="G30" i="1"/>
  <c r="E29" i="1"/>
  <c r="D51" i="1"/>
  <c r="J42" i="1"/>
  <c r="L37" i="1"/>
  <c r="H29" i="1"/>
  <c r="K49" i="1"/>
  <c r="E46" i="1"/>
  <c r="K43" i="1"/>
  <c r="E40" i="1"/>
  <c r="I36" i="1"/>
  <c r="M32" i="1"/>
  <c r="G29" i="1"/>
  <c r="L50" i="1"/>
  <c r="F47" i="1"/>
  <c r="J43" i="1"/>
  <c r="F41" i="1"/>
  <c r="J37" i="1"/>
  <c r="K50" i="1"/>
  <c r="I49" i="1"/>
  <c r="E47" i="1"/>
  <c r="K44" i="1"/>
  <c r="L51" i="1"/>
  <c r="J50" i="1"/>
  <c r="H49" i="1"/>
  <c r="F48" i="1"/>
  <c r="D47" i="1"/>
  <c r="L45" i="1"/>
  <c r="J44" i="1"/>
  <c r="H43" i="1"/>
  <c r="F42" i="1"/>
  <c r="D41" i="1"/>
  <c r="L39" i="1"/>
  <c r="J38" i="1"/>
  <c r="H37" i="1"/>
  <c r="F36" i="1"/>
  <c r="D35" i="1"/>
  <c r="L33" i="1"/>
  <c r="J32" i="1"/>
  <c r="H31" i="1"/>
  <c r="F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<sst xmlns="http://schemas.openxmlformats.org/spreadsheetml/2006/main" count="882" uniqueCount="113">
  <si>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</si>
  <si>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</si>
  <si>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</si>
  <si>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</si>
  <si>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</si>
  <si>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</si>
  <si>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</si>
  <si>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</si>
  <si>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</si>
  <si>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</si>
  <si>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</si>
  <si>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</si>
  <si>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</si>
  <si>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</si>
  <si>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</si>
  <si>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</si>
  <si>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</si>
  <si>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</si>
  <si>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</si>
  <si>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</si>
  <si>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</si>
  <si>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</si>
  <si>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</si>
  <si>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</si>
  <si>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</si>
  <si>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</si>
  <si>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</si>
  <si>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</si>
  <si>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</si>
  <si>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</si>
  <si>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</si>
  <si>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</si>
  <si>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</si>
  <si>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</si>
  <si>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</si>
  <si>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</si>
  <si>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</si>
  <si>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</si>
  <si>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</si>
  <si>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</si>
  <si>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</si>
  <si>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</si>
  <si>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</si>
  <si>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</si>
  <si>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</si>
  <si>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</si>
  <si>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</si>
  <si>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</si>
  <si>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</si>
  <si>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</si>
  <si>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</si>
  <si>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</si>
  <si>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</si>
  <si>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</si>
  <si>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</si>
  <si>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</si>
  <si>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</si>
  <si>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</si>
  <si>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</si>
  <si>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</si>
  <si>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</si>
  <si>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</si>
  <si>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</si>
  <si>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</si>
  <si>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</si>
  <si>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</si>
  <si>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</si>
  <si>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</si>
  <si>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</si>
  <si>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</si>
  <si>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</si>
  <si>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</si>
  <si>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</si>
  <si>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</si>
  <si>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</si>
  <si>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</si>
  <si>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</si>
  <si>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</si>
  <si>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</si>
  <si>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</si>
  <si>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</si>
  <si>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</si>
  <si>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</si>
  <si>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</si>
  <si>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</si>
  <si>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</si>
  <si>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</si>
  <si>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</si>
  <si>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</si>
  <si>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</si>
  <si>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</si>
  <si>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</si>
  <si>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</si>
  <si>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Skilled</t>
  </si>
  <si>
    <t>Semi Skilled</t>
  </si>
  <si>
    <t>Unskilled</t>
  </si>
  <si>
    <t>Skill level</t>
  </si>
  <si>
    <t>Region</t>
  </si>
  <si>
    <t>Nairobi</t>
  </si>
  <si>
    <t>Mombasa</t>
  </si>
  <si>
    <t>High Rainfall</t>
  </si>
  <si>
    <t>Arid North</t>
  </si>
  <si>
    <t>Semi Arid North</t>
  </si>
  <si>
    <t>Semi Arid South</t>
  </si>
  <si>
    <t>Coast</t>
  </si>
  <si>
    <t>Arid South</t>
  </si>
  <si>
    <t>additional</t>
  </si>
  <si>
    <t>% increase</t>
  </si>
  <si>
    <t>Semi-Arid South</t>
  </si>
  <si>
    <t>Semi-Arid North</t>
  </si>
  <si>
    <t>null</t>
  </si>
  <si>
    <t>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</si>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</sst>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;0;\-"/>
    <numFmt numFmtId="168" formatCode="0.00;0.00;\-"/>
    <numFmt numFmtId="170" formatCode="0.000%"/>
    <numFmt numFmtId="175" formatCode="0.000%;0.000%;\-"/>
    <numFmt numFmtId="180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8" fontId="0" fillId="0" borderId="0" xfId="0" applyNumberFormat="1"/>
    <xf numFmtId="170" fontId="0" fillId="0" borderId="0" xfId="1" applyNumberFormat="1" applyFont="1"/>
    <xf numFmtId="175" fontId="0" fillId="0" borderId="0" xfId="1" applyNumberFormat="1" applyFont="1"/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18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8523-C405-4324-A53F-0F03796CB00A}">
  <dimension ref="A1:Y4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1388.19</v>
      </c>
      <c r="F2">
        <v>0</v>
      </c>
      <c r="G2">
        <v>0.18</v>
      </c>
      <c r="H2">
        <v>420.92</v>
      </c>
      <c r="I2">
        <v>110.1</v>
      </c>
      <c r="J2">
        <v>2004.28</v>
      </c>
      <c r="K2">
        <v>3312.17</v>
      </c>
      <c r="L2">
        <v>26.66</v>
      </c>
      <c r="M2">
        <v>593.28</v>
      </c>
      <c r="N2">
        <v>118557.1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1054.77</v>
      </c>
      <c r="F3">
        <v>0</v>
      </c>
      <c r="G3">
        <v>5.05</v>
      </c>
      <c r="H3">
        <v>2599.91</v>
      </c>
      <c r="I3">
        <v>83.87</v>
      </c>
      <c r="J3">
        <v>855.33999999999992</v>
      </c>
      <c r="K3">
        <v>18548.47</v>
      </c>
      <c r="L3">
        <v>20.309999999999999</v>
      </c>
      <c r="M3">
        <v>11715.18</v>
      </c>
      <c r="N3">
        <v>74886.629999999976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4994.17</v>
      </c>
      <c r="F4">
        <v>0</v>
      </c>
      <c r="G4">
        <v>1.98</v>
      </c>
      <c r="H4">
        <v>43.9</v>
      </c>
      <c r="I4">
        <v>398.05</v>
      </c>
      <c r="J4">
        <v>9800.25</v>
      </c>
      <c r="K4">
        <v>5665.49</v>
      </c>
      <c r="L4">
        <v>96.410000000000011</v>
      </c>
      <c r="M4">
        <v>2632.29</v>
      </c>
      <c r="N4">
        <v>93989.77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432.69</v>
      </c>
      <c r="I5">
        <v>0</v>
      </c>
      <c r="J5">
        <v>611.37</v>
      </c>
      <c r="K5">
        <v>150.11000000000001</v>
      </c>
      <c r="L5">
        <v>0</v>
      </c>
      <c r="M5">
        <v>0</v>
      </c>
      <c r="N5">
        <v>24886.99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21.57</v>
      </c>
      <c r="F6">
        <v>0</v>
      </c>
      <c r="G6">
        <v>0</v>
      </c>
      <c r="H6">
        <v>0</v>
      </c>
      <c r="I6">
        <v>1.72</v>
      </c>
      <c r="J6">
        <v>41.11</v>
      </c>
      <c r="K6">
        <v>1186.79</v>
      </c>
      <c r="L6">
        <v>0.41</v>
      </c>
      <c r="M6">
        <v>10.44</v>
      </c>
      <c r="N6">
        <v>30673.46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233.9</v>
      </c>
      <c r="I7">
        <v>0</v>
      </c>
      <c r="J7">
        <v>80.940000000000012</v>
      </c>
      <c r="K7">
        <v>5398.49</v>
      </c>
      <c r="L7">
        <v>0</v>
      </c>
      <c r="M7">
        <v>219.36</v>
      </c>
      <c r="N7">
        <v>23471.919999999998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123.89</v>
      </c>
      <c r="F8">
        <v>0</v>
      </c>
      <c r="G8">
        <v>354.84</v>
      </c>
      <c r="H8">
        <v>4307.7</v>
      </c>
      <c r="I8">
        <v>9.83</v>
      </c>
      <c r="J8">
        <v>1459.32</v>
      </c>
      <c r="K8">
        <v>1044.52</v>
      </c>
      <c r="L8">
        <v>2.38</v>
      </c>
      <c r="M8">
        <v>1095.8</v>
      </c>
      <c r="N8">
        <v>265644.31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6.52</v>
      </c>
      <c r="F9">
        <v>164.63</v>
      </c>
      <c r="G9">
        <v>7252.27</v>
      </c>
      <c r="H9">
        <v>1620.94</v>
      </c>
      <c r="I9">
        <v>0.53</v>
      </c>
      <c r="J9">
        <v>27241.75</v>
      </c>
      <c r="K9">
        <v>23303.200000000001</v>
      </c>
      <c r="L9">
        <v>0.13</v>
      </c>
      <c r="M9">
        <v>16542.88</v>
      </c>
      <c r="N9">
        <v>204933.34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710.54</v>
      </c>
      <c r="F10">
        <v>222.8</v>
      </c>
      <c r="G10">
        <v>4521.8600000000006</v>
      </c>
      <c r="H10">
        <v>455.38</v>
      </c>
      <c r="I10">
        <v>56.36</v>
      </c>
      <c r="J10">
        <v>15870.9</v>
      </c>
      <c r="K10">
        <v>21285.53</v>
      </c>
      <c r="L10">
        <v>13.65</v>
      </c>
      <c r="M10">
        <v>21740.62</v>
      </c>
      <c r="N10">
        <v>209461.9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832.45999999999992</v>
      </c>
      <c r="I11">
        <v>0</v>
      </c>
      <c r="J11">
        <v>492.31</v>
      </c>
      <c r="K11">
        <v>1.32</v>
      </c>
      <c r="L11">
        <v>0</v>
      </c>
      <c r="M11">
        <v>122.71</v>
      </c>
      <c r="N11">
        <v>36167.100000000013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</v>
      </c>
      <c r="H12">
        <v>0</v>
      </c>
      <c r="I12">
        <v>0</v>
      </c>
      <c r="J12">
        <v>3129.96</v>
      </c>
      <c r="K12">
        <v>767.52</v>
      </c>
      <c r="L12">
        <v>0</v>
      </c>
      <c r="M12">
        <v>1699.3</v>
      </c>
      <c r="N12">
        <v>32489.149999999991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</v>
      </c>
      <c r="H13">
        <v>0</v>
      </c>
      <c r="I13">
        <v>0</v>
      </c>
      <c r="J13">
        <v>1691.41</v>
      </c>
      <c r="K13">
        <v>274.02999999999997</v>
      </c>
      <c r="L13">
        <v>0</v>
      </c>
      <c r="M13">
        <v>1503.02</v>
      </c>
      <c r="N13">
        <v>21471.759999999998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633.48</v>
      </c>
      <c r="I14">
        <v>0</v>
      </c>
      <c r="J14">
        <v>0.93</v>
      </c>
      <c r="K14">
        <v>2.93</v>
      </c>
      <c r="L14">
        <v>0</v>
      </c>
      <c r="M14">
        <v>18.760000000000002</v>
      </c>
      <c r="N14">
        <v>25386.38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139.02000000000001</v>
      </c>
      <c r="H15">
        <v>0</v>
      </c>
      <c r="I15">
        <v>0</v>
      </c>
      <c r="J15">
        <v>15236.87</v>
      </c>
      <c r="K15">
        <v>1447.23</v>
      </c>
      <c r="L15">
        <v>0</v>
      </c>
      <c r="M15">
        <v>6572.48</v>
      </c>
      <c r="N15">
        <v>23971.39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4.8599999999999994</v>
      </c>
      <c r="F16">
        <v>0</v>
      </c>
      <c r="G16">
        <v>0.46</v>
      </c>
      <c r="H16">
        <v>0</v>
      </c>
      <c r="I16">
        <v>0.38</v>
      </c>
      <c r="J16">
        <v>4935.42</v>
      </c>
      <c r="K16">
        <v>2466.66</v>
      </c>
      <c r="L16">
        <v>0.09</v>
      </c>
      <c r="M16">
        <v>3270.03</v>
      </c>
      <c r="N16">
        <v>19419.349999999999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32.590000000000003</v>
      </c>
      <c r="H17">
        <v>294.86</v>
      </c>
      <c r="I17">
        <v>0</v>
      </c>
      <c r="J17">
        <v>8.86</v>
      </c>
      <c r="K17">
        <v>404.84</v>
      </c>
      <c r="L17">
        <v>0</v>
      </c>
      <c r="M17">
        <v>6.11</v>
      </c>
      <c r="N17">
        <v>17584.41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46.849999999999987</v>
      </c>
      <c r="F18">
        <v>0</v>
      </c>
      <c r="G18">
        <v>2.33</v>
      </c>
      <c r="H18">
        <v>44.87</v>
      </c>
      <c r="I18">
        <v>3.72</v>
      </c>
      <c r="J18">
        <v>997.71</v>
      </c>
      <c r="K18">
        <v>1064.23</v>
      </c>
      <c r="L18">
        <v>0.9</v>
      </c>
      <c r="M18">
        <v>1675.62</v>
      </c>
      <c r="N18">
        <v>11306.59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</v>
      </c>
      <c r="H19">
        <v>110.65</v>
      </c>
      <c r="I19">
        <v>0</v>
      </c>
      <c r="J19">
        <v>789.59</v>
      </c>
      <c r="K19">
        <v>2824.71</v>
      </c>
      <c r="L19">
        <v>0</v>
      </c>
      <c r="M19">
        <v>2405.61</v>
      </c>
      <c r="N19">
        <v>15282.99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</v>
      </c>
      <c r="H20">
        <v>262.8</v>
      </c>
      <c r="I20">
        <v>0</v>
      </c>
      <c r="J20">
        <v>26.64</v>
      </c>
      <c r="K20">
        <v>0</v>
      </c>
      <c r="L20">
        <v>0</v>
      </c>
      <c r="M20">
        <v>7.31</v>
      </c>
      <c r="N20">
        <v>17386.29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</v>
      </c>
      <c r="H21">
        <v>0</v>
      </c>
      <c r="I21">
        <v>0</v>
      </c>
      <c r="J21">
        <v>2472.48</v>
      </c>
      <c r="K21">
        <v>867.06000000000006</v>
      </c>
      <c r="L21">
        <v>0</v>
      </c>
      <c r="M21">
        <v>3444</v>
      </c>
      <c r="N21">
        <v>10286.780000000001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</v>
      </c>
      <c r="H22">
        <v>39.03</v>
      </c>
      <c r="I22">
        <v>0</v>
      </c>
      <c r="J22">
        <v>1605.55</v>
      </c>
      <c r="K22">
        <v>32.299999999999997</v>
      </c>
      <c r="L22">
        <v>0</v>
      </c>
      <c r="M22">
        <v>1593.33</v>
      </c>
      <c r="N22">
        <v>7635.7199999999993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6873.8499999999995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</v>
      </c>
      <c r="H24">
        <v>0</v>
      </c>
      <c r="I24">
        <v>0</v>
      </c>
      <c r="J24">
        <v>795.22</v>
      </c>
      <c r="K24">
        <v>0</v>
      </c>
      <c r="L24">
        <v>0</v>
      </c>
      <c r="M24">
        <v>218.89</v>
      </c>
      <c r="N24">
        <v>2408.04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</v>
      </c>
      <c r="H25">
        <v>0</v>
      </c>
      <c r="I25">
        <v>0</v>
      </c>
      <c r="J25">
        <v>424.5</v>
      </c>
      <c r="K25">
        <v>0</v>
      </c>
      <c r="L25">
        <v>0</v>
      </c>
      <c r="M25">
        <v>143.51</v>
      </c>
      <c r="N25">
        <v>4408.46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84.52</v>
      </c>
      <c r="F26">
        <v>0</v>
      </c>
      <c r="G26">
        <v>17.010000000000009</v>
      </c>
      <c r="H26">
        <v>407.92999999999989</v>
      </c>
      <c r="I26">
        <v>6.7100000000000009</v>
      </c>
      <c r="J26">
        <v>262.17</v>
      </c>
      <c r="K26">
        <v>275.52</v>
      </c>
      <c r="L26">
        <v>1.62</v>
      </c>
      <c r="M26">
        <v>103.94</v>
      </c>
      <c r="N26">
        <v>28931.64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32.07</v>
      </c>
      <c r="F27">
        <v>5.75</v>
      </c>
      <c r="G27">
        <v>239.81</v>
      </c>
      <c r="H27">
        <v>133.06</v>
      </c>
      <c r="I27">
        <v>2.5499999999999998</v>
      </c>
      <c r="J27">
        <v>2714.81</v>
      </c>
      <c r="K27">
        <v>1542.29</v>
      </c>
      <c r="L27">
        <v>0.62</v>
      </c>
      <c r="M27">
        <v>1462.53</v>
      </c>
      <c r="N27">
        <v>13260.14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144.93</v>
      </c>
      <c r="F28">
        <v>5.6199999999999992</v>
      </c>
      <c r="G28">
        <v>92.63</v>
      </c>
      <c r="H28">
        <v>22.67</v>
      </c>
      <c r="I28">
        <v>11.5</v>
      </c>
      <c r="J28">
        <v>913.64</v>
      </c>
      <c r="K28">
        <v>956.7</v>
      </c>
      <c r="L28">
        <v>2.79</v>
      </c>
      <c r="M28">
        <v>842.53000000000009</v>
      </c>
      <c r="N28">
        <v>9917.0600000000013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</v>
      </c>
      <c r="G29">
        <v>1943.59</v>
      </c>
      <c r="H29">
        <v>0</v>
      </c>
      <c r="I29">
        <v>0</v>
      </c>
      <c r="J29">
        <v>29447.62000000001</v>
      </c>
      <c r="K29">
        <v>0</v>
      </c>
      <c r="L29">
        <v>0</v>
      </c>
      <c r="M29">
        <v>10307.9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</v>
      </c>
      <c r="G30">
        <v>81534.25</v>
      </c>
      <c r="H30">
        <v>0</v>
      </c>
      <c r="I30">
        <v>0</v>
      </c>
      <c r="J30">
        <v>536978.44000000006</v>
      </c>
      <c r="K30">
        <v>0</v>
      </c>
      <c r="L30">
        <v>0</v>
      </c>
      <c r="M30">
        <v>192892.81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141174.65</v>
      </c>
      <c r="K31">
        <v>0</v>
      </c>
      <c r="L31">
        <v>0</v>
      </c>
      <c r="M31">
        <v>33550.93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</v>
      </c>
      <c r="G32">
        <v>14172.42</v>
      </c>
      <c r="H32">
        <v>0</v>
      </c>
      <c r="I32">
        <v>0</v>
      </c>
      <c r="J32">
        <v>103851.15</v>
      </c>
      <c r="K32">
        <v>0</v>
      </c>
      <c r="L32">
        <v>0</v>
      </c>
      <c r="M32">
        <v>76726.399999999994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15615.53</v>
      </c>
      <c r="F33">
        <v>0</v>
      </c>
      <c r="G33">
        <v>0</v>
      </c>
      <c r="H33">
        <v>33055.89</v>
      </c>
      <c r="I33">
        <v>2987.2</v>
      </c>
      <c r="J33">
        <v>45095.509999999987</v>
      </c>
      <c r="K33">
        <v>229707.49</v>
      </c>
      <c r="L33">
        <v>20866.18</v>
      </c>
      <c r="M33">
        <v>72302.820000000007</v>
      </c>
      <c r="N33">
        <v>1537773.93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1467.14</v>
      </c>
      <c r="F36">
        <v>381.04</v>
      </c>
      <c r="G36">
        <v>0</v>
      </c>
      <c r="H36">
        <v>2671.39</v>
      </c>
      <c r="I36">
        <v>0</v>
      </c>
      <c r="J36">
        <v>0</v>
      </c>
      <c r="K36">
        <v>16246.67</v>
      </c>
      <c r="L36">
        <v>2202.5</v>
      </c>
      <c r="M36">
        <v>37986.21</v>
      </c>
      <c r="N36">
        <v>91713.049999999988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935.94</v>
      </c>
      <c r="P37">
        <v>14.33</v>
      </c>
      <c r="Q37">
        <v>0</v>
      </c>
      <c r="R37">
        <v>0</v>
      </c>
      <c r="S37">
        <v>4820.3999999999996</v>
      </c>
      <c r="T37">
        <v>0</v>
      </c>
      <c r="U37">
        <v>3052.24</v>
      </c>
      <c r="V37">
        <v>2046.65</v>
      </c>
      <c r="W37">
        <v>10992.25</v>
      </c>
      <c r="X37">
        <v>17.850000000000001</v>
      </c>
      <c r="Y37">
        <v>1092.25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10873.71</v>
      </c>
      <c r="P38">
        <v>32.19</v>
      </c>
      <c r="Q38">
        <v>0</v>
      </c>
      <c r="R38">
        <v>0</v>
      </c>
      <c r="S38">
        <v>13414.1</v>
      </c>
      <c r="T38">
        <v>0</v>
      </c>
      <c r="U38">
        <v>39161.279999999999</v>
      </c>
      <c r="V38">
        <v>22150.37</v>
      </c>
      <c r="W38">
        <v>39757.53</v>
      </c>
      <c r="X38">
        <v>234.62</v>
      </c>
      <c r="Y38">
        <v>12070.31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9831.92</v>
      </c>
      <c r="P39">
        <v>56.849999999999987</v>
      </c>
      <c r="Q39">
        <v>0</v>
      </c>
      <c r="R39">
        <v>0</v>
      </c>
      <c r="S39">
        <v>54231.06</v>
      </c>
      <c r="T39">
        <v>0</v>
      </c>
      <c r="U39">
        <v>19429.21</v>
      </c>
      <c r="V39">
        <v>26083.42</v>
      </c>
      <c r="W39">
        <v>79515.64</v>
      </c>
      <c r="X39">
        <v>366.24</v>
      </c>
      <c r="Y39">
        <v>17484.7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299845.75</v>
      </c>
      <c r="P41">
        <v>1698.12</v>
      </c>
      <c r="Q41">
        <v>0</v>
      </c>
      <c r="R41">
        <v>17053.400000000001</v>
      </c>
      <c r="S41">
        <v>156272.26999999999</v>
      </c>
      <c r="T41">
        <v>1646.14</v>
      </c>
      <c r="U41">
        <v>472612.28</v>
      </c>
      <c r="V41">
        <v>163480.74</v>
      </c>
      <c r="W41">
        <v>321259.39</v>
      </c>
      <c r="X41">
        <v>37420.83</v>
      </c>
      <c r="Y41">
        <v>50719.600000000013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32970.42</v>
      </c>
      <c r="P42">
        <v>1063.47</v>
      </c>
      <c r="Q42">
        <v>0</v>
      </c>
      <c r="R42">
        <v>1845.05</v>
      </c>
      <c r="S42">
        <v>54878.600000000013</v>
      </c>
      <c r="T42">
        <v>314.92</v>
      </c>
      <c r="U42">
        <v>49356.88</v>
      </c>
      <c r="V42">
        <v>25737.54</v>
      </c>
      <c r="W42">
        <v>119272.29</v>
      </c>
      <c r="X42">
        <v>3627.57</v>
      </c>
      <c r="Y42">
        <v>4232.46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10511.32</v>
      </c>
      <c r="P43">
        <v>1733.62</v>
      </c>
      <c r="Q43">
        <v>0</v>
      </c>
      <c r="R43">
        <v>924.17</v>
      </c>
      <c r="S43">
        <v>167367.57</v>
      </c>
      <c r="T43">
        <v>10280.81</v>
      </c>
      <c r="U43">
        <v>25855.86</v>
      </c>
      <c r="V43">
        <v>43781.21</v>
      </c>
      <c r="W43">
        <v>23699.360000000001</v>
      </c>
      <c r="X43">
        <v>8314.5400000000009</v>
      </c>
      <c r="Y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A918-AFBA-4E10-9CA5-7C1037D60083}">
  <dimension ref="A1:Y43"/>
  <sheetViews>
    <sheetView workbookViewId="0"/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1388.3550418783541</v>
      </c>
      <c r="F2">
        <v>0</v>
      </c>
      <c r="G2">
        <v>0.18000000083744799</v>
      </c>
      <c r="H2">
        <v>420.98167923111208</v>
      </c>
      <c r="I2">
        <v>110.10005834325641</v>
      </c>
      <c r="J2">
        <v>2004.280986400908</v>
      </c>
      <c r="K2">
        <v>3312.191876301868</v>
      </c>
      <c r="L2">
        <v>26.661652175935249</v>
      </c>
      <c r="M2">
        <v>593.32949504994997</v>
      </c>
      <c r="N2">
        <v>118557.38363513751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1054.895401581939</v>
      </c>
      <c r="F3">
        <v>0</v>
      </c>
      <c r="G3">
        <v>5.050000023495067</v>
      </c>
      <c r="H3">
        <v>2600.2909760756452</v>
      </c>
      <c r="I3">
        <v>83.870044443684463</v>
      </c>
      <c r="J3">
        <v>855.34034136630441</v>
      </c>
      <c r="K3">
        <v>18548.574861812918</v>
      </c>
      <c r="L3">
        <v>20.311258653159971</v>
      </c>
      <c r="M3">
        <v>11715.18039247796</v>
      </c>
      <c r="N3">
        <v>74886.76327882889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4994.7637567606889</v>
      </c>
      <c r="F4">
        <v>0</v>
      </c>
      <c r="G4">
        <v>1.9800000092119281</v>
      </c>
      <c r="H4">
        <v>43.90643285718383</v>
      </c>
      <c r="I4">
        <v>398.05021093156063</v>
      </c>
      <c r="J4">
        <v>9800.2539112810409</v>
      </c>
      <c r="K4">
        <v>5665.5308689155172</v>
      </c>
      <c r="L4">
        <v>96.415974729254216</v>
      </c>
      <c r="M4">
        <v>2632.3342599443072</v>
      </c>
      <c r="N4">
        <v>93989.961990913376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432.75340394020208</v>
      </c>
      <c r="I5">
        <v>0</v>
      </c>
      <c r="J5">
        <v>611.37322611073478</v>
      </c>
      <c r="K5">
        <v>150.11004096044749</v>
      </c>
      <c r="L5">
        <v>0</v>
      </c>
      <c r="M5">
        <v>0</v>
      </c>
      <c r="N5">
        <v>24886.998448948521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21.572564456822271</v>
      </c>
      <c r="F6">
        <v>0</v>
      </c>
      <c r="G6">
        <v>0</v>
      </c>
      <c r="H6">
        <v>0</v>
      </c>
      <c r="I6">
        <v>1.720000911472009</v>
      </c>
      <c r="J6">
        <v>41.110216931501881</v>
      </c>
      <c r="K6">
        <v>1186.796036571214</v>
      </c>
      <c r="L6">
        <v>0.4100254085571437</v>
      </c>
      <c r="M6">
        <v>10.440000009704621</v>
      </c>
      <c r="N6">
        <v>30673.472780005199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233.9342743803029</v>
      </c>
      <c r="I7">
        <v>0</v>
      </c>
      <c r="J7">
        <v>80.940416898732096</v>
      </c>
      <c r="K7">
        <v>5399.7640235417803</v>
      </c>
      <c r="L7">
        <v>0</v>
      </c>
      <c r="M7">
        <v>219.36001446361769</v>
      </c>
      <c r="N7">
        <v>23471.945058209629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123.9047292793561</v>
      </c>
      <c r="F8">
        <v>0</v>
      </c>
      <c r="G8">
        <v>354.84000165088912</v>
      </c>
      <c r="H8">
        <v>4308.3312259428421</v>
      </c>
      <c r="I8">
        <v>9.8300052089849466</v>
      </c>
      <c r="J8">
        <v>1459.3209964838579</v>
      </c>
      <c r="K8">
        <v>1044.5247616787719</v>
      </c>
      <c r="L8">
        <v>2.3801474935756151</v>
      </c>
      <c r="M8">
        <v>1095.895313635845</v>
      </c>
      <c r="N8">
        <v>265644.40045792831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6.5207751626555952</v>
      </c>
      <c r="F9">
        <v>164.63000189516691</v>
      </c>
      <c r="G9">
        <v>7252.2700337411043</v>
      </c>
      <c r="H9">
        <v>1621.177523360446</v>
      </c>
      <c r="I9">
        <v>0.53000028089753948</v>
      </c>
      <c r="J9">
        <v>27241.76865841086</v>
      </c>
      <c r="K9">
        <v>23307.942027997098</v>
      </c>
      <c r="L9">
        <v>0.13000805637177729</v>
      </c>
      <c r="M9">
        <v>16543.042749751421</v>
      </c>
      <c r="N9">
        <v>204933.78051719631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710.62447608486286</v>
      </c>
      <c r="F10">
        <v>222.80000256480099</v>
      </c>
      <c r="G10">
        <v>4521.8600210379027</v>
      </c>
      <c r="H10">
        <v>455.44672880419978</v>
      </c>
      <c r="I10">
        <v>56.360029865705819</v>
      </c>
      <c r="J10">
        <v>15870.91086146146</v>
      </c>
      <c r="K10">
        <v>21291.805474810259</v>
      </c>
      <c r="L10">
        <v>13.650845919036611</v>
      </c>
      <c r="M10">
        <v>21741.210858669601</v>
      </c>
      <c r="N10">
        <v>209462.1537526332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832.58198397018805</v>
      </c>
      <c r="I11">
        <v>0</v>
      </c>
      <c r="J11">
        <v>492.31040338791058</v>
      </c>
      <c r="K11">
        <v>1.320017902144532</v>
      </c>
      <c r="L11">
        <v>0</v>
      </c>
      <c r="M11">
        <v>122.71434238403771</v>
      </c>
      <c r="N11">
        <v>36167.132077158349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71.310000331768975</v>
      </c>
      <c r="H12">
        <v>0</v>
      </c>
      <c r="I12">
        <v>0</v>
      </c>
      <c r="J12">
        <v>3129.96151890792</v>
      </c>
      <c r="K12">
        <v>767.65460844592258</v>
      </c>
      <c r="L12">
        <v>0</v>
      </c>
      <c r="M12">
        <v>1699.330784358212</v>
      </c>
      <c r="N12">
        <v>32489.226073695881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15.030000069926899</v>
      </c>
      <c r="H13">
        <v>0</v>
      </c>
      <c r="I13">
        <v>0</v>
      </c>
      <c r="J13">
        <v>1691.4112648310941</v>
      </c>
      <c r="K13">
        <v>274.03060405410321</v>
      </c>
      <c r="L13">
        <v>0</v>
      </c>
      <c r="M13">
        <v>1503.157689276052</v>
      </c>
      <c r="N13">
        <v>21471.792729282301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633.57282656876578</v>
      </c>
      <c r="I14">
        <v>0</v>
      </c>
      <c r="J14">
        <v>0.93000063710710024</v>
      </c>
      <c r="K14">
        <v>2.9300133148843268</v>
      </c>
      <c r="L14">
        <v>0</v>
      </c>
      <c r="M14">
        <v>18.76003250308051</v>
      </c>
      <c r="N14">
        <v>25386.389023471311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139.02000064678899</v>
      </c>
      <c r="H15">
        <v>0</v>
      </c>
      <c r="I15">
        <v>0</v>
      </c>
      <c r="J15">
        <v>15236.881383682659</v>
      </c>
      <c r="K15">
        <v>1447.236230372456</v>
      </c>
      <c r="L15">
        <v>0</v>
      </c>
      <c r="M15">
        <v>6572.495613904226</v>
      </c>
      <c r="N15">
        <v>23971.466332863529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4.8605778052923601</v>
      </c>
      <c r="F16">
        <v>0</v>
      </c>
      <c r="G16">
        <v>0.46000000214014491</v>
      </c>
      <c r="H16">
        <v>0</v>
      </c>
      <c r="I16">
        <v>0.38000020135323348</v>
      </c>
      <c r="J16">
        <v>4935.4236508885924</v>
      </c>
      <c r="K16">
        <v>2466.6731104681512</v>
      </c>
      <c r="L16">
        <v>9.0005577488153493E-2</v>
      </c>
      <c r="M16">
        <v>3270.0481448107939</v>
      </c>
      <c r="N16">
        <v>19419.37928986776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32.590000151624608</v>
      </c>
      <c r="H17">
        <v>294.90320711319418</v>
      </c>
      <c r="I17">
        <v>0</v>
      </c>
      <c r="J17">
        <v>8.8600003529519107</v>
      </c>
      <c r="K17">
        <v>404.84368414490302</v>
      </c>
      <c r="L17">
        <v>0</v>
      </c>
      <c r="M17">
        <v>6.1100070169520659</v>
      </c>
      <c r="N17">
        <v>17584.414890235101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46.855569995462353</v>
      </c>
      <c r="F18">
        <v>0</v>
      </c>
      <c r="G18">
        <v>2.330000010840299</v>
      </c>
      <c r="H18">
        <v>44.876574995486067</v>
      </c>
      <c r="I18">
        <v>3.7200019712677128</v>
      </c>
      <c r="J18">
        <v>997.71190168899489</v>
      </c>
      <c r="K18">
        <v>1065.110327568</v>
      </c>
      <c r="L18">
        <v>0.90005577488153499</v>
      </c>
      <c r="M18">
        <v>1675.6557034362991</v>
      </c>
      <c r="N18">
        <v>11306.605270999151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19.180000089234731</v>
      </c>
      <c r="H19">
        <v>110.6662140238586</v>
      </c>
      <c r="I19">
        <v>0</v>
      </c>
      <c r="J19">
        <v>789.59149619905156</v>
      </c>
      <c r="K19">
        <v>2824.7267409607498</v>
      </c>
      <c r="L19">
        <v>0</v>
      </c>
      <c r="M19">
        <v>2405.929193541017</v>
      </c>
      <c r="N19">
        <v>15283.008781902479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0.26000000120964711</v>
      </c>
      <c r="H20">
        <v>262.83850922250372</v>
      </c>
      <c r="I20">
        <v>0</v>
      </c>
      <c r="J20">
        <v>26.640049475266849</v>
      </c>
      <c r="K20">
        <v>0</v>
      </c>
      <c r="L20">
        <v>0</v>
      </c>
      <c r="M20">
        <v>7.3100006520192524</v>
      </c>
      <c r="N20">
        <v>17386.29230745729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52.140000242580747</v>
      </c>
      <c r="H21">
        <v>0</v>
      </c>
      <c r="I21">
        <v>0</v>
      </c>
      <c r="J21">
        <v>2472.484560146981</v>
      </c>
      <c r="K21">
        <v>867.06082711533736</v>
      </c>
      <c r="L21">
        <v>0</v>
      </c>
      <c r="M21">
        <v>3444.204291511272</v>
      </c>
      <c r="N21">
        <v>10286.801050367611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8.6600000402905515</v>
      </c>
      <c r="H22">
        <v>39.03571923498599</v>
      </c>
      <c r="I22">
        <v>0</v>
      </c>
      <c r="J22">
        <v>1605.552979084021</v>
      </c>
      <c r="K22">
        <v>32.300018624980588</v>
      </c>
      <c r="L22">
        <v>0</v>
      </c>
      <c r="M22">
        <v>1593.353969885334</v>
      </c>
      <c r="N22">
        <v>7635.7282119770189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6873.8508319169796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7.6300000354984876</v>
      </c>
      <c r="H24">
        <v>0</v>
      </c>
      <c r="I24">
        <v>0</v>
      </c>
      <c r="J24">
        <v>795.22365576295954</v>
      </c>
      <c r="K24">
        <v>0</v>
      </c>
      <c r="L24">
        <v>0</v>
      </c>
      <c r="M24">
        <v>218.89001951130891</v>
      </c>
      <c r="N24">
        <v>2408.044271270307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3.2800000152601632</v>
      </c>
      <c r="H25">
        <v>0</v>
      </c>
      <c r="I25">
        <v>0</v>
      </c>
      <c r="J25">
        <v>424.50195250627792</v>
      </c>
      <c r="K25">
        <v>0</v>
      </c>
      <c r="L25">
        <v>0</v>
      </c>
      <c r="M25">
        <v>143.51081326599279</v>
      </c>
      <c r="N25">
        <v>4408.4662043855606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84.530048580928053</v>
      </c>
      <c r="F26">
        <v>0</v>
      </c>
      <c r="G26">
        <v>17.010000079138841</v>
      </c>
      <c r="H26">
        <v>407.98977575013657</v>
      </c>
      <c r="I26">
        <v>6.7100035557366358</v>
      </c>
      <c r="J26">
        <v>262.17023525606669</v>
      </c>
      <c r="K26">
        <v>275.52170322090501</v>
      </c>
      <c r="L26">
        <v>1.6201003947867629</v>
      </c>
      <c r="M26">
        <v>103.9483623978721</v>
      </c>
      <c r="N26">
        <v>28931.66435854476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32.07381280158971</v>
      </c>
      <c r="F27">
        <v>5.7500000661921256</v>
      </c>
      <c r="G27">
        <v>239.81000111571331</v>
      </c>
      <c r="H27">
        <v>133.07949785824329</v>
      </c>
      <c r="I27">
        <v>2.5500013512457542</v>
      </c>
      <c r="J27">
        <v>2714.8124186697401</v>
      </c>
      <c r="K27">
        <v>1542.49427460365</v>
      </c>
      <c r="L27">
        <v>0.6200384226961686</v>
      </c>
      <c r="M27">
        <v>1462.555459994488</v>
      </c>
      <c r="N27">
        <v>13260.166383887101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144.94723072449011</v>
      </c>
      <c r="F28">
        <v>5.6200000646956072</v>
      </c>
      <c r="G28">
        <v>92.630000430960024</v>
      </c>
      <c r="H28">
        <v>22.673321933311112</v>
      </c>
      <c r="I28">
        <v>11.50000609394219</v>
      </c>
      <c r="J28">
        <v>913.64081093398113</v>
      </c>
      <c r="K28">
        <v>956.89208791913006</v>
      </c>
      <c r="L28">
        <v>2.7901729021327579</v>
      </c>
      <c r="M28">
        <v>842.55845976702722</v>
      </c>
      <c r="N28">
        <v>9917.0742504738519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79.750000918056003</v>
      </c>
      <c r="G29">
        <v>1943.59000904253</v>
      </c>
      <c r="H29">
        <v>0</v>
      </c>
      <c r="I29">
        <v>0</v>
      </c>
      <c r="J29">
        <v>29447.645982004899</v>
      </c>
      <c r="K29">
        <v>0</v>
      </c>
      <c r="L29">
        <v>0</v>
      </c>
      <c r="M29">
        <v>10307.90066164099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3524.3800405715142</v>
      </c>
      <c r="G30">
        <v>81534.250379337172</v>
      </c>
      <c r="H30">
        <v>0</v>
      </c>
      <c r="I30">
        <v>0</v>
      </c>
      <c r="J30">
        <v>536978.89064517617</v>
      </c>
      <c r="K30">
        <v>0</v>
      </c>
      <c r="L30">
        <v>0</v>
      </c>
      <c r="M30">
        <v>192892.82171119281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141174.77480791349</v>
      </c>
      <c r="K31">
        <v>0</v>
      </c>
      <c r="L31">
        <v>0</v>
      </c>
      <c r="M31">
        <v>33550.931211043608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534.13000614873044</v>
      </c>
      <c r="G32">
        <v>14172.42006593702</v>
      </c>
      <c r="H32">
        <v>0</v>
      </c>
      <c r="I32">
        <v>0</v>
      </c>
      <c r="J32">
        <v>103851.23754944401</v>
      </c>
      <c r="K32">
        <v>0</v>
      </c>
      <c r="L32">
        <v>0</v>
      </c>
      <c r="M32">
        <v>76726.469960531642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15617.38653001585</v>
      </c>
      <c r="F33">
        <v>0</v>
      </c>
      <c r="G33">
        <v>0</v>
      </c>
      <c r="H33">
        <v>33060.733822766619</v>
      </c>
      <c r="I33">
        <v>2987.201594451984</v>
      </c>
      <c r="J33">
        <v>45095.549765133779</v>
      </c>
      <c r="K33">
        <v>229905.01719367201</v>
      </c>
      <c r="L33">
        <v>20867.47312079732</v>
      </c>
      <c r="M33">
        <v>72305.738286656284</v>
      </c>
      <c r="N33">
        <v>1537776.1338597841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1467.314428242106</v>
      </c>
      <c r="F36">
        <v>381.04000438640833</v>
      </c>
      <c r="G36">
        <v>0</v>
      </c>
      <c r="H36">
        <v>2671.7814503497111</v>
      </c>
      <c r="I36">
        <v>0</v>
      </c>
      <c r="J36">
        <v>0</v>
      </c>
      <c r="K36">
        <v>16251.93801015652</v>
      </c>
      <c r="L36">
        <v>2202.6364935295342</v>
      </c>
      <c r="M36">
        <v>37986.448943545387</v>
      </c>
      <c r="N36">
        <v>91713.187852614996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936.05127388587096</v>
      </c>
      <c r="P37">
        <v>14.330000164962289</v>
      </c>
      <c r="Q37">
        <v>0</v>
      </c>
      <c r="R37">
        <v>0</v>
      </c>
      <c r="S37">
        <v>4820.4102277675347</v>
      </c>
      <c r="T37">
        <v>0</v>
      </c>
      <c r="U37">
        <v>3052.741670389802</v>
      </c>
      <c r="V37">
        <v>2046.6554433334129</v>
      </c>
      <c r="W37">
        <v>10992.93121271284</v>
      </c>
      <c r="X37">
        <v>17.852572688065429</v>
      </c>
      <c r="Y37">
        <v>1092.251143312177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10875.002775141071</v>
      </c>
      <c r="P38">
        <v>32.190000370560782</v>
      </c>
      <c r="Q38">
        <v>0</v>
      </c>
      <c r="R38">
        <v>0</v>
      </c>
      <c r="S38">
        <v>13414.12308501894</v>
      </c>
      <c r="T38">
        <v>0</v>
      </c>
      <c r="U38">
        <v>39164.418539368591</v>
      </c>
      <c r="V38">
        <v>22150.422583910011</v>
      </c>
      <c r="W38">
        <v>39759.993857250978</v>
      </c>
      <c r="X38">
        <v>234.6538153542806</v>
      </c>
      <c r="Y38">
        <v>12070.32263418305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9833.0889167510431</v>
      </c>
      <c r="P39">
        <v>56.850000654438659</v>
      </c>
      <c r="Q39">
        <v>0</v>
      </c>
      <c r="R39">
        <v>0</v>
      </c>
      <c r="S39">
        <v>54231.106569181182</v>
      </c>
      <c r="T39">
        <v>0</v>
      </c>
      <c r="U39">
        <v>19430.62544513918</v>
      </c>
      <c r="V39">
        <v>26083.510042801241</v>
      </c>
      <c r="W39">
        <v>79520.567750445785</v>
      </c>
      <c r="X39">
        <v>366.29278550571883</v>
      </c>
      <c r="Y39">
        <v>17484.71976577954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299881.39865457662</v>
      </c>
      <c r="P41">
        <v>1698.120019548204</v>
      </c>
      <c r="Q41">
        <v>0</v>
      </c>
      <c r="R41">
        <v>17053.409088215609</v>
      </c>
      <c r="S41">
        <v>156272.48109592401</v>
      </c>
      <c r="T41">
        <v>1646.1428520586851</v>
      </c>
      <c r="U41">
        <v>472649.97958700982</v>
      </c>
      <c r="V41">
        <v>163481.19323677241</v>
      </c>
      <c r="W41">
        <v>321279.29911602149</v>
      </c>
      <c r="X41">
        <v>37426.223396231893</v>
      </c>
      <c r="Y41">
        <v>50719.749589187333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32974.339852503566</v>
      </c>
      <c r="P42">
        <v>1063.4700122423201</v>
      </c>
      <c r="Q42">
        <v>0</v>
      </c>
      <c r="R42">
        <v>1845.0509832757641</v>
      </c>
      <c r="S42">
        <v>54878.731373196133</v>
      </c>
      <c r="T42">
        <v>314.9205456220742</v>
      </c>
      <c r="U42">
        <v>49364.770935340341</v>
      </c>
      <c r="V42">
        <v>25737.60741364408</v>
      </c>
      <c r="W42">
        <v>119279.6815531613</v>
      </c>
      <c r="X42">
        <v>3628.0928350725758</v>
      </c>
      <c r="Y42">
        <v>4232.4752233777772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10512.569690602</v>
      </c>
      <c r="P43">
        <v>1733.620019956868</v>
      </c>
      <c r="Q43">
        <v>0</v>
      </c>
      <c r="R43">
        <v>924.17049240929532</v>
      </c>
      <c r="S43">
        <v>167368.20016725321</v>
      </c>
      <c r="T43">
        <v>10280.82781225986</v>
      </c>
      <c r="U43">
        <v>25878.339751601809</v>
      </c>
      <c r="V43">
        <v>43781.326188012863</v>
      </c>
      <c r="W43">
        <v>23700.82869888495</v>
      </c>
      <c r="X43">
        <v>8315.7383595421561</v>
      </c>
      <c r="Y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7C76-B6C1-4D7B-AAC8-DBBEDDF5747D}">
  <dimension ref="A1:N25"/>
  <sheetViews>
    <sheetView workbookViewId="0">
      <selection activeCell="N19" sqref="N19:N25"/>
    </sheetView>
  </sheetViews>
  <sheetFormatPr defaultRowHeight="14.4" x14ac:dyDescent="0.3"/>
  <cols>
    <col min="1" max="1" width="34.88671875" bestFit="1" customWidth="1"/>
    <col min="2" max="2" width="11.5546875" bestFit="1" customWidth="1"/>
    <col min="3" max="3" width="12.88671875" bestFit="1" customWidth="1"/>
    <col min="4" max="4" width="15.21875" bestFit="1" customWidth="1"/>
    <col min="5" max="5" width="14" bestFit="1" customWidth="1"/>
    <col min="6" max="6" width="14.109375" bestFit="1" customWidth="1"/>
    <col min="7" max="7" width="16.77734375" bestFit="1" customWidth="1"/>
    <col min="8" max="8" width="16.44140625" bestFit="1" customWidth="1"/>
    <col min="9" max="9" width="10.21875" bestFit="1" customWidth="1"/>
    <col min="10" max="10" width="17.21875" bestFit="1" customWidth="1"/>
    <col min="11" max="11" width="17.109375" bestFit="1" customWidth="1"/>
    <col min="12" max="12" width="10" bestFit="1" customWidth="1"/>
    <col min="13" max="13" width="11" bestFit="1" customWidth="1"/>
  </cols>
  <sheetData>
    <row r="1" spans="1:14" x14ac:dyDescent="0.3">
      <c r="A1" s="1" t="s">
        <v>21</v>
      </c>
      <c r="B1" s="1" t="s">
        <v>96</v>
      </c>
      <c r="C1" s="1" t="s">
        <v>97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7" t="s">
        <v>111</v>
      </c>
    </row>
    <row r="2" spans="1:14" x14ac:dyDescent="0.3">
      <c r="A2" s="1" t="s">
        <v>25</v>
      </c>
      <c r="B2" s="1" t="s">
        <v>93</v>
      </c>
      <c r="C2" s="1" t="s">
        <v>98</v>
      </c>
      <c r="D2" s="2">
        <v>1388.19</v>
      </c>
      <c r="E2" s="2">
        <v>0</v>
      </c>
      <c r="F2" s="2">
        <v>0.18</v>
      </c>
      <c r="G2" s="2">
        <v>420.92</v>
      </c>
      <c r="H2" s="2">
        <v>110.1</v>
      </c>
      <c r="I2" s="2">
        <v>2004.28</v>
      </c>
      <c r="J2" s="2">
        <v>3312.17</v>
      </c>
      <c r="K2" s="2">
        <v>26.66</v>
      </c>
      <c r="L2" s="2">
        <v>593.28</v>
      </c>
      <c r="M2" s="2">
        <v>118557.1</v>
      </c>
      <c r="N2" s="2">
        <f>SUM(D2:M2)</f>
        <v>126412.88</v>
      </c>
    </row>
    <row r="3" spans="1:14" x14ac:dyDescent="0.3">
      <c r="A3" s="1" t="s">
        <v>26</v>
      </c>
      <c r="B3" s="1" t="s">
        <v>94</v>
      </c>
      <c r="C3" s="1" t="s">
        <v>98</v>
      </c>
      <c r="D3" s="2">
        <v>1054.77</v>
      </c>
      <c r="E3" s="2">
        <v>0</v>
      </c>
      <c r="F3" s="2">
        <v>5.05</v>
      </c>
      <c r="G3" s="2">
        <v>2599.91</v>
      </c>
      <c r="H3" s="2">
        <v>83.87</v>
      </c>
      <c r="I3" s="2">
        <v>855.33999999999992</v>
      </c>
      <c r="J3" s="2">
        <v>18548.47</v>
      </c>
      <c r="K3" s="2">
        <v>20.309999999999999</v>
      </c>
      <c r="L3" s="2">
        <v>11715.18</v>
      </c>
      <c r="M3" s="2">
        <v>74886.629999999976</v>
      </c>
      <c r="N3" s="2">
        <f t="shared" ref="N3:N25" si="0">SUM(D3:M3)</f>
        <v>109769.52999999997</v>
      </c>
    </row>
    <row r="4" spans="1:14" x14ac:dyDescent="0.3">
      <c r="A4" s="1" t="s">
        <v>27</v>
      </c>
      <c r="B4" s="1" t="s">
        <v>95</v>
      </c>
      <c r="C4" s="1" t="s">
        <v>98</v>
      </c>
      <c r="D4" s="2">
        <v>4994.17</v>
      </c>
      <c r="E4" s="2">
        <v>0</v>
      </c>
      <c r="F4" s="2">
        <v>1.98</v>
      </c>
      <c r="G4" s="2">
        <v>43.9</v>
      </c>
      <c r="H4" s="2">
        <v>398.05</v>
      </c>
      <c r="I4" s="2">
        <v>9800.25</v>
      </c>
      <c r="J4" s="2">
        <v>5665.49</v>
      </c>
      <c r="K4" s="2">
        <v>96.410000000000011</v>
      </c>
      <c r="L4" s="2">
        <v>2632.29</v>
      </c>
      <c r="M4" s="2">
        <v>93989.77</v>
      </c>
      <c r="N4" s="2">
        <f t="shared" si="0"/>
        <v>117622.31</v>
      </c>
    </row>
    <row r="5" spans="1:14" x14ac:dyDescent="0.3">
      <c r="A5" s="1" t="s">
        <v>28</v>
      </c>
      <c r="B5" s="1" t="s">
        <v>93</v>
      </c>
      <c r="C5" s="1" t="s">
        <v>99</v>
      </c>
      <c r="D5" s="2">
        <v>0</v>
      </c>
      <c r="E5" s="2">
        <v>0</v>
      </c>
      <c r="F5" s="2">
        <v>0</v>
      </c>
      <c r="G5" s="2">
        <v>432.69</v>
      </c>
      <c r="H5" s="2">
        <v>0</v>
      </c>
      <c r="I5" s="2">
        <v>611.37</v>
      </c>
      <c r="J5" s="2">
        <v>150.11000000000001</v>
      </c>
      <c r="K5" s="2">
        <v>0</v>
      </c>
      <c r="L5" s="2">
        <v>0</v>
      </c>
      <c r="M5" s="2">
        <v>24886.99</v>
      </c>
      <c r="N5" s="2">
        <f t="shared" si="0"/>
        <v>26081.160000000003</v>
      </c>
    </row>
    <row r="6" spans="1:14" x14ac:dyDescent="0.3">
      <c r="A6" s="1" t="s">
        <v>29</v>
      </c>
      <c r="B6" s="1" t="s">
        <v>94</v>
      </c>
      <c r="C6" s="1" t="s">
        <v>99</v>
      </c>
      <c r="D6" s="2">
        <v>21.57</v>
      </c>
      <c r="E6" s="2">
        <v>0</v>
      </c>
      <c r="F6" s="2">
        <v>0</v>
      </c>
      <c r="G6" s="2">
        <v>0</v>
      </c>
      <c r="H6" s="2">
        <v>1.72</v>
      </c>
      <c r="I6" s="2">
        <v>41.11</v>
      </c>
      <c r="J6" s="2">
        <v>1186.79</v>
      </c>
      <c r="K6" s="2">
        <v>0.41</v>
      </c>
      <c r="L6" s="2">
        <v>10.44</v>
      </c>
      <c r="M6" s="2">
        <v>30673.46</v>
      </c>
      <c r="N6" s="2">
        <f t="shared" si="0"/>
        <v>31935.5</v>
      </c>
    </row>
    <row r="7" spans="1:14" x14ac:dyDescent="0.3">
      <c r="A7" s="1" t="s">
        <v>30</v>
      </c>
      <c r="B7" s="1" t="s">
        <v>95</v>
      </c>
      <c r="C7" s="1" t="s">
        <v>99</v>
      </c>
      <c r="D7" s="2">
        <v>0</v>
      </c>
      <c r="E7" s="2">
        <v>0</v>
      </c>
      <c r="F7" s="2">
        <v>0</v>
      </c>
      <c r="G7" s="2">
        <v>233.9</v>
      </c>
      <c r="H7" s="2">
        <v>0</v>
      </c>
      <c r="I7" s="2">
        <v>80.940000000000012</v>
      </c>
      <c r="J7" s="2">
        <v>5398.49</v>
      </c>
      <c r="K7" s="2">
        <v>0</v>
      </c>
      <c r="L7" s="2">
        <v>219.36</v>
      </c>
      <c r="M7" s="2">
        <v>23471.919999999998</v>
      </c>
      <c r="N7" s="2">
        <f t="shared" si="0"/>
        <v>29404.609999999997</v>
      </c>
    </row>
    <row r="8" spans="1:14" x14ac:dyDescent="0.3">
      <c r="A8" s="1" t="s">
        <v>31</v>
      </c>
      <c r="B8" s="1" t="s">
        <v>93</v>
      </c>
      <c r="C8" s="1" t="s">
        <v>100</v>
      </c>
      <c r="D8" s="2">
        <v>123.89</v>
      </c>
      <c r="E8" s="2">
        <v>0</v>
      </c>
      <c r="F8" s="2">
        <v>354.84</v>
      </c>
      <c r="G8" s="2">
        <v>4307.7</v>
      </c>
      <c r="H8" s="2">
        <v>9.83</v>
      </c>
      <c r="I8" s="2">
        <v>1459.32</v>
      </c>
      <c r="J8" s="2">
        <v>1044.52</v>
      </c>
      <c r="K8" s="2">
        <v>2.38</v>
      </c>
      <c r="L8" s="2">
        <v>1095.8</v>
      </c>
      <c r="M8" s="2">
        <v>265644.31</v>
      </c>
      <c r="N8" s="2">
        <f t="shared" si="0"/>
        <v>274042.58999999997</v>
      </c>
    </row>
    <row r="9" spans="1:14" x14ac:dyDescent="0.3">
      <c r="A9" s="1" t="s">
        <v>32</v>
      </c>
      <c r="B9" s="1" t="s">
        <v>94</v>
      </c>
      <c r="C9" s="1" t="s">
        <v>100</v>
      </c>
      <c r="D9" s="2">
        <v>6.52</v>
      </c>
      <c r="E9" s="2">
        <v>164.63</v>
      </c>
      <c r="F9" s="2">
        <v>7252.27</v>
      </c>
      <c r="G9" s="2">
        <v>1620.94</v>
      </c>
      <c r="H9" s="2">
        <v>0.53</v>
      </c>
      <c r="I9" s="2">
        <v>27241.75</v>
      </c>
      <c r="J9" s="2">
        <v>23303.200000000001</v>
      </c>
      <c r="K9" s="2">
        <v>0.13</v>
      </c>
      <c r="L9" s="2">
        <v>16542.88</v>
      </c>
      <c r="M9" s="2">
        <v>204933.34</v>
      </c>
      <c r="N9" s="2">
        <f t="shared" si="0"/>
        <v>281066.19</v>
      </c>
    </row>
    <row r="10" spans="1:14" x14ac:dyDescent="0.3">
      <c r="A10" s="1" t="s">
        <v>33</v>
      </c>
      <c r="B10" s="1" t="s">
        <v>95</v>
      </c>
      <c r="C10" s="1" t="s">
        <v>100</v>
      </c>
      <c r="D10" s="2">
        <v>710.54</v>
      </c>
      <c r="E10" s="2">
        <v>222.8</v>
      </c>
      <c r="F10" s="2">
        <v>4521.8600000000006</v>
      </c>
      <c r="G10" s="2">
        <v>455.38</v>
      </c>
      <c r="H10" s="2">
        <v>56.36</v>
      </c>
      <c r="I10" s="2">
        <v>15870.9</v>
      </c>
      <c r="J10" s="2">
        <v>21285.53</v>
      </c>
      <c r="K10" s="2">
        <v>13.65</v>
      </c>
      <c r="L10" s="2">
        <v>21740.62</v>
      </c>
      <c r="M10" s="2">
        <v>209461.9</v>
      </c>
      <c r="N10" s="2">
        <f t="shared" si="0"/>
        <v>274339.53999999998</v>
      </c>
    </row>
    <row r="11" spans="1:14" x14ac:dyDescent="0.3">
      <c r="A11" s="1" t="s">
        <v>34</v>
      </c>
      <c r="B11" s="1" t="s">
        <v>93</v>
      </c>
      <c r="C11" s="1" t="s">
        <v>102</v>
      </c>
      <c r="D11" s="2">
        <v>0</v>
      </c>
      <c r="E11" s="2">
        <v>0</v>
      </c>
      <c r="F11" s="2">
        <v>0</v>
      </c>
      <c r="G11" s="2">
        <v>832.45999999999992</v>
      </c>
      <c r="H11" s="2">
        <v>0</v>
      </c>
      <c r="I11" s="2">
        <v>492.31</v>
      </c>
      <c r="J11" s="2">
        <v>1.32</v>
      </c>
      <c r="K11" s="2">
        <v>0</v>
      </c>
      <c r="L11" s="2">
        <v>122.71</v>
      </c>
      <c r="M11" s="2">
        <v>36167.100000000013</v>
      </c>
      <c r="N11" s="2">
        <f t="shared" si="0"/>
        <v>37615.900000000016</v>
      </c>
    </row>
    <row r="12" spans="1:14" x14ac:dyDescent="0.3">
      <c r="A12" s="1" t="s">
        <v>35</v>
      </c>
      <c r="B12" s="1" t="s">
        <v>94</v>
      </c>
      <c r="C12" s="1" t="s">
        <v>102</v>
      </c>
      <c r="D12" s="2">
        <v>0</v>
      </c>
      <c r="E12" s="2">
        <v>0</v>
      </c>
      <c r="F12" s="2">
        <v>71.31</v>
      </c>
      <c r="G12" s="2">
        <v>0</v>
      </c>
      <c r="H12" s="2">
        <v>0</v>
      </c>
      <c r="I12" s="2">
        <v>3129.96</v>
      </c>
      <c r="J12" s="2">
        <v>767.52</v>
      </c>
      <c r="K12" s="2">
        <v>0</v>
      </c>
      <c r="L12" s="2">
        <v>1699.3</v>
      </c>
      <c r="M12" s="2">
        <v>32489.149999999991</v>
      </c>
      <c r="N12" s="2">
        <f t="shared" si="0"/>
        <v>38157.239999999991</v>
      </c>
    </row>
    <row r="13" spans="1:14" x14ac:dyDescent="0.3">
      <c r="A13" s="1" t="s">
        <v>36</v>
      </c>
      <c r="B13" s="1" t="s">
        <v>95</v>
      </c>
      <c r="C13" s="1" t="s">
        <v>102</v>
      </c>
      <c r="D13" s="2">
        <v>0</v>
      </c>
      <c r="E13" s="2">
        <v>0</v>
      </c>
      <c r="F13" s="2">
        <v>15.03</v>
      </c>
      <c r="G13" s="2">
        <v>0</v>
      </c>
      <c r="H13" s="2">
        <v>0</v>
      </c>
      <c r="I13" s="2">
        <v>1691.41</v>
      </c>
      <c r="J13" s="2">
        <v>274.02999999999997</v>
      </c>
      <c r="K13" s="2">
        <v>0</v>
      </c>
      <c r="L13" s="2">
        <v>1503.02</v>
      </c>
      <c r="M13" s="2">
        <v>21471.759999999998</v>
      </c>
      <c r="N13" s="2">
        <f t="shared" si="0"/>
        <v>24955.25</v>
      </c>
    </row>
    <row r="14" spans="1:14" x14ac:dyDescent="0.3">
      <c r="A14" s="1" t="s">
        <v>37</v>
      </c>
      <c r="B14" s="1" t="s">
        <v>93</v>
      </c>
      <c r="C14" s="1" t="s">
        <v>103</v>
      </c>
      <c r="D14" s="2">
        <v>0</v>
      </c>
      <c r="E14" s="2">
        <v>0</v>
      </c>
      <c r="F14" s="2">
        <v>0</v>
      </c>
      <c r="G14" s="2">
        <v>633.48</v>
      </c>
      <c r="H14" s="2">
        <v>0</v>
      </c>
      <c r="I14" s="2">
        <v>0.93</v>
      </c>
      <c r="J14" s="2">
        <v>2.93</v>
      </c>
      <c r="K14" s="2">
        <v>0</v>
      </c>
      <c r="L14" s="2">
        <v>18.760000000000002</v>
      </c>
      <c r="M14" s="2">
        <v>25386.38</v>
      </c>
      <c r="N14" s="2">
        <f t="shared" si="0"/>
        <v>26042.48</v>
      </c>
    </row>
    <row r="15" spans="1:14" x14ac:dyDescent="0.3">
      <c r="A15" s="1" t="s">
        <v>38</v>
      </c>
      <c r="B15" s="1" t="s">
        <v>94</v>
      </c>
      <c r="C15" s="1" t="s">
        <v>103</v>
      </c>
      <c r="D15" s="2">
        <v>0</v>
      </c>
      <c r="E15" s="2">
        <v>0</v>
      </c>
      <c r="F15" s="2">
        <v>139.02000000000001</v>
      </c>
      <c r="G15" s="2">
        <v>0</v>
      </c>
      <c r="H15" s="2">
        <v>0</v>
      </c>
      <c r="I15" s="2">
        <v>15236.87</v>
      </c>
      <c r="J15" s="2">
        <v>1447.23</v>
      </c>
      <c r="K15" s="2">
        <v>0</v>
      </c>
      <c r="L15" s="2">
        <v>6572.48</v>
      </c>
      <c r="M15" s="2">
        <v>23971.39</v>
      </c>
      <c r="N15" s="2">
        <f t="shared" si="0"/>
        <v>47366.990000000005</v>
      </c>
    </row>
    <row r="16" spans="1:14" x14ac:dyDescent="0.3">
      <c r="A16" s="1" t="s">
        <v>39</v>
      </c>
      <c r="B16" s="1" t="s">
        <v>95</v>
      </c>
      <c r="C16" s="1" t="s">
        <v>103</v>
      </c>
      <c r="D16" s="2">
        <v>4.8599999999999994</v>
      </c>
      <c r="E16" s="2">
        <v>0</v>
      </c>
      <c r="F16" s="2">
        <v>0.46</v>
      </c>
      <c r="G16" s="2">
        <v>0</v>
      </c>
      <c r="H16" s="2">
        <v>0.38</v>
      </c>
      <c r="I16" s="2">
        <v>4935.42</v>
      </c>
      <c r="J16" s="2">
        <v>2466.66</v>
      </c>
      <c r="K16" s="2">
        <v>0.09</v>
      </c>
      <c r="L16" s="2">
        <v>3270.03</v>
      </c>
      <c r="M16" s="2">
        <v>19419.349999999999</v>
      </c>
      <c r="N16" s="2">
        <f t="shared" si="0"/>
        <v>30097.25</v>
      </c>
    </row>
    <row r="17" spans="1:14" x14ac:dyDescent="0.3">
      <c r="A17" s="1" t="s">
        <v>40</v>
      </c>
      <c r="B17" s="1" t="s">
        <v>93</v>
      </c>
      <c r="C17" s="1" t="s">
        <v>104</v>
      </c>
      <c r="D17" s="2">
        <v>0</v>
      </c>
      <c r="E17" s="2">
        <v>0</v>
      </c>
      <c r="F17" s="2">
        <v>32.590000000000003</v>
      </c>
      <c r="G17" s="2">
        <v>294.86</v>
      </c>
      <c r="H17" s="2">
        <v>0</v>
      </c>
      <c r="I17" s="2">
        <v>8.86</v>
      </c>
      <c r="J17" s="2">
        <v>404.84</v>
      </c>
      <c r="K17" s="2">
        <v>0</v>
      </c>
      <c r="L17" s="2">
        <v>6.11</v>
      </c>
      <c r="M17" s="2">
        <v>17584.41</v>
      </c>
      <c r="N17" s="2">
        <f t="shared" si="0"/>
        <v>18331.669999999998</v>
      </c>
    </row>
    <row r="18" spans="1:14" x14ac:dyDescent="0.3">
      <c r="A18" s="1" t="s">
        <v>41</v>
      </c>
      <c r="B18" s="1" t="s">
        <v>94</v>
      </c>
      <c r="C18" s="1" t="s">
        <v>104</v>
      </c>
      <c r="D18" s="2">
        <v>46.849999999999987</v>
      </c>
      <c r="E18" s="2">
        <v>0</v>
      </c>
      <c r="F18" s="2">
        <v>2.33</v>
      </c>
      <c r="G18" s="2">
        <v>44.87</v>
      </c>
      <c r="H18" s="2">
        <v>3.72</v>
      </c>
      <c r="I18" s="2">
        <v>997.71</v>
      </c>
      <c r="J18" s="2">
        <v>1064.23</v>
      </c>
      <c r="K18" s="2">
        <v>0.9</v>
      </c>
      <c r="L18" s="2">
        <v>1675.62</v>
      </c>
      <c r="M18" s="2">
        <v>11306.59</v>
      </c>
      <c r="N18" s="2">
        <f t="shared" si="0"/>
        <v>15142.82</v>
      </c>
    </row>
    <row r="19" spans="1:14" x14ac:dyDescent="0.3">
      <c r="A19" s="1" t="s">
        <v>42</v>
      </c>
      <c r="B19" s="1" t="s">
        <v>95</v>
      </c>
      <c r="C19" s="1" t="s">
        <v>104</v>
      </c>
      <c r="D19" s="2">
        <v>0</v>
      </c>
      <c r="E19" s="2">
        <v>0</v>
      </c>
      <c r="F19" s="2">
        <v>19.18</v>
      </c>
      <c r="G19" s="2">
        <v>110.65</v>
      </c>
      <c r="H19" s="2">
        <v>0</v>
      </c>
      <c r="I19" s="2">
        <v>789.59</v>
      </c>
      <c r="J19" s="2">
        <v>2824.71</v>
      </c>
      <c r="K19" s="2">
        <v>0</v>
      </c>
      <c r="L19" s="2">
        <v>2405.61</v>
      </c>
      <c r="M19" s="2">
        <v>15282.99</v>
      </c>
      <c r="N19" s="2">
        <f t="shared" si="0"/>
        <v>21432.73</v>
      </c>
    </row>
    <row r="20" spans="1:14" x14ac:dyDescent="0.3">
      <c r="A20" s="1" t="s">
        <v>43</v>
      </c>
      <c r="B20" s="1" t="s">
        <v>93</v>
      </c>
      <c r="C20" s="1" t="s">
        <v>101</v>
      </c>
      <c r="D20" s="2">
        <v>0</v>
      </c>
      <c r="E20" s="2">
        <v>0</v>
      </c>
      <c r="F20" s="2">
        <v>0.26</v>
      </c>
      <c r="G20" s="2">
        <v>262.8</v>
      </c>
      <c r="H20" s="2">
        <v>0</v>
      </c>
      <c r="I20" s="2">
        <v>26.64</v>
      </c>
      <c r="J20" s="2">
        <v>0</v>
      </c>
      <c r="K20" s="2">
        <v>0</v>
      </c>
      <c r="L20" s="2">
        <v>7.31</v>
      </c>
      <c r="M20" s="2">
        <v>17386.29</v>
      </c>
      <c r="N20" s="2">
        <f t="shared" si="0"/>
        <v>17683.3</v>
      </c>
    </row>
    <row r="21" spans="1:14" x14ac:dyDescent="0.3">
      <c r="A21" s="1" t="s">
        <v>44</v>
      </c>
      <c r="B21" s="1" t="s">
        <v>94</v>
      </c>
      <c r="C21" s="1" t="s">
        <v>101</v>
      </c>
      <c r="D21" s="2">
        <v>0</v>
      </c>
      <c r="E21" s="2">
        <v>0</v>
      </c>
      <c r="F21" s="2">
        <v>52.14</v>
      </c>
      <c r="G21" s="2">
        <v>0</v>
      </c>
      <c r="H21" s="2">
        <v>0</v>
      </c>
      <c r="I21" s="2">
        <v>2472.48</v>
      </c>
      <c r="J21" s="2">
        <v>867.06000000000006</v>
      </c>
      <c r="K21" s="2">
        <v>0</v>
      </c>
      <c r="L21" s="2">
        <v>3444</v>
      </c>
      <c r="M21" s="2">
        <v>10286.780000000001</v>
      </c>
      <c r="N21" s="2">
        <f t="shared" si="0"/>
        <v>17122.46</v>
      </c>
    </row>
    <row r="22" spans="1:14" x14ac:dyDescent="0.3">
      <c r="A22" s="1" t="s">
        <v>45</v>
      </c>
      <c r="B22" s="1" t="s">
        <v>95</v>
      </c>
      <c r="C22" s="1" t="s">
        <v>101</v>
      </c>
      <c r="D22" s="2">
        <v>0</v>
      </c>
      <c r="E22" s="2">
        <v>0</v>
      </c>
      <c r="F22" s="2">
        <v>8.66</v>
      </c>
      <c r="G22" s="2">
        <v>39.03</v>
      </c>
      <c r="H22" s="2">
        <v>0</v>
      </c>
      <c r="I22" s="2">
        <v>1605.55</v>
      </c>
      <c r="J22" s="2">
        <v>32.299999999999997</v>
      </c>
      <c r="K22" s="2">
        <v>0</v>
      </c>
      <c r="L22" s="2">
        <v>1593.33</v>
      </c>
      <c r="M22" s="2">
        <v>7635.7199999999993</v>
      </c>
      <c r="N22" s="2">
        <f t="shared" si="0"/>
        <v>10914.59</v>
      </c>
    </row>
    <row r="23" spans="1:14" x14ac:dyDescent="0.3">
      <c r="A23" s="1" t="s">
        <v>46</v>
      </c>
      <c r="B23" s="1" t="s">
        <v>93</v>
      </c>
      <c r="C23" s="1" t="s">
        <v>105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6873.8499999999995</v>
      </c>
      <c r="N23" s="2">
        <f t="shared" si="0"/>
        <v>6873.8499999999995</v>
      </c>
    </row>
    <row r="24" spans="1:14" x14ac:dyDescent="0.3">
      <c r="A24" s="1" t="s">
        <v>47</v>
      </c>
      <c r="B24" s="1" t="s">
        <v>94</v>
      </c>
      <c r="C24" s="1" t="s">
        <v>105</v>
      </c>
      <c r="D24" s="2">
        <v>0</v>
      </c>
      <c r="E24" s="2">
        <v>0</v>
      </c>
      <c r="F24" s="2">
        <v>7.63</v>
      </c>
      <c r="G24" s="2">
        <v>0</v>
      </c>
      <c r="H24" s="2">
        <v>0</v>
      </c>
      <c r="I24" s="2">
        <v>795.22</v>
      </c>
      <c r="J24" s="2">
        <v>0</v>
      </c>
      <c r="K24" s="2">
        <v>0</v>
      </c>
      <c r="L24" s="2">
        <v>218.89</v>
      </c>
      <c r="M24" s="2">
        <v>2408.04</v>
      </c>
      <c r="N24" s="2">
        <f t="shared" si="0"/>
        <v>3429.7799999999997</v>
      </c>
    </row>
    <row r="25" spans="1:14" x14ac:dyDescent="0.3">
      <c r="A25" s="1" t="s">
        <v>48</v>
      </c>
      <c r="B25" s="1" t="s">
        <v>95</v>
      </c>
      <c r="C25" s="1" t="s">
        <v>105</v>
      </c>
      <c r="D25" s="2">
        <v>0</v>
      </c>
      <c r="E25" s="2">
        <v>0</v>
      </c>
      <c r="F25" s="2">
        <v>3.28</v>
      </c>
      <c r="G25" s="2">
        <v>0</v>
      </c>
      <c r="H25" s="2">
        <v>0</v>
      </c>
      <c r="I25" s="2">
        <v>424.5</v>
      </c>
      <c r="J25" s="2">
        <v>0</v>
      </c>
      <c r="K25" s="2">
        <v>0</v>
      </c>
      <c r="L25" s="2">
        <v>143.51</v>
      </c>
      <c r="M25" s="2">
        <v>4408.46</v>
      </c>
      <c r="N25" s="2">
        <f t="shared" si="0"/>
        <v>4979.75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opLeftCell="A38" workbookViewId="0">
      <selection activeCell="B55" sqref="B55:N79"/>
    </sheetView>
  </sheetViews>
  <sheetFormatPr defaultRowHeight="14.4" x14ac:dyDescent="0.3"/>
  <cols>
    <col min="1" max="1" width="34.88671875" bestFit="1" customWidth="1"/>
    <col min="2" max="2" width="11.5546875" bestFit="1" customWidth="1"/>
    <col min="3" max="3" width="14.88671875" bestFit="1" customWidth="1"/>
    <col min="4" max="4" width="15.21875" bestFit="1" customWidth="1"/>
    <col min="5" max="5" width="14" bestFit="1" customWidth="1"/>
    <col min="6" max="6" width="14.109375" bestFit="1" customWidth="1"/>
    <col min="7" max="7" width="16.77734375" bestFit="1" customWidth="1"/>
    <col min="8" max="8" width="16.44140625" bestFit="1" customWidth="1"/>
    <col min="9" max="9" width="12" bestFit="1" customWidth="1"/>
    <col min="10" max="10" width="17.21875" bestFit="1" customWidth="1"/>
    <col min="11" max="11" width="17.109375" bestFit="1" customWidth="1"/>
    <col min="12" max="13" width="12" bestFit="1" customWidth="1"/>
  </cols>
  <sheetData>
    <row r="1" spans="1:13" x14ac:dyDescent="0.3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25</v>
      </c>
      <c r="B2" s="1" t="s">
        <v>93</v>
      </c>
      <c r="C2" s="1" t="s">
        <v>98</v>
      </c>
      <c r="D2" s="2">
        <v>1388.3550418783541</v>
      </c>
      <c r="E2" s="2">
        <v>0</v>
      </c>
      <c r="F2" s="2">
        <v>0.18000000083744799</v>
      </c>
      <c r="G2" s="2">
        <v>420.98167923111208</v>
      </c>
      <c r="H2" s="2">
        <v>110.10005834325641</v>
      </c>
      <c r="I2" s="2">
        <v>2004.280986400908</v>
      </c>
      <c r="J2" s="2">
        <v>3312.191876301868</v>
      </c>
      <c r="K2" s="2">
        <v>26.661652175935249</v>
      </c>
      <c r="L2" s="2">
        <v>593.32949504994997</v>
      </c>
      <c r="M2" s="2">
        <v>118557.38363513751</v>
      </c>
    </row>
    <row r="3" spans="1:13" x14ac:dyDescent="0.3">
      <c r="A3" s="1" t="s">
        <v>26</v>
      </c>
      <c r="B3" s="1" t="s">
        <v>94</v>
      </c>
      <c r="C3" s="1" t="s">
        <v>98</v>
      </c>
      <c r="D3" s="2">
        <v>1054.895401581939</v>
      </c>
      <c r="E3" s="2">
        <v>0</v>
      </c>
      <c r="F3" s="2">
        <v>5.050000023495067</v>
      </c>
      <c r="G3" s="2">
        <v>2600.2909760756452</v>
      </c>
      <c r="H3" s="2">
        <v>83.870044443684463</v>
      </c>
      <c r="I3" s="2">
        <v>855.34034136630441</v>
      </c>
      <c r="J3" s="2">
        <v>18548.574861812918</v>
      </c>
      <c r="K3" s="2">
        <v>20.311258653159971</v>
      </c>
      <c r="L3" s="2">
        <v>11715.18039247796</v>
      </c>
      <c r="M3" s="2">
        <v>74886.76327882889</v>
      </c>
    </row>
    <row r="4" spans="1:13" x14ac:dyDescent="0.3">
      <c r="A4" s="1" t="s">
        <v>27</v>
      </c>
      <c r="B4" s="1" t="s">
        <v>95</v>
      </c>
      <c r="C4" s="1" t="s">
        <v>98</v>
      </c>
      <c r="D4" s="2">
        <v>4994.7637567606889</v>
      </c>
      <c r="E4" s="2">
        <v>0</v>
      </c>
      <c r="F4" s="2">
        <v>1.9800000092119281</v>
      </c>
      <c r="G4" s="2">
        <v>43.90643285718383</v>
      </c>
      <c r="H4" s="2">
        <v>398.05021093156063</v>
      </c>
      <c r="I4" s="2">
        <v>9800.2539112810409</v>
      </c>
      <c r="J4" s="2">
        <v>5665.5308689155172</v>
      </c>
      <c r="K4" s="2">
        <v>96.415974729254216</v>
      </c>
      <c r="L4" s="2">
        <v>2632.3342599443072</v>
      </c>
      <c r="M4" s="2">
        <v>93989.961990913376</v>
      </c>
    </row>
    <row r="5" spans="1:13" x14ac:dyDescent="0.3">
      <c r="A5" s="1" t="s">
        <v>28</v>
      </c>
      <c r="B5" s="1" t="s">
        <v>93</v>
      </c>
      <c r="C5" s="1" t="s">
        <v>99</v>
      </c>
      <c r="D5" s="2">
        <v>0</v>
      </c>
      <c r="E5" s="2">
        <v>0</v>
      </c>
      <c r="F5" s="2">
        <v>0</v>
      </c>
      <c r="G5" s="2">
        <v>432.75340394020208</v>
      </c>
      <c r="H5" s="2">
        <v>0</v>
      </c>
      <c r="I5" s="2">
        <v>611.37322611073478</v>
      </c>
      <c r="J5" s="2">
        <v>150.11004096044749</v>
      </c>
      <c r="K5" s="2">
        <v>0</v>
      </c>
      <c r="L5" s="2">
        <v>0</v>
      </c>
      <c r="M5" s="2">
        <v>24886.998448948521</v>
      </c>
    </row>
    <row r="6" spans="1:13" x14ac:dyDescent="0.3">
      <c r="A6" s="1" t="s">
        <v>29</v>
      </c>
      <c r="B6" s="1" t="s">
        <v>94</v>
      </c>
      <c r="C6" s="1" t="s">
        <v>99</v>
      </c>
      <c r="D6" s="2">
        <v>21.572564456822271</v>
      </c>
      <c r="E6" s="2">
        <v>0</v>
      </c>
      <c r="F6" s="2">
        <v>0</v>
      </c>
      <c r="G6" s="2">
        <v>0</v>
      </c>
      <c r="H6" s="2">
        <v>1.720000911472009</v>
      </c>
      <c r="I6" s="2">
        <v>41.110216931501881</v>
      </c>
      <c r="J6" s="2">
        <v>1186.796036571214</v>
      </c>
      <c r="K6" s="2">
        <v>0.4100254085571437</v>
      </c>
      <c r="L6" s="2">
        <v>10.440000009704621</v>
      </c>
      <c r="M6" s="2">
        <v>30673.472780005199</v>
      </c>
    </row>
    <row r="7" spans="1:13" x14ac:dyDescent="0.3">
      <c r="A7" s="1" t="s">
        <v>30</v>
      </c>
      <c r="B7" s="1" t="s">
        <v>95</v>
      </c>
      <c r="C7" s="1" t="s">
        <v>99</v>
      </c>
      <c r="D7" s="2">
        <v>0</v>
      </c>
      <c r="E7" s="2">
        <v>0</v>
      </c>
      <c r="F7" s="2">
        <v>0</v>
      </c>
      <c r="G7" s="2">
        <v>233.9342743803029</v>
      </c>
      <c r="H7" s="2">
        <v>0</v>
      </c>
      <c r="I7" s="2">
        <v>80.940416898732096</v>
      </c>
      <c r="J7" s="2">
        <v>5399.7640235417803</v>
      </c>
      <c r="K7" s="2">
        <v>0</v>
      </c>
      <c r="L7" s="2">
        <v>219.36001446361769</v>
      </c>
      <c r="M7" s="2">
        <v>23471.945058209629</v>
      </c>
    </row>
    <row r="8" spans="1:13" x14ac:dyDescent="0.3">
      <c r="A8" s="1" t="s">
        <v>31</v>
      </c>
      <c r="B8" s="1" t="s">
        <v>93</v>
      </c>
      <c r="C8" s="1" t="s">
        <v>100</v>
      </c>
      <c r="D8" s="2">
        <v>123.9047292793561</v>
      </c>
      <c r="E8" s="2">
        <v>0</v>
      </c>
      <c r="F8" s="2">
        <v>354.84000165088912</v>
      </c>
      <c r="G8" s="2">
        <v>4308.3312259428421</v>
      </c>
      <c r="H8" s="2">
        <v>9.8300052089849466</v>
      </c>
      <c r="I8" s="2">
        <v>1459.3209964838579</v>
      </c>
      <c r="J8" s="2">
        <v>1044.5247616787719</v>
      </c>
      <c r="K8" s="2">
        <v>2.3801474935756151</v>
      </c>
      <c r="L8" s="2">
        <v>1095.895313635845</v>
      </c>
      <c r="M8" s="2">
        <v>265644.40045792831</v>
      </c>
    </row>
    <row r="9" spans="1:13" x14ac:dyDescent="0.3">
      <c r="A9" s="1" t="s">
        <v>32</v>
      </c>
      <c r="B9" s="1" t="s">
        <v>94</v>
      </c>
      <c r="C9" s="1" t="s">
        <v>100</v>
      </c>
      <c r="D9" s="2">
        <v>6.5207751626555952</v>
      </c>
      <c r="E9" s="2">
        <v>164.63000189516691</v>
      </c>
      <c r="F9" s="2">
        <v>7252.2700337411043</v>
      </c>
      <c r="G9" s="2">
        <v>1621.177523360446</v>
      </c>
      <c r="H9" s="2">
        <v>0.53000028089753948</v>
      </c>
      <c r="I9" s="2">
        <v>27241.76865841086</v>
      </c>
      <c r="J9" s="2">
        <v>23307.942027997098</v>
      </c>
      <c r="K9" s="2">
        <v>0.13000805637177729</v>
      </c>
      <c r="L9" s="2">
        <v>16543.042749751421</v>
      </c>
      <c r="M9" s="2">
        <v>204933.78051719631</v>
      </c>
    </row>
    <row r="10" spans="1:13" x14ac:dyDescent="0.3">
      <c r="A10" s="1" t="s">
        <v>33</v>
      </c>
      <c r="B10" s="1" t="s">
        <v>95</v>
      </c>
      <c r="C10" s="1" t="s">
        <v>100</v>
      </c>
      <c r="D10" s="2">
        <v>710.62447608486286</v>
      </c>
      <c r="E10" s="2">
        <v>222.80000256480099</v>
      </c>
      <c r="F10" s="2">
        <v>4521.8600210379027</v>
      </c>
      <c r="G10" s="2">
        <v>455.44672880419978</v>
      </c>
      <c r="H10" s="2">
        <v>56.360029865705819</v>
      </c>
      <c r="I10" s="2">
        <v>15870.91086146146</v>
      </c>
      <c r="J10" s="2">
        <v>21291.805474810259</v>
      </c>
      <c r="K10" s="2">
        <v>13.650845919036611</v>
      </c>
      <c r="L10" s="2">
        <v>21741.210858669601</v>
      </c>
      <c r="M10" s="2">
        <v>209462.1537526332</v>
      </c>
    </row>
    <row r="11" spans="1:13" x14ac:dyDescent="0.3">
      <c r="A11" s="1" t="s">
        <v>34</v>
      </c>
      <c r="B11" s="1" t="s">
        <v>93</v>
      </c>
      <c r="C11" s="1" t="s">
        <v>102</v>
      </c>
      <c r="D11" s="2">
        <v>0</v>
      </c>
      <c r="E11" s="2">
        <v>0</v>
      </c>
      <c r="F11" s="2">
        <v>0</v>
      </c>
      <c r="G11" s="2">
        <v>832.58198397018805</v>
      </c>
      <c r="H11" s="2">
        <v>0</v>
      </c>
      <c r="I11" s="2">
        <v>492.31040338791058</v>
      </c>
      <c r="J11" s="2">
        <v>1.320017902144532</v>
      </c>
      <c r="K11" s="2">
        <v>0</v>
      </c>
      <c r="L11" s="2">
        <v>122.71434238403771</v>
      </c>
      <c r="M11" s="2">
        <v>36167.132077158349</v>
      </c>
    </row>
    <row r="12" spans="1:13" x14ac:dyDescent="0.3">
      <c r="A12" s="1" t="s">
        <v>35</v>
      </c>
      <c r="B12" s="1" t="s">
        <v>94</v>
      </c>
      <c r="C12" s="1" t="s">
        <v>102</v>
      </c>
      <c r="D12" s="2">
        <v>0</v>
      </c>
      <c r="E12" s="2">
        <v>0</v>
      </c>
      <c r="F12" s="2">
        <v>71.310000331768975</v>
      </c>
      <c r="G12" s="2">
        <v>0</v>
      </c>
      <c r="H12" s="2">
        <v>0</v>
      </c>
      <c r="I12" s="2">
        <v>3129.96151890792</v>
      </c>
      <c r="J12" s="2">
        <v>767.65460844592258</v>
      </c>
      <c r="K12" s="2">
        <v>0</v>
      </c>
      <c r="L12" s="2">
        <v>1699.330784358212</v>
      </c>
      <c r="M12" s="2">
        <v>32489.226073695881</v>
      </c>
    </row>
    <row r="13" spans="1:13" x14ac:dyDescent="0.3">
      <c r="A13" s="1" t="s">
        <v>36</v>
      </c>
      <c r="B13" s="1" t="s">
        <v>95</v>
      </c>
      <c r="C13" s="1" t="s">
        <v>102</v>
      </c>
      <c r="D13" s="2">
        <v>0</v>
      </c>
      <c r="E13" s="2">
        <v>0</v>
      </c>
      <c r="F13" s="2">
        <v>15.030000069926899</v>
      </c>
      <c r="G13" s="2">
        <v>0</v>
      </c>
      <c r="H13" s="2">
        <v>0</v>
      </c>
      <c r="I13" s="2">
        <v>1691.4112648310941</v>
      </c>
      <c r="J13" s="2">
        <v>274.03060405410321</v>
      </c>
      <c r="K13" s="2">
        <v>0</v>
      </c>
      <c r="L13" s="2">
        <v>1503.157689276052</v>
      </c>
      <c r="M13" s="2">
        <v>21471.792729282301</v>
      </c>
    </row>
    <row r="14" spans="1:13" x14ac:dyDescent="0.3">
      <c r="A14" s="1" t="s">
        <v>37</v>
      </c>
      <c r="B14" s="1" t="s">
        <v>93</v>
      </c>
      <c r="C14" s="1" t="s">
        <v>103</v>
      </c>
      <c r="D14" s="2">
        <v>0</v>
      </c>
      <c r="E14" s="2">
        <v>0</v>
      </c>
      <c r="F14" s="2">
        <v>0</v>
      </c>
      <c r="G14" s="2">
        <v>633.57282656876578</v>
      </c>
      <c r="H14" s="2">
        <v>0</v>
      </c>
      <c r="I14" s="2">
        <v>0.93000063710710024</v>
      </c>
      <c r="J14" s="2">
        <v>2.9300133148843268</v>
      </c>
      <c r="K14" s="2">
        <v>0</v>
      </c>
      <c r="L14" s="2">
        <v>18.76003250308051</v>
      </c>
      <c r="M14" s="2">
        <v>25386.389023471311</v>
      </c>
    </row>
    <row r="15" spans="1:13" x14ac:dyDescent="0.3">
      <c r="A15" s="1" t="s">
        <v>38</v>
      </c>
      <c r="B15" s="1" t="s">
        <v>94</v>
      </c>
      <c r="C15" s="1" t="s">
        <v>103</v>
      </c>
      <c r="D15" s="2">
        <v>0</v>
      </c>
      <c r="E15" s="2">
        <v>0</v>
      </c>
      <c r="F15" s="2">
        <v>139.02000064678899</v>
      </c>
      <c r="G15" s="2">
        <v>0</v>
      </c>
      <c r="H15" s="2">
        <v>0</v>
      </c>
      <c r="I15" s="2">
        <v>15236.881383682659</v>
      </c>
      <c r="J15" s="2">
        <v>1447.236230372456</v>
      </c>
      <c r="K15" s="2">
        <v>0</v>
      </c>
      <c r="L15" s="2">
        <v>6572.495613904226</v>
      </c>
      <c r="M15" s="2">
        <v>23971.466332863529</v>
      </c>
    </row>
    <row r="16" spans="1:13" x14ac:dyDescent="0.3">
      <c r="A16" s="1" t="s">
        <v>39</v>
      </c>
      <c r="B16" s="1" t="s">
        <v>95</v>
      </c>
      <c r="C16" s="1" t="s">
        <v>103</v>
      </c>
      <c r="D16" s="2">
        <v>4.8605778052923601</v>
      </c>
      <c r="E16" s="2">
        <v>0</v>
      </c>
      <c r="F16" s="2">
        <v>0.46000000214014491</v>
      </c>
      <c r="G16" s="2">
        <v>0</v>
      </c>
      <c r="H16" s="2">
        <v>0.38000020135323348</v>
      </c>
      <c r="I16" s="2">
        <v>4935.4236508885924</v>
      </c>
      <c r="J16" s="2">
        <v>2466.6731104681512</v>
      </c>
      <c r="K16" s="2">
        <v>9.0005577488153493E-2</v>
      </c>
      <c r="L16" s="2">
        <v>3270.0481448107939</v>
      </c>
      <c r="M16" s="2">
        <v>19419.37928986776</v>
      </c>
    </row>
    <row r="17" spans="1:14" x14ac:dyDescent="0.3">
      <c r="A17" s="1" t="s">
        <v>40</v>
      </c>
      <c r="B17" s="1" t="s">
        <v>93</v>
      </c>
      <c r="C17" s="1" t="s">
        <v>104</v>
      </c>
      <c r="D17" s="2">
        <v>0</v>
      </c>
      <c r="E17" s="2">
        <v>0</v>
      </c>
      <c r="F17" s="2">
        <v>32.590000151624608</v>
      </c>
      <c r="G17" s="2">
        <v>294.90320711319418</v>
      </c>
      <c r="H17" s="2">
        <v>0</v>
      </c>
      <c r="I17" s="2">
        <v>8.8600003529519107</v>
      </c>
      <c r="J17" s="2">
        <v>404.84368414490302</v>
      </c>
      <c r="K17" s="2">
        <v>0</v>
      </c>
      <c r="L17" s="2">
        <v>6.1100070169520659</v>
      </c>
      <c r="M17" s="2">
        <v>17584.414890235101</v>
      </c>
    </row>
    <row r="18" spans="1:14" x14ac:dyDescent="0.3">
      <c r="A18" s="1" t="s">
        <v>41</v>
      </c>
      <c r="B18" s="1" t="s">
        <v>94</v>
      </c>
      <c r="C18" s="1" t="s">
        <v>104</v>
      </c>
      <c r="D18" s="2">
        <v>46.855569995462353</v>
      </c>
      <c r="E18" s="2">
        <v>0</v>
      </c>
      <c r="F18" s="2">
        <v>2.330000010840299</v>
      </c>
      <c r="G18" s="2">
        <v>44.876574995486067</v>
      </c>
      <c r="H18" s="2">
        <v>3.7200019712677128</v>
      </c>
      <c r="I18" s="2">
        <v>997.71190168899489</v>
      </c>
      <c r="J18" s="2">
        <v>1065.110327568</v>
      </c>
      <c r="K18" s="2">
        <v>0.90005577488153499</v>
      </c>
      <c r="L18" s="2">
        <v>1675.6557034362991</v>
      </c>
      <c r="M18" s="2">
        <v>11306.605270999151</v>
      </c>
    </row>
    <row r="19" spans="1:14" x14ac:dyDescent="0.3">
      <c r="A19" s="1" t="s">
        <v>42</v>
      </c>
      <c r="B19" s="1" t="s">
        <v>95</v>
      </c>
      <c r="C19" s="1" t="s">
        <v>104</v>
      </c>
      <c r="D19" s="2">
        <v>0</v>
      </c>
      <c r="E19" s="2">
        <v>0</v>
      </c>
      <c r="F19" s="2">
        <v>19.180000089234731</v>
      </c>
      <c r="G19" s="2">
        <v>110.6662140238586</v>
      </c>
      <c r="H19" s="2">
        <v>0</v>
      </c>
      <c r="I19" s="2">
        <v>789.59149619905156</v>
      </c>
      <c r="J19" s="2">
        <v>2824.7267409607498</v>
      </c>
      <c r="K19" s="2">
        <v>0</v>
      </c>
      <c r="L19" s="2">
        <v>2405.929193541017</v>
      </c>
      <c r="M19" s="2">
        <v>15283.008781902479</v>
      </c>
    </row>
    <row r="20" spans="1:14" x14ac:dyDescent="0.3">
      <c r="A20" s="1" t="s">
        <v>43</v>
      </c>
      <c r="B20" s="1" t="s">
        <v>93</v>
      </c>
      <c r="C20" s="1" t="s">
        <v>101</v>
      </c>
      <c r="D20" s="2">
        <v>0</v>
      </c>
      <c r="E20" s="2">
        <v>0</v>
      </c>
      <c r="F20" s="2">
        <v>0.26000000120964711</v>
      </c>
      <c r="G20" s="2">
        <v>262.83850922250372</v>
      </c>
      <c r="H20" s="2">
        <v>0</v>
      </c>
      <c r="I20" s="2">
        <v>26.640049475266849</v>
      </c>
      <c r="J20" s="2">
        <v>0</v>
      </c>
      <c r="K20" s="2">
        <v>0</v>
      </c>
      <c r="L20" s="2">
        <v>7.3100006520192524</v>
      </c>
      <c r="M20" s="2">
        <v>17386.29230745729</v>
      </c>
    </row>
    <row r="21" spans="1:14" x14ac:dyDescent="0.3">
      <c r="A21" s="1" t="s">
        <v>44</v>
      </c>
      <c r="B21" s="1" t="s">
        <v>94</v>
      </c>
      <c r="C21" s="1" t="s">
        <v>101</v>
      </c>
      <c r="D21" s="2">
        <v>0</v>
      </c>
      <c r="E21" s="2">
        <v>0</v>
      </c>
      <c r="F21" s="2">
        <v>52.140000242580747</v>
      </c>
      <c r="G21" s="2">
        <v>0</v>
      </c>
      <c r="H21" s="2">
        <v>0</v>
      </c>
      <c r="I21" s="2">
        <v>2472.484560146981</v>
      </c>
      <c r="J21" s="2">
        <v>867.06082711533736</v>
      </c>
      <c r="K21" s="2">
        <v>0</v>
      </c>
      <c r="L21" s="2">
        <v>3444.204291511272</v>
      </c>
      <c r="M21" s="2">
        <v>10286.801050367611</v>
      </c>
    </row>
    <row r="22" spans="1:14" x14ac:dyDescent="0.3">
      <c r="A22" s="1" t="s">
        <v>45</v>
      </c>
      <c r="B22" s="1" t="s">
        <v>95</v>
      </c>
      <c r="C22" s="1" t="s">
        <v>101</v>
      </c>
      <c r="D22" s="2">
        <v>0</v>
      </c>
      <c r="E22" s="2">
        <v>0</v>
      </c>
      <c r="F22" s="2">
        <v>8.6600000402905515</v>
      </c>
      <c r="G22" s="2">
        <v>39.03571923498599</v>
      </c>
      <c r="H22" s="2">
        <v>0</v>
      </c>
      <c r="I22" s="2">
        <v>1605.552979084021</v>
      </c>
      <c r="J22" s="2">
        <v>32.300018624980588</v>
      </c>
      <c r="K22" s="2">
        <v>0</v>
      </c>
      <c r="L22" s="2">
        <v>1593.353969885334</v>
      </c>
      <c r="M22" s="2">
        <v>7635.7282119770189</v>
      </c>
    </row>
    <row r="23" spans="1:14" x14ac:dyDescent="0.3">
      <c r="A23" s="1" t="s">
        <v>46</v>
      </c>
      <c r="B23" s="1" t="s">
        <v>93</v>
      </c>
      <c r="C23" s="1" t="s">
        <v>105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6873.8508319169796</v>
      </c>
    </row>
    <row r="24" spans="1:14" x14ac:dyDescent="0.3">
      <c r="A24" s="1" t="s">
        <v>47</v>
      </c>
      <c r="B24" s="1" t="s">
        <v>94</v>
      </c>
      <c r="C24" s="1" t="s">
        <v>105</v>
      </c>
      <c r="D24" s="2">
        <v>0</v>
      </c>
      <c r="E24" s="2">
        <v>0</v>
      </c>
      <c r="F24" s="2">
        <v>7.6300000354984876</v>
      </c>
      <c r="G24" s="2">
        <v>0</v>
      </c>
      <c r="H24" s="2">
        <v>0</v>
      </c>
      <c r="I24" s="2">
        <v>795.22365576295954</v>
      </c>
      <c r="J24" s="2">
        <v>0</v>
      </c>
      <c r="K24" s="2">
        <v>0</v>
      </c>
      <c r="L24" s="2">
        <v>218.89001951130891</v>
      </c>
      <c r="M24" s="2">
        <v>2408.044271270307</v>
      </c>
    </row>
    <row r="25" spans="1:14" x14ac:dyDescent="0.3">
      <c r="A25" s="1" t="s">
        <v>48</v>
      </c>
      <c r="B25" s="1" t="s">
        <v>95</v>
      </c>
      <c r="C25" s="1" t="s">
        <v>105</v>
      </c>
      <c r="D25" s="2">
        <v>0</v>
      </c>
      <c r="E25" s="2">
        <v>0</v>
      </c>
      <c r="F25" s="2">
        <v>3.2800000152601632</v>
      </c>
      <c r="G25" s="2">
        <v>0</v>
      </c>
      <c r="H25" s="2">
        <v>0</v>
      </c>
      <c r="I25" s="2">
        <v>424.50195250627792</v>
      </c>
      <c r="J25" s="2">
        <v>0</v>
      </c>
      <c r="K25" s="2">
        <v>0</v>
      </c>
      <c r="L25" s="2">
        <v>143.51081326599279</v>
      </c>
      <c r="M25" s="2">
        <v>4408.4662043855606</v>
      </c>
    </row>
    <row r="28" spans="1:14" x14ac:dyDescent="0.3">
      <c r="A28" s="1" t="s">
        <v>106</v>
      </c>
      <c r="B28" s="1" t="s">
        <v>22</v>
      </c>
      <c r="C28" s="1" t="s">
        <v>23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7" t="s">
        <v>111</v>
      </c>
    </row>
    <row r="29" spans="1:14" x14ac:dyDescent="0.3">
      <c r="A29" s="1" t="s">
        <v>25</v>
      </c>
      <c r="B29" s="1" t="s">
        <v>93</v>
      </c>
      <c r="C29" s="1" t="s">
        <v>98</v>
      </c>
      <c r="D29" s="3">
        <f t="array" ref="D29:M52">D2:M25-base!D2:M25</f>
        <v>0.16504187835403172</v>
      </c>
      <c r="E29" s="3">
        <v>0</v>
      </c>
      <c r="F29" s="3">
        <v>8.3744799983520579E-10</v>
      </c>
      <c r="G29" s="3">
        <v>6.1679231112066191E-2</v>
      </c>
      <c r="H29" s="3">
        <v>5.8343256412740629E-5</v>
      </c>
      <c r="I29" s="3">
        <v>9.8640090800472535E-4</v>
      </c>
      <c r="J29" s="3">
        <v>2.1876301867905568E-2</v>
      </c>
      <c r="K29" s="3">
        <v>1.6521759352485788E-3</v>
      </c>
      <c r="L29" s="3">
        <v>4.9495049949996428E-2</v>
      </c>
      <c r="M29" s="3">
        <v>0.28363513750082348</v>
      </c>
      <c r="N29" s="3">
        <f>SUM(D29:M29)</f>
        <v>0.58442451972193743</v>
      </c>
    </row>
    <row r="30" spans="1:14" x14ac:dyDescent="0.3">
      <c r="A30" s="1" t="s">
        <v>26</v>
      </c>
      <c r="B30" s="1" t="s">
        <v>94</v>
      </c>
      <c r="C30" s="1" t="s">
        <v>98</v>
      </c>
      <c r="D30" s="3">
        <v>0.12540158193905881</v>
      </c>
      <c r="E30" s="3">
        <v>0</v>
      </c>
      <c r="F30" s="3">
        <v>2.3495067225098865E-8</v>
      </c>
      <c r="G30" s="3">
        <v>0.38097607564532154</v>
      </c>
      <c r="H30" s="3">
        <v>4.4443684458883581E-5</v>
      </c>
      <c r="I30" s="3">
        <v>3.4136630449665972E-4</v>
      </c>
      <c r="J30" s="3">
        <v>0.10486181291707908</v>
      </c>
      <c r="K30" s="3">
        <v>1.2586531599723116E-3</v>
      </c>
      <c r="L30" s="3">
        <v>3.9247795939445496E-4</v>
      </c>
      <c r="M30" s="3">
        <v>0.1332788289146265</v>
      </c>
      <c r="N30" s="3">
        <f t="shared" ref="N30:N52" si="0">SUM(D30:M30)</f>
        <v>0.74655526401947547</v>
      </c>
    </row>
    <row r="31" spans="1:14" x14ac:dyDescent="0.3">
      <c r="A31" s="1" t="s">
        <v>27</v>
      </c>
      <c r="B31" s="1" t="s">
        <v>95</v>
      </c>
      <c r="C31" s="1" t="s">
        <v>98</v>
      </c>
      <c r="D31" s="3">
        <v>0.59375676068884786</v>
      </c>
      <c r="E31" s="3">
        <v>0</v>
      </c>
      <c r="F31" s="3">
        <v>9.2119281092095662E-9</v>
      </c>
      <c r="G31" s="3">
        <v>6.4328571838316861E-3</v>
      </c>
      <c r="H31" s="3">
        <v>2.1093156061624541E-4</v>
      </c>
      <c r="I31" s="3">
        <v>3.9112810409278609E-3</v>
      </c>
      <c r="J31" s="3">
        <v>4.0868915517421556E-2</v>
      </c>
      <c r="K31" s="3">
        <v>5.974729254205613E-3</v>
      </c>
      <c r="L31" s="3">
        <v>4.4259944307214028E-2</v>
      </c>
      <c r="M31" s="3">
        <v>0.19199091337213758</v>
      </c>
      <c r="N31" s="3">
        <f t="shared" si="0"/>
        <v>0.88740634213713054</v>
      </c>
    </row>
    <row r="32" spans="1:14" x14ac:dyDescent="0.3">
      <c r="A32" s="1" t="s">
        <v>28</v>
      </c>
      <c r="B32" s="1" t="s">
        <v>93</v>
      </c>
      <c r="C32" s="1" t="s">
        <v>99</v>
      </c>
      <c r="D32" s="3">
        <v>0</v>
      </c>
      <c r="E32" s="3">
        <v>0</v>
      </c>
      <c r="F32" s="3">
        <v>0</v>
      </c>
      <c r="G32" s="3">
        <v>6.3403940202078957E-2</v>
      </c>
      <c r="H32" s="3">
        <v>0</v>
      </c>
      <c r="I32" s="3">
        <v>3.2261107347721918E-3</v>
      </c>
      <c r="J32" s="3">
        <v>4.0960447478255446E-5</v>
      </c>
      <c r="K32" s="3">
        <v>0</v>
      </c>
      <c r="L32" s="3">
        <v>0</v>
      </c>
      <c r="M32" s="3">
        <v>8.4489485197991598E-3</v>
      </c>
      <c r="N32" s="3">
        <f t="shared" si="0"/>
        <v>7.5119959904128564E-2</v>
      </c>
    </row>
    <row r="33" spans="1:14" x14ac:dyDescent="0.3">
      <c r="A33" s="1" t="s">
        <v>29</v>
      </c>
      <c r="B33" s="1" t="s">
        <v>94</v>
      </c>
      <c r="C33" s="1" t="s">
        <v>99</v>
      </c>
      <c r="D33" s="3">
        <v>2.5644568222702446E-3</v>
      </c>
      <c r="E33" s="3">
        <v>0</v>
      </c>
      <c r="F33" s="3">
        <v>0</v>
      </c>
      <c r="G33" s="3">
        <v>0</v>
      </c>
      <c r="H33" s="3">
        <v>9.1147200897978564E-7</v>
      </c>
      <c r="I33" s="3">
        <v>2.1693150188184518E-4</v>
      </c>
      <c r="J33" s="3">
        <v>6.0365712140537653E-3</v>
      </c>
      <c r="K33" s="3">
        <v>2.5408557143724586E-5</v>
      </c>
      <c r="L33" s="3">
        <v>9.7046211067208787E-9</v>
      </c>
      <c r="M33" s="3">
        <v>1.2780005199601874E-2</v>
      </c>
      <c r="N33" s="3">
        <f t="shared" si="0"/>
        <v>2.162429447158154E-2</v>
      </c>
    </row>
    <row r="34" spans="1:14" x14ac:dyDescent="0.3">
      <c r="A34" s="1" t="s">
        <v>30</v>
      </c>
      <c r="B34" s="1" t="s">
        <v>95</v>
      </c>
      <c r="C34" s="1" t="s">
        <v>99</v>
      </c>
      <c r="D34" s="3">
        <v>0</v>
      </c>
      <c r="E34" s="3">
        <v>0</v>
      </c>
      <c r="F34" s="3">
        <v>0</v>
      </c>
      <c r="G34" s="3">
        <v>3.427438030288954E-2</v>
      </c>
      <c r="H34" s="3">
        <v>0</v>
      </c>
      <c r="I34" s="3">
        <v>4.1689873208383688E-4</v>
      </c>
      <c r="J34" s="3">
        <v>1.2740235417804797</v>
      </c>
      <c r="K34" s="3">
        <v>0</v>
      </c>
      <c r="L34" s="3">
        <v>1.4463617674209672E-5</v>
      </c>
      <c r="M34" s="3">
        <v>2.5058209630515194E-2</v>
      </c>
      <c r="N34" s="3">
        <f t="shared" si="0"/>
        <v>1.3337874940636425</v>
      </c>
    </row>
    <row r="35" spans="1:14" x14ac:dyDescent="0.3">
      <c r="A35" s="1" t="s">
        <v>31</v>
      </c>
      <c r="B35" s="1" t="s">
        <v>93</v>
      </c>
      <c r="C35" s="1" t="s">
        <v>100</v>
      </c>
      <c r="D35" s="3">
        <v>1.4729279356103575E-2</v>
      </c>
      <c r="E35" s="3">
        <v>0</v>
      </c>
      <c r="F35" s="3">
        <v>1.6508891462763131E-6</v>
      </c>
      <c r="G35" s="3">
        <v>0.63122594284232036</v>
      </c>
      <c r="H35" s="3">
        <v>5.2089849464920235E-6</v>
      </c>
      <c r="I35" s="3">
        <v>9.9648385798900563E-4</v>
      </c>
      <c r="J35" s="3">
        <v>4.7616787719562126E-3</v>
      </c>
      <c r="K35" s="3">
        <v>1.4749357561516518E-4</v>
      </c>
      <c r="L35" s="3">
        <v>9.5313635845059252E-2</v>
      </c>
      <c r="M35" s="3">
        <v>9.0457928308751434E-2</v>
      </c>
      <c r="N35" s="3">
        <f t="shared" si="0"/>
        <v>0.83763930243188778</v>
      </c>
    </row>
    <row r="36" spans="1:14" x14ac:dyDescent="0.3">
      <c r="A36" s="1" t="s">
        <v>32</v>
      </c>
      <c r="B36" s="1" t="s">
        <v>94</v>
      </c>
      <c r="C36" s="1" t="s">
        <v>100</v>
      </c>
      <c r="D36" s="3">
        <v>7.7516265559562925E-4</v>
      </c>
      <c r="E36" s="3">
        <v>1.8951669176203723E-6</v>
      </c>
      <c r="F36" s="3">
        <v>3.3741103834472597E-5</v>
      </c>
      <c r="G36" s="3">
        <v>0.23752336044594813</v>
      </c>
      <c r="H36" s="3">
        <v>2.8089753945081952E-7</v>
      </c>
      <c r="I36" s="3">
        <v>1.8658410859643482E-2</v>
      </c>
      <c r="J36" s="3">
        <v>4.7420279970974661</v>
      </c>
      <c r="K36" s="3">
        <v>8.0563717772819121E-6</v>
      </c>
      <c r="L36" s="3">
        <v>0.16274975142005133</v>
      </c>
      <c r="M36" s="3">
        <v>0.4405171963153407</v>
      </c>
      <c r="N36" s="3">
        <f t="shared" si="0"/>
        <v>5.6022958523341142</v>
      </c>
    </row>
    <row r="37" spans="1:14" x14ac:dyDescent="0.3">
      <c r="A37" s="1" t="s">
        <v>33</v>
      </c>
      <c r="B37" s="1" t="s">
        <v>95</v>
      </c>
      <c r="C37" s="1" t="s">
        <v>100</v>
      </c>
      <c r="D37" s="3">
        <v>8.447608486289937E-2</v>
      </c>
      <c r="E37" s="3">
        <v>2.5648009795986582E-6</v>
      </c>
      <c r="F37" s="3">
        <v>2.1037902115494944E-5</v>
      </c>
      <c r="G37" s="3">
        <v>6.6728804199783553E-2</v>
      </c>
      <c r="H37" s="3">
        <v>2.986570581953174E-5</v>
      </c>
      <c r="I37" s="3">
        <v>1.0861461460081046E-2</v>
      </c>
      <c r="J37" s="3">
        <v>6.2754748102597659</v>
      </c>
      <c r="K37" s="3">
        <v>8.4591903661035417E-4</v>
      </c>
      <c r="L37" s="3">
        <v>0.59085866960231215</v>
      </c>
      <c r="M37" s="3">
        <v>0.25375263320165686</v>
      </c>
      <c r="N37" s="3">
        <f t="shared" si="0"/>
        <v>7.2830518510320239</v>
      </c>
    </row>
    <row r="38" spans="1:14" x14ac:dyDescent="0.3">
      <c r="A38" s="1" t="s">
        <v>34</v>
      </c>
      <c r="B38" s="1" t="s">
        <v>93</v>
      </c>
      <c r="C38" s="1" t="s">
        <v>102</v>
      </c>
      <c r="D38" s="3">
        <v>0</v>
      </c>
      <c r="E38" s="3">
        <v>0</v>
      </c>
      <c r="F38" s="3">
        <v>0</v>
      </c>
      <c r="G38" s="3">
        <v>0.12198397018812557</v>
      </c>
      <c r="H38" s="3">
        <v>0</v>
      </c>
      <c r="I38" s="3">
        <v>4.0338791058047718E-4</v>
      </c>
      <c r="J38" s="3">
        <v>1.7902144531900532E-5</v>
      </c>
      <c r="K38" s="3">
        <v>0</v>
      </c>
      <c r="L38" s="3">
        <v>4.3423840377130318E-3</v>
      </c>
      <c r="M38" s="3">
        <v>3.2077158335596323E-2</v>
      </c>
      <c r="N38" s="3">
        <f t="shared" si="0"/>
        <v>0.1588248026165473</v>
      </c>
    </row>
    <row r="39" spans="1:14" x14ac:dyDescent="0.3">
      <c r="A39" s="1" t="s">
        <v>35</v>
      </c>
      <c r="B39" s="1" t="s">
        <v>94</v>
      </c>
      <c r="C39" s="1" t="s">
        <v>102</v>
      </c>
      <c r="D39" s="3">
        <v>0</v>
      </c>
      <c r="E39" s="3">
        <v>0</v>
      </c>
      <c r="F39" s="3">
        <v>3.317689731829887E-7</v>
      </c>
      <c r="G39" s="3">
        <v>0</v>
      </c>
      <c r="H39" s="3">
        <v>0</v>
      </c>
      <c r="I39" s="3">
        <v>1.5189079199444677E-3</v>
      </c>
      <c r="J39" s="3">
        <v>0.13460844592259491</v>
      </c>
      <c r="K39" s="3">
        <v>0</v>
      </c>
      <c r="L39" s="3">
        <v>3.0784358212031293E-2</v>
      </c>
      <c r="M39" s="3">
        <v>7.6073695890954696E-2</v>
      </c>
      <c r="N39" s="3">
        <f t="shared" si="0"/>
        <v>0.24298573971449855</v>
      </c>
    </row>
    <row r="40" spans="1:14" x14ac:dyDescent="0.3">
      <c r="A40" s="1" t="s">
        <v>36</v>
      </c>
      <c r="B40" s="1" t="s">
        <v>95</v>
      </c>
      <c r="C40" s="1" t="s">
        <v>102</v>
      </c>
      <c r="D40" s="3">
        <v>0</v>
      </c>
      <c r="E40" s="3">
        <v>0</v>
      </c>
      <c r="F40" s="3">
        <v>6.9926899826100453E-8</v>
      </c>
      <c r="G40" s="3">
        <v>0</v>
      </c>
      <c r="H40" s="3">
        <v>0</v>
      </c>
      <c r="I40" s="3">
        <v>1.2648310939766816E-3</v>
      </c>
      <c r="J40" s="3">
        <v>6.0405410323483011E-4</v>
      </c>
      <c r="K40" s="3">
        <v>0</v>
      </c>
      <c r="L40" s="3">
        <v>0.13768927605201497</v>
      </c>
      <c r="M40" s="3">
        <v>3.2729282302170759E-2</v>
      </c>
      <c r="N40" s="3">
        <f t="shared" si="0"/>
        <v>0.17228751347829707</v>
      </c>
    </row>
    <row r="41" spans="1:14" x14ac:dyDescent="0.3">
      <c r="A41" s="1" t="s">
        <v>37</v>
      </c>
      <c r="B41" s="1" t="s">
        <v>93</v>
      </c>
      <c r="C41" s="1" t="s">
        <v>103</v>
      </c>
      <c r="D41" s="3">
        <v>0</v>
      </c>
      <c r="E41" s="3">
        <v>0</v>
      </c>
      <c r="F41" s="3">
        <v>0</v>
      </c>
      <c r="G41" s="3">
        <v>9.2826568765758566E-2</v>
      </c>
      <c r="H41" s="3">
        <v>0</v>
      </c>
      <c r="I41" s="3">
        <v>6.3710710018760608E-7</v>
      </c>
      <c r="J41" s="3">
        <v>1.3314884326653953E-5</v>
      </c>
      <c r="K41" s="3">
        <v>0</v>
      </c>
      <c r="L41" s="3">
        <v>3.2503080507950699E-5</v>
      </c>
      <c r="M41" s="3">
        <v>9.0234713097743224E-3</v>
      </c>
      <c r="N41" s="3">
        <f t="shared" si="0"/>
        <v>0.10189649514746768</v>
      </c>
    </row>
    <row r="42" spans="1:14" x14ac:dyDescent="0.3">
      <c r="A42" s="1" t="s">
        <v>38</v>
      </c>
      <c r="B42" s="1" t="s">
        <v>94</v>
      </c>
      <c r="C42" s="1" t="s">
        <v>103</v>
      </c>
      <c r="D42" s="3">
        <v>0</v>
      </c>
      <c r="E42" s="3">
        <v>0</v>
      </c>
      <c r="F42" s="3">
        <v>6.4678897615522146E-7</v>
      </c>
      <c r="G42" s="3">
        <v>0</v>
      </c>
      <c r="H42" s="3">
        <v>0</v>
      </c>
      <c r="I42" s="3">
        <v>1.1383682658561156E-2</v>
      </c>
      <c r="J42" s="3">
        <v>6.230372456002442E-3</v>
      </c>
      <c r="K42" s="3">
        <v>0</v>
      </c>
      <c r="L42" s="3">
        <v>1.561390422648401E-2</v>
      </c>
      <c r="M42" s="3">
        <v>7.6332863529387396E-2</v>
      </c>
      <c r="N42" s="3">
        <f t="shared" si="0"/>
        <v>0.10956146965941116</v>
      </c>
    </row>
    <row r="43" spans="1:14" x14ac:dyDescent="0.3">
      <c r="A43" s="1" t="s">
        <v>39</v>
      </c>
      <c r="B43" s="1" t="s">
        <v>95</v>
      </c>
      <c r="C43" s="1" t="s">
        <v>103</v>
      </c>
      <c r="D43" s="3">
        <v>5.778052923606225E-4</v>
      </c>
      <c r="E43" s="3">
        <v>0</v>
      </c>
      <c r="F43" s="3">
        <v>2.1401448946356538E-9</v>
      </c>
      <c r="G43" s="3">
        <v>0</v>
      </c>
      <c r="H43" s="3">
        <v>2.013532334754764E-7</v>
      </c>
      <c r="I43" s="3">
        <v>3.650888592346746E-3</v>
      </c>
      <c r="J43" s="3">
        <v>1.3110468151353416E-2</v>
      </c>
      <c r="K43" s="3">
        <v>5.5774881534964571E-6</v>
      </c>
      <c r="L43" s="3">
        <v>1.8144810793728539E-2</v>
      </c>
      <c r="M43" s="3">
        <v>2.9289867761690402E-2</v>
      </c>
      <c r="N43" s="3">
        <f t="shared" si="0"/>
        <v>6.4779621573011592E-2</v>
      </c>
    </row>
    <row r="44" spans="1:14" x14ac:dyDescent="0.3">
      <c r="A44" s="1" t="s">
        <v>40</v>
      </c>
      <c r="B44" s="1" t="s">
        <v>93</v>
      </c>
      <c r="C44" s="1" t="s">
        <v>104</v>
      </c>
      <c r="D44" s="3">
        <v>0</v>
      </c>
      <c r="E44" s="3">
        <v>0</v>
      </c>
      <c r="F44" s="3">
        <v>1.516246044275249E-7</v>
      </c>
      <c r="G44" s="3">
        <v>4.3207113194171143E-2</v>
      </c>
      <c r="H44" s="3">
        <v>0</v>
      </c>
      <c r="I44" s="3">
        <v>3.5295191125328529E-7</v>
      </c>
      <c r="J44" s="3">
        <v>3.6841449030475815E-3</v>
      </c>
      <c r="K44" s="3">
        <v>0</v>
      </c>
      <c r="L44" s="3">
        <v>7.016952065619364E-6</v>
      </c>
      <c r="M44" s="3">
        <v>4.8902351009019185E-3</v>
      </c>
      <c r="N44" s="3">
        <f t="shared" si="0"/>
        <v>5.1789014726701943E-2</v>
      </c>
    </row>
    <row r="45" spans="1:14" x14ac:dyDescent="0.3">
      <c r="A45" s="1" t="s">
        <v>41</v>
      </c>
      <c r="B45" s="1" t="s">
        <v>94</v>
      </c>
      <c r="C45" s="1" t="s">
        <v>104</v>
      </c>
      <c r="D45" s="3">
        <v>5.5699954623662506E-3</v>
      </c>
      <c r="E45" s="3">
        <v>0</v>
      </c>
      <c r="F45" s="3">
        <v>1.0840298880765431E-8</v>
      </c>
      <c r="G45" s="3">
        <v>6.5749954860692128E-3</v>
      </c>
      <c r="H45" s="3">
        <v>1.9712677126193512E-6</v>
      </c>
      <c r="I45" s="3">
        <v>1.9016889948488824E-3</v>
      </c>
      <c r="J45" s="3">
        <v>0.88032756799998424</v>
      </c>
      <c r="K45" s="3">
        <v>5.5774881534964571E-5</v>
      </c>
      <c r="L45" s="3">
        <v>3.5703436299172608E-2</v>
      </c>
      <c r="M45" s="3">
        <v>1.5270999150743592E-2</v>
      </c>
      <c r="N45" s="3">
        <f t="shared" si="0"/>
        <v>0.94540644038273125</v>
      </c>
    </row>
    <row r="46" spans="1:14" x14ac:dyDescent="0.3">
      <c r="A46" s="1" t="s">
        <v>42</v>
      </c>
      <c r="B46" s="1" t="s">
        <v>95</v>
      </c>
      <c r="C46" s="1" t="s">
        <v>104</v>
      </c>
      <c r="D46" s="3">
        <v>0</v>
      </c>
      <c r="E46" s="3">
        <v>0</v>
      </c>
      <c r="F46" s="3">
        <v>8.9234731603937689E-8</v>
      </c>
      <c r="G46" s="3">
        <v>1.6214023858594828E-2</v>
      </c>
      <c r="H46" s="3">
        <v>0</v>
      </c>
      <c r="I46" s="3">
        <v>1.4961990515303114E-3</v>
      </c>
      <c r="J46" s="3">
        <v>1.6740960749757505E-2</v>
      </c>
      <c r="K46" s="3">
        <v>0</v>
      </c>
      <c r="L46" s="3">
        <v>0.31919354101682984</v>
      </c>
      <c r="M46" s="3">
        <v>1.8781902479531709E-2</v>
      </c>
      <c r="N46" s="3">
        <f t="shared" si="0"/>
        <v>0.3724267163909758</v>
      </c>
    </row>
    <row r="47" spans="1:14" x14ac:dyDescent="0.3">
      <c r="A47" s="1" t="s">
        <v>43</v>
      </c>
      <c r="B47" s="1" t="s">
        <v>93</v>
      </c>
      <c r="C47" s="1" t="s">
        <v>101</v>
      </c>
      <c r="D47" s="3">
        <v>0</v>
      </c>
      <c r="E47" s="3">
        <v>0</v>
      </c>
      <c r="F47" s="3">
        <v>1.2096471047051693E-9</v>
      </c>
      <c r="G47" s="3">
        <v>3.8509222503705587E-2</v>
      </c>
      <c r="H47" s="3">
        <v>0</v>
      </c>
      <c r="I47" s="3">
        <v>4.9475266848730826E-5</v>
      </c>
      <c r="J47" s="3">
        <v>0</v>
      </c>
      <c r="K47" s="3">
        <v>0</v>
      </c>
      <c r="L47" s="3">
        <v>6.5201925281144213E-7</v>
      </c>
      <c r="M47" s="3">
        <v>2.3074572891346179E-3</v>
      </c>
      <c r="N47" s="3">
        <f t="shared" si="0"/>
        <v>4.0866808288588852E-2</v>
      </c>
    </row>
    <row r="48" spans="1:14" x14ac:dyDescent="0.3">
      <c r="A48" s="1" t="s">
        <v>44</v>
      </c>
      <c r="B48" s="1" t="s">
        <v>94</v>
      </c>
      <c r="C48" s="1" t="s">
        <v>101</v>
      </c>
      <c r="D48" s="3">
        <v>0</v>
      </c>
      <c r="E48" s="3">
        <v>0</v>
      </c>
      <c r="F48" s="3">
        <v>2.4258074660110651E-7</v>
      </c>
      <c r="G48" s="3">
        <v>0</v>
      </c>
      <c r="H48" s="3">
        <v>0</v>
      </c>
      <c r="I48" s="3">
        <v>4.5601469810208073E-3</v>
      </c>
      <c r="J48" s="3">
        <v>8.2711533730162046E-4</v>
      </c>
      <c r="K48" s="3">
        <v>0</v>
      </c>
      <c r="L48" s="3">
        <v>0.20429151127200385</v>
      </c>
      <c r="M48" s="3">
        <v>2.1050367609859677E-2</v>
      </c>
      <c r="N48" s="3">
        <f t="shared" si="0"/>
        <v>0.23072938378093255</v>
      </c>
    </row>
    <row r="49" spans="1:14" x14ac:dyDescent="0.3">
      <c r="A49" s="1" t="s">
        <v>45</v>
      </c>
      <c r="B49" s="1" t="s">
        <v>95</v>
      </c>
      <c r="C49" s="1" t="s">
        <v>101</v>
      </c>
      <c r="D49" s="3">
        <v>0</v>
      </c>
      <c r="E49" s="3">
        <v>0</v>
      </c>
      <c r="F49" s="3">
        <v>4.0290551339694503E-8</v>
      </c>
      <c r="G49" s="3">
        <v>5.7192349859889191E-3</v>
      </c>
      <c r="H49" s="3">
        <v>0</v>
      </c>
      <c r="I49" s="3">
        <v>2.9790840210353053E-3</v>
      </c>
      <c r="J49" s="3">
        <v>1.8624980590686846E-5</v>
      </c>
      <c r="K49" s="3">
        <v>0</v>
      </c>
      <c r="L49" s="3">
        <v>2.3969885334054197E-2</v>
      </c>
      <c r="M49" s="3">
        <v>8.2119770195276942E-3</v>
      </c>
      <c r="N49" s="3">
        <f t="shared" si="0"/>
        <v>4.0898846631748142E-2</v>
      </c>
    </row>
    <row r="50" spans="1:14" x14ac:dyDescent="0.3">
      <c r="A50" s="1" t="s">
        <v>46</v>
      </c>
      <c r="B50" s="1" t="s">
        <v>93</v>
      </c>
      <c r="C50" s="1" t="s">
        <v>105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8.319169801325188E-4</v>
      </c>
      <c r="N50" s="3">
        <f t="shared" si="0"/>
        <v>8.319169801325188E-4</v>
      </c>
    </row>
    <row r="51" spans="1:14" x14ac:dyDescent="0.3">
      <c r="A51" s="1" t="s">
        <v>47</v>
      </c>
      <c r="B51" s="1" t="s">
        <v>94</v>
      </c>
      <c r="C51" s="1" t="s">
        <v>105</v>
      </c>
      <c r="D51" s="3">
        <v>0</v>
      </c>
      <c r="E51" s="3">
        <v>0</v>
      </c>
      <c r="F51" s="3">
        <v>3.5498487704899162E-8</v>
      </c>
      <c r="G51" s="3">
        <v>0</v>
      </c>
      <c r="H51" s="3">
        <v>0</v>
      </c>
      <c r="I51" s="3">
        <v>3.6557629595108665E-3</v>
      </c>
      <c r="J51" s="3">
        <v>0</v>
      </c>
      <c r="K51" s="3">
        <v>0</v>
      </c>
      <c r="L51" s="3">
        <v>1.9511308920527881E-5</v>
      </c>
      <c r="M51" s="3">
        <v>4.2712703070719726E-3</v>
      </c>
      <c r="N51" s="3">
        <f t="shared" si="0"/>
        <v>7.9465800739910719E-3</v>
      </c>
    </row>
    <row r="52" spans="1:14" x14ac:dyDescent="0.3">
      <c r="A52" s="1" t="s">
        <v>48</v>
      </c>
      <c r="B52" s="1" t="s">
        <v>95</v>
      </c>
      <c r="C52" s="1" t="s">
        <v>105</v>
      </c>
      <c r="D52" s="3">
        <v>0</v>
      </c>
      <c r="E52" s="3">
        <v>0</v>
      </c>
      <c r="F52" s="3">
        <v>1.5260163355179657E-8</v>
      </c>
      <c r="G52" s="3">
        <v>0</v>
      </c>
      <c r="H52" s="3">
        <v>0</v>
      </c>
      <c r="I52" s="3">
        <v>1.9525062779166547E-3</v>
      </c>
      <c r="J52" s="3">
        <v>0</v>
      </c>
      <c r="K52" s="3">
        <v>0</v>
      </c>
      <c r="L52" s="3">
        <v>8.1326599280373557E-4</v>
      </c>
      <c r="M52" s="3">
        <v>6.2043855605224962E-3</v>
      </c>
      <c r="N52" s="3">
        <f t="shared" si="0"/>
        <v>8.9701730914062416E-3</v>
      </c>
    </row>
    <row r="55" spans="1:14" x14ac:dyDescent="0.3">
      <c r="A55" s="1" t="s">
        <v>107</v>
      </c>
      <c r="B55" s="1" t="s">
        <v>22</v>
      </c>
      <c r="C55" s="1" t="s">
        <v>23</v>
      </c>
      <c r="D55" s="1" t="s">
        <v>0</v>
      </c>
      <c r="E55" s="1" t="s">
        <v>1</v>
      </c>
      <c r="F55" s="1" t="s">
        <v>2</v>
      </c>
      <c r="G55" s="1" t="s">
        <v>3</v>
      </c>
      <c r="H55" s="1" t="s">
        <v>4</v>
      </c>
      <c r="I55" s="1" t="s">
        <v>5</v>
      </c>
      <c r="J55" s="1" t="s">
        <v>6</v>
      </c>
      <c r="K55" s="1" t="s">
        <v>7</v>
      </c>
      <c r="L55" s="1" t="s">
        <v>8</v>
      </c>
      <c r="M55" s="1" t="s">
        <v>9</v>
      </c>
      <c r="N55" s="7" t="s">
        <v>112</v>
      </c>
    </row>
    <row r="56" spans="1:14" x14ac:dyDescent="0.3">
      <c r="A56" s="1" t="s">
        <v>25</v>
      </c>
      <c r="B56" s="1" t="s">
        <v>93</v>
      </c>
      <c r="C56" s="1" t="s">
        <v>98</v>
      </c>
      <c r="D56" s="5">
        <f>IF(base!D2=0,0,new!D29/base!D2)</f>
        <v>1.1888997785175784E-4</v>
      </c>
      <c r="E56" s="5">
        <f>IF(base!E2=0,0,new!E29/base!E2)</f>
        <v>0</v>
      </c>
      <c r="F56" s="5">
        <f>IF(base!F2=0,0,new!F29/base!F2)</f>
        <v>4.6524888879733659E-9</v>
      </c>
      <c r="G56" s="5">
        <f>IF(base!G2=0,0,new!G29/base!G2)</f>
        <v>1.4653433220580201E-4</v>
      </c>
      <c r="H56" s="5">
        <f>IF(base!H2=0,0,new!H29/base!H2)</f>
        <v>5.2991150238638182E-7</v>
      </c>
      <c r="I56" s="5">
        <f>IF(base!I2=0,0,new!I29/base!I2)</f>
        <v>4.9214725886838435E-7</v>
      </c>
      <c r="J56" s="5">
        <f>IF(base!J2=0,0,new!J29/base!J2)</f>
        <v>6.6048245917044017E-6</v>
      </c>
      <c r="K56" s="5">
        <f>IF(base!K2=0,0,new!K29/base!K2)</f>
        <v>6.1972090594470316E-5</v>
      </c>
      <c r="L56" s="5">
        <f>IF(base!L2=0,0,new!L29/base!L2)</f>
        <v>8.3426122488532281E-5</v>
      </c>
      <c r="M56" s="5">
        <f>IF(base!M2=0,0,new!M29/base!M2)</f>
        <v>2.3923926740855118E-6</v>
      </c>
      <c r="N56" s="5">
        <f>IF(base!N2=0,0,new!N29/base!N2)</f>
        <v>4.623140614484358E-6</v>
      </c>
    </row>
    <row r="57" spans="1:14" x14ac:dyDescent="0.3">
      <c r="A57" s="1" t="s">
        <v>26</v>
      </c>
      <c r="B57" s="1" t="s">
        <v>94</v>
      </c>
      <c r="C57" s="1" t="s">
        <v>98</v>
      </c>
      <c r="D57" s="5">
        <f>IF(base!D3=0,0,new!D30/base!D3)</f>
        <v>1.1888997785209933E-4</v>
      </c>
      <c r="E57" s="5">
        <f>IF(base!E3=0,0,new!E30/base!E3)</f>
        <v>0</v>
      </c>
      <c r="F57" s="5">
        <f>IF(base!F3=0,0,new!F30/base!F3)</f>
        <v>4.6524885594255182E-9</v>
      </c>
      <c r="G57" s="5">
        <f>IF(base!G3=0,0,new!G30/base!G3)</f>
        <v>1.4653433220585389E-4</v>
      </c>
      <c r="H57" s="5">
        <f>IF(base!H3=0,0,new!H30/base!H3)</f>
        <v>5.2991158291264548E-7</v>
      </c>
      <c r="I57" s="5">
        <f>IF(base!I3=0,0,new!I30/base!I3)</f>
        <v>3.9910012918448776E-7</v>
      </c>
      <c r="J57" s="5">
        <f>IF(base!J3=0,0,new!J30/base!J3)</f>
        <v>5.6533942107936164E-6</v>
      </c>
      <c r="K57" s="5">
        <f>IF(base!K3=0,0,new!K30/base!K3)</f>
        <v>6.197209059440235E-5</v>
      </c>
      <c r="L57" s="5">
        <f>IF(base!L3=0,0,new!L30/base!L3)</f>
        <v>3.3501658480232908E-8</v>
      </c>
      <c r="M57" s="5">
        <f>IF(base!M3=0,0,new!M30/base!M3)</f>
        <v>1.7797413091579438E-6</v>
      </c>
      <c r="N57" s="5">
        <f>IF(base!N3=0,0,new!N30/base!N3)</f>
        <v>6.8011156103107633E-6</v>
      </c>
    </row>
    <row r="58" spans="1:14" x14ac:dyDescent="0.3">
      <c r="A58" s="1" t="s">
        <v>27</v>
      </c>
      <c r="B58" s="1" t="s">
        <v>95</v>
      </c>
      <c r="C58" s="1" t="s">
        <v>98</v>
      </c>
      <c r="D58" s="5">
        <f>IF(base!D4=0,0,new!D31/base!D4)</f>
        <v>1.1888997785194494E-4</v>
      </c>
      <c r="E58" s="5">
        <f>IF(base!E4=0,0,new!E31/base!E4)</f>
        <v>0</v>
      </c>
      <c r="F58" s="5">
        <f>IF(base!F4=0,0,new!F31/base!F4)</f>
        <v>4.6524889440452355E-9</v>
      </c>
      <c r="G58" s="5">
        <f>IF(base!G4=0,0,new!G31/base!G4)</f>
        <v>1.4653433220573317E-4</v>
      </c>
      <c r="H58" s="5">
        <f>IF(base!H4=0,0,new!H31/base!H4)</f>
        <v>5.2991222363081368E-7</v>
      </c>
      <c r="I58" s="5">
        <f>IF(base!I4=0,0,new!I31/base!I4)</f>
        <v>3.9910012917301708E-7</v>
      </c>
      <c r="J58" s="5">
        <f>IF(base!J4=0,0,new!J31/base!J4)</f>
        <v>7.2136594570675363E-6</v>
      </c>
      <c r="K58" s="5">
        <f>IF(base!K4=0,0,new!K31/base!K4)</f>
        <v>6.1972090594394896E-5</v>
      </c>
      <c r="L58" s="5">
        <f>IF(base!L4=0,0,new!L31/base!L4)</f>
        <v>1.6814235630274029E-5</v>
      </c>
      <c r="M58" s="5">
        <f>IF(base!M4=0,0,new!M31/base!M4)</f>
        <v>2.0426788295379122E-6</v>
      </c>
      <c r="N58" s="5">
        <f>IF(base!N4=0,0,new!N31/base!N4)</f>
        <v>7.5445410155363427E-6</v>
      </c>
    </row>
    <row r="59" spans="1:14" x14ac:dyDescent="0.3">
      <c r="A59" s="1" t="s">
        <v>28</v>
      </c>
      <c r="B59" s="1" t="s">
        <v>93</v>
      </c>
      <c r="C59" s="1" t="s">
        <v>99</v>
      </c>
      <c r="D59" s="5">
        <f>IF(base!D5=0,0,new!D32/base!D5)</f>
        <v>0</v>
      </c>
      <c r="E59" s="5">
        <f>IF(base!E5=0,0,new!E32/base!E5)</f>
        <v>0</v>
      </c>
      <c r="F59" s="5">
        <f>IF(base!F5=0,0,new!F32/base!F5)</f>
        <v>0</v>
      </c>
      <c r="G59" s="5">
        <f>IF(base!G5=0,0,new!G32/base!G5)</f>
        <v>1.4653433220568758E-4</v>
      </c>
      <c r="H59" s="5">
        <f>IF(base!H5=0,0,new!H32/base!H5)</f>
        <v>0</v>
      </c>
      <c r="I59" s="5">
        <f>IF(base!I5=0,0,new!I32/base!I5)</f>
        <v>5.2768548256738013E-6</v>
      </c>
      <c r="J59" s="5">
        <f>IF(base!J5=0,0,new!J32/base!J5)</f>
        <v>2.7286954552165374E-7</v>
      </c>
      <c r="K59" s="5">
        <f>IF(base!K5=0,0,new!K32/base!K5)</f>
        <v>0</v>
      </c>
      <c r="L59" s="5">
        <f>IF(base!L5=0,0,new!L32/base!L5)</f>
        <v>0</v>
      </c>
      <c r="M59" s="5">
        <f>IF(base!M5=0,0,new!M32/base!M5)</f>
        <v>3.3949258306445093E-7</v>
      </c>
      <c r="N59" s="5">
        <f>IF(base!N5=0,0,new!N32/base!N5)</f>
        <v>2.8802384519756234E-6</v>
      </c>
    </row>
    <row r="60" spans="1:14" x14ac:dyDescent="0.3">
      <c r="A60" s="1" t="s">
        <v>29</v>
      </c>
      <c r="B60" s="1" t="s">
        <v>94</v>
      </c>
      <c r="C60" s="1" t="s">
        <v>99</v>
      </c>
      <c r="D60" s="5">
        <f>IF(base!D6=0,0,new!D33/base!D6)</f>
        <v>1.1888997785212075E-4</v>
      </c>
      <c r="E60" s="5">
        <f>IF(base!E6=0,0,new!E33/base!E6)</f>
        <v>0</v>
      </c>
      <c r="F60" s="5">
        <f>IF(base!F6=0,0,new!F33/base!F6)</f>
        <v>0</v>
      </c>
      <c r="G60" s="5">
        <f>IF(base!G6=0,0,new!G33/base!G6)</f>
        <v>0</v>
      </c>
      <c r="H60" s="5">
        <f>IF(base!H6=0,0,new!H33/base!H6)</f>
        <v>5.2992558661615449E-7</v>
      </c>
      <c r="I60" s="5">
        <f>IF(base!I6=0,0,new!I33/base!I6)</f>
        <v>5.276854825634765E-6</v>
      </c>
      <c r="J60" s="5">
        <f>IF(base!J6=0,0,new!J33/base!J6)</f>
        <v>5.0864695641636396E-6</v>
      </c>
      <c r="K60" s="5">
        <f>IF(base!K6=0,0,new!K33/base!K6)</f>
        <v>6.1972090594450218E-5</v>
      </c>
      <c r="L60" s="5">
        <f>IF(base!L6=0,0,new!L33/base!L6)</f>
        <v>9.2956140868973941E-10</v>
      </c>
      <c r="M60" s="5">
        <f>IF(base!M6=0,0,new!M33/base!M6)</f>
        <v>4.1664700361817263E-7</v>
      </c>
      <c r="N60" s="5">
        <f>IF(base!N6=0,0,new!N33/base!N6)</f>
        <v>6.7712403036061874E-7</v>
      </c>
    </row>
    <row r="61" spans="1:14" x14ac:dyDescent="0.3">
      <c r="A61" s="1" t="s">
        <v>30</v>
      </c>
      <c r="B61" s="1" t="s">
        <v>95</v>
      </c>
      <c r="C61" s="1" t="s">
        <v>99</v>
      </c>
      <c r="D61" s="5">
        <f>IF(base!D7=0,0,new!D34/base!D7)</f>
        <v>0</v>
      </c>
      <c r="E61" s="5">
        <f>IF(base!E7=0,0,new!E34/base!E7)</f>
        <v>0</v>
      </c>
      <c r="F61" s="5">
        <f>IF(base!F7=0,0,new!F34/base!F7)</f>
        <v>0</v>
      </c>
      <c r="G61" s="5">
        <f>IF(base!G7=0,0,new!G34/base!G7)</f>
        <v>1.4653433220559873E-4</v>
      </c>
      <c r="H61" s="5">
        <f>IF(base!H7=0,0,new!H34/base!H7)</f>
        <v>0</v>
      </c>
      <c r="I61" s="5">
        <f>IF(base!I7=0,0,new!I34/base!I7)</f>
        <v>5.1507132701240028E-6</v>
      </c>
      <c r="J61" s="5">
        <f>IF(base!J7=0,0,new!J34/base!J7)</f>
        <v>2.3599627706645372E-4</v>
      </c>
      <c r="K61" s="5">
        <f>IF(base!K7=0,0,new!K34/base!K7)</f>
        <v>0</v>
      </c>
      <c r="L61" s="5">
        <f>IF(base!L7=0,0,new!L34/base!L7)</f>
        <v>6.5935529149387629E-8</v>
      </c>
      <c r="M61" s="5">
        <f>IF(base!M7=0,0,new!M34/base!M7)</f>
        <v>1.0675824402313571E-6</v>
      </c>
      <c r="N61" s="5">
        <f>IF(base!N7=0,0,new!N34/base!N7)</f>
        <v>4.5359809025307349E-5</v>
      </c>
    </row>
    <row r="62" spans="1:14" x14ac:dyDescent="0.3">
      <c r="A62" s="1" t="s">
        <v>31</v>
      </c>
      <c r="B62" s="1" t="s">
        <v>93</v>
      </c>
      <c r="C62" s="1" t="s">
        <v>100</v>
      </c>
      <c r="D62" s="5">
        <f>IF(base!D8=0,0,new!D35/base!D8)</f>
        <v>1.1888997785215574E-4</v>
      </c>
      <c r="E62" s="5">
        <f>IF(base!E8=0,0,new!E35/base!E8)</f>
        <v>0</v>
      </c>
      <c r="F62" s="5">
        <f>IF(base!F8=0,0,new!F35/base!F8)</f>
        <v>4.6524888577283091E-9</v>
      </c>
      <c r="G62" s="5">
        <f>IF(base!G8=0,0,new!G35/base!G8)</f>
        <v>1.4653433220565971E-4</v>
      </c>
      <c r="H62" s="5">
        <f>IF(base!H8=0,0,new!H35/base!H8)</f>
        <v>5.2990691215585182E-7</v>
      </c>
      <c r="I62" s="5">
        <f>IF(base!I8=0,0,new!I35/base!I8)</f>
        <v>6.8284122604295536E-7</v>
      </c>
      <c r="J62" s="5">
        <f>IF(base!J8=0,0,new!J35/base!J8)</f>
        <v>4.5587243633020075E-6</v>
      </c>
      <c r="K62" s="5">
        <f>IF(base!K8=0,0,new!K35/base!K8)</f>
        <v>6.1972090594607224E-5</v>
      </c>
      <c r="L62" s="5">
        <f>IF(base!L8=0,0,new!L35/base!L8)</f>
        <v>8.698086863027857E-5</v>
      </c>
      <c r="M62" s="5">
        <f>IF(base!M8=0,0,new!M35/base!M8)</f>
        <v>3.4052274000806356E-7</v>
      </c>
      <c r="N62" s="5">
        <f>IF(base!N8=0,0,new!N35/base!N8)</f>
        <v>3.0566026340354171E-6</v>
      </c>
    </row>
    <row r="63" spans="1:14" x14ac:dyDescent="0.3">
      <c r="A63" s="1" t="s">
        <v>32</v>
      </c>
      <c r="B63" s="1" t="s">
        <v>94</v>
      </c>
      <c r="C63" s="1" t="s">
        <v>100</v>
      </c>
      <c r="D63" s="5">
        <f>IF(base!D9=0,0,new!D36/base!D9)</f>
        <v>1.1888997785209038E-4</v>
      </c>
      <c r="E63" s="5">
        <f>IF(base!E9=0,0,new!E36/base!E9)</f>
        <v>1.1511674164006392E-8</v>
      </c>
      <c r="F63" s="5">
        <f>IF(base!F9=0,0,new!F36/base!F9)</f>
        <v>4.6524886462407763E-9</v>
      </c>
      <c r="G63" s="5">
        <f>IF(base!G9=0,0,new!G36/base!G9)</f>
        <v>1.4653433220597191E-4</v>
      </c>
      <c r="H63" s="5">
        <f>IF(base!H9=0,0,new!H36/base!H9)</f>
        <v>5.2999535745437643E-7</v>
      </c>
      <c r="I63" s="5">
        <f>IF(base!I9=0,0,new!I36/base!I9)</f>
        <v>6.8491968613042417E-7</v>
      </c>
      <c r="J63" s="5">
        <f>IF(base!J9=0,0,new!J36/base!J9)</f>
        <v>2.0349256741981642E-4</v>
      </c>
      <c r="K63" s="5">
        <f>IF(base!K9=0,0,new!K36/base!K9)</f>
        <v>6.1972090594476239E-5</v>
      </c>
      <c r="L63" s="5">
        <f>IF(base!L9=0,0,new!L36/base!L9)</f>
        <v>9.8380542819660982E-6</v>
      </c>
      <c r="M63" s="5">
        <f>IF(base!M9=0,0,new!M36/base!M9)</f>
        <v>2.1495633473564656E-6</v>
      </c>
      <c r="N63" s="5">
        <f>IF(base!N9=0,0,new!N36/base!N9)</f>
        <v>1.993230083039911E-5</v>
      </c>
    </row>
    <row r="64" spans="1:14" x14ac:dyDescent="0.3">
      <c r="A64" s="1" t="s">
        <v>33</v>
      </c>
      <c r="B64" s="1" t="s">
        <v>95</v>
      </c>
      <c r="C64" s="1" t="s">
        <v>100</v>
      </c>
      <c r="D64" s="5">
        <f>IF(base!D10=0,0,new!D37/base!D10)</f>
        <v>1.1888997785191456E-4</v>
      </c>
      <c r="E64" s="5">
        <f>IF(base!E10=0,0,new!E37/base!E10)</f>
        <v>1.1511674055649273E-8</v>
      </c>
      <c r="F64" s="5">
        <f>IF(base!F10=0,0,new!F37/base!F10)</f>
        <v>4.6524886032506406E-9</v>
      </c>
      <c r="G64" s="5">
        <f>IF(base!G10=0,0,new!G37/base!G10)</f>
        <v>1.4653433220559434E-4</v>
      </c>
      <c r="H64" s="5">
        <f>IF(base!H10=0,0,new!H37/base!H10)</f>
        <v>5.2990961354740493E-7</v>
      </c>
      <c r="I64" s="5">
        <f>IF(base!I10=0,0,new!I37/base!I10)</f>
        <v>6.8436329761267769E-7</v>
      </c>
      <c r="J64" s="5">
        <f>IF(base!J10=0,0,new!J37/base!J10)</f>
        <v>2.9482351673929501E-4</v>
      </c>
      <c r="K64" s="5">
        <f>IF(base!K10=0,0,new!K37/base!K10)</f>
        <v>6.197209059416514E-5</v>
      </c>
      <c r="L64" s="5">
        <f>IF(base!L10=0,0,new!L37/base!L10)</f>
        <v>2.7177636590047211E-5</v>
      </c>
      <c r="M64" s="5">
        <f>IF(base!M10=0,0,new!M37/base!M10)</f>
        <v>1.2114500689703325E-6</v>
      </c>
      <c r="N64" s="5">
        <f>IF(base!N10=0,0,new!N37/base!N10)</f>
        <v>2.6547583520159087E-5</v>
      </c>
    </row>
    <row r="65" spans="1:14" x14ac:dyDescent="0.3">
      <c r="A65" s="1" t="s">
        <v>34</v>
      </c>
      <c r="B65" s="1" t="s">
        <v>93</v>
      </c>
      <c r="C65" s="1" t="s">
        <v>102</v>
      </c>
      <c r="D65" s="5">
        <f>IF(base!D11=0,0,new!D38/base!D11)</f>
        <v>0</v>
      </c>
      <c r="E65" s="5">
        <f>IF(base!E11=0,0,new!E38/base!E11)</f>
        <v>0</v>
      </c>
      <c r="F65" s="5">
        <f>IF(base!F11=0,0,new!F38/base!F11)</f>
        <v>0</v>
      </c>
      <c r="G65" s="5">
        <f>IF(base!G11=0,0,new!G38/base!G11)</f>
        <v>1.4653433220590249E-4</v>
      </c>
      <c r="H65" s="5">
        <f>IF(base!H11=0,0,new!H38/base!H11)</f>
        <v>0</v>
      </c>
      <c r="I65" s="5">
        <f>IF(base!I11=0,0,new!I38/base!I11)</f>
        <v>8.1937785253291053E-7</v>
      </c>
      <c r="J65" s="5">
        <f>IF(base!J11=0,0,new!J38/base!J11)</f>
        <v>1.356223070598525E-5</v>
      </c>
      <c r="K65" s="5">
        <f>IF(base!K11=0,0,new!K38/base!K11)</f>
        <v>0</v>
      </c>
      <c r="L65" s="5">
        <f>IF(base!L11=0,0,new!L38/base!L11)</f>
        <v>3.5387368899951363E-5</v>
      </c>
      <c r="M65" s="5">
        <f>IF(base!M11=0,0,new!M38/base!M11)</f>
        <v>8.8691541029267786E-7</v>
      </c>
      <c r="N65" s="5">
        <f>IF(base!N11=0,0,new!N38/base!N11)</f>
        <v>4.2222784146211369E-6</v>
      </c>
    </row>
    <row r="66" spans="1:14" x14ac:dyDescent="0.3">
      <c r="A66" s="1" t="s">
        <v>35</v>
      </c>
      <c r="B66" s="1" t="s">
        <v>94</v>
      </c>
      <c r="C66" s="1" t="s">
        <v>102</v>
      </c>
      <c r="D66" s="5">
        <f>IF(base!D12=0,0,new!D39/base!D12)</f>
        <v>0</v>
      </c>
      <c r="E66" s="5">
        <f>IF(base!E12=0,0,new!E39/base!E12)</f>
        <v>0</v>
      </c>
      <c r="F66" s="5">
        <f>IF(base!F12=0,0,new!F39/base!F12)</f>
        <v>4.6524887558966301E-9</v>
      </c>
      <c r="G66" s="5">
        <f>IF(base!G12=0,0,new!G39/base!G12)</f>
        <v>0</v>
      </c>
      <c r="H66" s="5">
        <f>IF(base!H12=0,0,new!H39/base!H12)</f>
        <v>0</v>
      </c>
      <c r="I66" s="5">
        <f>IF(base!I12=0,0,new!I39/base!I12)</f>
        <v>4.8528029749404714E-7</v>
      </c>
      <c r="J66" s="5">
        <f>IF(base!J12=0,0,new!J39/base!J12)</f>
        <v>1.753810271036519E-4</v>
      </c>
      <c r="K66" s="5">
        <f>IF(base!K12=0,0,new!K39/base!K12)</f>
        <v>0</v>
      </c>
      <c r="L66" s="5">
        <f>IF(base!L12=0,0,new!L39/base!L12)</f>
        <v>1.8115905497576234E-5</v>
      </c>
      <c r="M66" s="5">
        <f>IF(base!M12=0,0,new!M39/base!M12)</f>
        <v>2.3415108087147469E-6</v>
      </c>
      <c r="N66" s="5">
        <f>IF(base!N12=0,0,new!N39/base!N12)</f>
        <v>6.3680114105343731E-6</v>
      </c>
    </row>
    <row r="67" spans="1:14" x14ac:dyDescent="0.3">
      <c r="A67" s="1" t="s">
        <v>36</v>
      </c>
      <c r="B67" s="1" t="s">
        <v>95</v>
      </c>
      <c r="C67" s="1" t="s">
        <v>102</v>
      </c>
      <c r="D67" s="5">
        <f>IF(base!D13=0,0,new!D40/base!D13)</f>
        <v>0</v>
      </c>
      <c r="E67" s="5">
        <f>IF(base!E13=0,0,new!E40/base!E13)</f>
        <v>0</v>
      </c>
      <c r="F67" s="5">
        <f>IF(base!F13=0,0,new!F40/base!F13)</f>
        <v>4.6524883450499306E-9</v>
      </c>
      <c r="G67" s="5">
        <f>IF(base!G13=0,0,new!G40/base!G13)</f>
        <v>0</v>
      </c>
      <c r="H67" s="5">
        <f>IF(base!H13=0,0,new!H40/base!H13)</f>
        <v>0</v>
      </c>
      <c r="I67" s="5">
        <f>IF(base!I13=0,0,new!I40/base!I13)</f>
        <v>7.4779686414097203E-7</v>
      </c>
      <c r="J67" s="5">
        <f>IF(base!J13=0,0,new!J40/base!J13)</f>
        <v>2.2043356684845825E-6</v>
      </c>
      <c r="K67" s="5">
        <f>IF(base!K13=0,0,new!K40/base!K13)</f>
        <v>0</v>
      </c>
      <c r="L67" s="5">
        <f>IF(base!L13=0,0,new!L40/base!L13)</f>
        <v>9.1608412430982278E-5</v>
      </c>
      <c r="M67" s="5">
        <f>IF(base!M13=0,0,new!M40/base!M13)</f>
        <v>1.5242943429961382E-6</v>
      </c>
      <c r="N67" s="5">
        <f>IF(base!N13=0,0,new!N40/base!N13)</f>
        <v>6.9038584457497749E-6</v>
      </c>
    </row>
    <row r="68" spans="1:14" x14ac:dyDescent="0.3">
      <c r="A68" s="1" t="s">
        <v>37</v>
      </c>
      <c r="B68" s="1" t="s">
        <v>93</v>
      </c>
      <c r="C68" s="1" t="s">
        <v>103</v>
      </c>
      <c r="D68" s="5">
        <f>IF(base!D14=0,0,new!D41/base!D14)</f>
        <v>0</v>
      </c>
      <c r="E68" s="5">
        <f>IF(base!E14=0,0,new!E41/base!E14)</f>
        <v>0</v>
      </c>
      <c r="F68" s="5">
        <f>IF(base!F14=0,0,new!F41/base!F14)</f>
        <v>0</v>
      </c>
      <c r="G68" s="5">
        <f>IF(base!G14=0,0,new!G41/base!G14)</f>
        <v>1.4653433220584479E-4</v>
      </c>
      <c r="H68" s="5">
        <f>IF(base!H14=0,0,new!H41/base!H14)</f>
        <v>0</v>
      </c>
      <c r="I68" s="5">
        <f>IF(base!I14=0,0,new!I41/base!I14)</f>
        <v>6.8506139805118933E-7</v>
      </c>
      <c r="J68" s="5">
        <f>IF(base!J14=0,0,new!J41/base!J14)</f>
        <v>4.5443291217248983E-6</v>
      </c>
      <c r="K68" s="5">
        <f>IF(base!K14=0,0,new!K41/base!K14)</f>
        <v>0</v>
      </c>
      <c r="L68" s="5">
        <f>IF(base!L14=0,0,new!L41/base!L14)</f>
        <v>1.7325735878438538E-6</v>
      </c>
      <c r="M68" s="5">
        <f>IF(base!M14=0,0,new!M41/base!M14)</f>
        <v>3.5544537306123685E-7</v>
      </c>
      <c r="N68" s="5">
        <f>IF(base!N14=0,0,new!N41/base!N14)</f>
        <v>3.9127032121160385E-6</v>
      </c>
    </row>
    <row r="69" spans="1:14" x14ac:dyDescent="0.3">
      <c r="A69" s="1" t="s">
        <v>38</v>
      </c>
      <c r="B69" s="1" t="s">
        <v>94</v>
      </c>
      <c r="C69" s="1" t="s">
        <v>103</v>
      </c>
      <c r="D69" s="5">
        <f>IF(base!D15=0,0,new!D42/base!D15)</f>
        <v>0</v>
      </c>
      <c r="E69" s="5">
        <f>IF(base!E15=0,0,new!E42/base!E15)</f>
        <v>0</v>
      </c>
      <c r="F69" s="5">
        <f>IF(base!F15=0,0,new!F42/base!F15)</f>
        <v>4.6524886790046137E-9</v>
      </c>
      <c r="G69" s="5">
        <f>IF(base!G15=0,0,new!G42/base!G15)</f>
        <v>0</v>
      </c>
      <c r="H69" s="5">
        <f>IF(base!H15=0,0,new!H42/base!H15)</f>
        <v>0</v>
      </c>
      <c r="I69" s="5">
        <f>IF(base!I15=0,0,new!I42/base!I15)</f>
        <v>7.4711424712300858E-7</v>
      </c>
      <c r="J69" s="5">
        <f>IF(base!J15=0,0,new!J42/base!J15)</f>
        <v>4.3050326872732333E-6</v>
      </c>
      <c r="K69" s="5">
        <f>IF(base!K15=0,0,new!K42/base!K15)</f>
        <v>0</v>
      </c>
      <c r="L69" s="5">
        <f>IF(base!L15=0,0,new!L42/base!L15)</f>
        <v>2.3756488002221401E-6</v>
      </c>
      <c r="M69" s="5">
        <f>IF(base!M15=0,0,new!M42/base!M15)</f>
        <v>3.1843319694597352E-6</v>
      </c>
      <c r="N69" s="5">
        <f>IF(base!N15=0,0,new!N42/base!N15)</f>
        <v>2.3130342388108503E-6</v>
      </c>
    </row>
    <row r="70" spans="1:14" x14ac:dyDescent="0.3">
      <c r="A70" s="1" t="s">
        <v>39</v>
      </c>
      <c r="B70" s="1" t="s">
        <v>95</v>
      </c>
      <c r="C70" s="1" t="s">
        <v>103</v>
      </c>
      <c r="D70" s="5">
        <f>IF(base!D16=0,0,new!D43/base!D16)</f>
        <v>1.1888997785197995E-4</v>
      </c>
      <c r="E70" s="5">
        <f>IF(base!E16=0,0,new!E43/base!E16)</f>
        <v>0</v>
      </c>
      <c r="F70" s="5">
        <f>IF(base!F16=0,0,new!F43/base!F16)</f>
        <v>4.6524889013818561E-9</v>
      </c>
      <c r="G70" s="5">
        <f>IF(base!G16=0,0,new!G43/base!G16)</f>
        <v>0</v>
      </c>
      <c r="H70" s="5">
        <f>IF(base!H16=0,0,new!H43/base!H16)</f>
        <v>5.2987693019862209E-7</v>
      </c>
      <c r="I70" s="5">
        <f>IF(base!I16=0,0,new!I43/base!I16)</f>
        <v>7.3973209825035071E-7</v>
      </c>
      <c r="J70" s="5">
        <f>IF(base!J16=0,0,new!J43/base!J16)</f>
        <v>5.3150690210054959E-6</v>
      </c>
      <c r="K70" s="5">
        <f>IF(base!K16=0,0,new!K43/base!K16)</f>
        <v>6.1972090594405088E-5</v>
      </c>
      <c r="L70" s="5">
        <f>IF(base!L16=0,0,new!L43/base!L16)</f>
        <v>5.5488208957497447E-6</v>
      </c>
      <c r="M70" s="5">
        <f>IF(base!M16=0,0,new!M43/base!M16)</f>
        <v>1.5082826027488254E-6</v>
      </c>
      <c r="N70" s="5">
        <f>IF(base!N16=0,0,new!N43/base!N16)</f>
        <v>2.1523435387954578E-6</v>
      </c>
    </row>
    <row r="71" spans="1:14" x14ac:dyDescent="0.3">
      <c r="A71" s="1" t="s">
        <v>40</v>
      </c>
      <c r="B71" s="1" t="s">
        <v>93</v>
      </c>
      <c r="C71" s="1" t="s">
        <v>104</v>
      </c>
      <c r="D71" s="5">
        <f>IF(base!D17=0,0,new!D44/base!D17)</f>
        <v>0</v>
      </c>
      <c r="E71" s="5">
        <f>IF(base!E17=0,0,new!E44/base!E17)</f>
        <v>0</v>
      </c>
      <c r="F71" s="5">
        <f>IF(base!F17=0,0,new!F44/base!F17)</f>
        <v>4.6524886292582041E-9</v>
      </c>
      <c r="G71" s="5">
        <f>IF(base!G17=0,0,new!G44/base!G17)</f>
        <v>1.4653433220569471E-4</v>
      </c>
      <c r="H71" s="5">
        <f>IF(base!H17=0,0,new!H44/base!H17)</f>
        <v>0</v>
      </c>
      <c r="I71" s="5">
        <f>IF(base!I17=0,0,new!I44/base!I17)</f>
        <v>3.9836558832199242E-8</v>
      </c>
      <c r="J71" s="5">
        <f>IF(base!J17=0,0,new!J44/base!J17)</f>
        <v>9.1002492417932564E-6</v>
      </c>
      <c r="K71" s="5">
        <f>IF(base!K17=0,0,new!K44/base!K17)</f>
        <v>0</v>
      </c>
      <c r="L71" s="5">
        <f>IF(base!L17=0,0,new!L44/base!L17)</f>
        <v>1.1484373266152805E-6</v>
      </c>
      <c r="M71" s="5">
        <f>IF(base!M17=0,0,new!M44/base!M17)</f>
        <v>2.7810060735059738E-7</v>
      </c>
      <c r="N71" s="5">
        <f>IF(base!N17=0,0,new!N44/base!N17)</f>
        <v>2.8251116634055678E-6</v>
      </c>
    </row>
    <row r="72" spans="1:14" x14ac:dyDescent="0.3">
      <c r="A72" s="1" t="s">
        <v>41</v>
      </c>
      <c r="B72" s="1" t="s">
        <v>94</v>
      </c>
      <c r="C72" s="1" t="s">
        <v>104</v>
      </c>
      <c r="D72" s="5">
        <f>IF(base!D18=0,0,new!D45/base!D18)</f>
        <v>1.1888997785200112E-4</v>
      </c>
      <c r="E72" s="5">
        <f>IF(base!E18=0,0,new!E45/base!E18)</f>
        <v>0</v>
      </c>
      <c r="F72" s="5">
        <f>IF(base!F18=0,0,new!F45/base!F18)</f>
        <v>4.6524887900280817E-9</v>
      </c>
      <c r="G72" s="5">
        <f>IF(base!G18=0,0,new!G45/base!G18)</f>
        <v>1.4653433220568785E-4</v>
      </c>
      <c r="H72" s="5">
        <f>IF(base!H18=0,0,new!H45/base!H18)</f>
        <v>5.2991067543530947E-7</v>
      </c>
      <c r="I72" s="5">
        <f>IF(base!I18=0,0,new!I45/base!I18)</f>
        <v>1.906053858184124E-6</v>
      </c>
      <c r="J72" s="5">
        <f>IF(base!J18=0,0,new!J45/base!J18)</f>
        <v>8.2719672251297576E-4</v>
      </c>
      <c r="K72" s="5">
        <f>IF(base!K18=0,0,new!K45/base!K18)</f>
        <v>6.1972090594405074E-5</v>
      </c>
      <c r="L72" s="5">
        <f>IF(base!L18=0,0,new!L45/base!L18)</f>
        <v>2.1307597366450991E-5</v>
      </c>
      <c r="M72" s="5">
        <f>IF(base!M18=0,0,new!M45/base!M18)</f>
        <v>1.3506281868134947E-6</v>
      </c>
      <c r="N72" s="5">
        <f>IF(base!N18=0,0,new!N45/base!N18)</f>
        <v>6.2432653916689976E-5</v>
      </c>
    </row>
    <row r="73" spans="1:14" x14ac:dyDescent="0.3">
      <c r="A73" s="1" t="s">
        <v>42</v>
      </c>
      <c r="B73" s="1" t="s">
        <v>95</v>
      </c>
      <c r="C73" s="1" t="s">
        <v>104</v>
      </c>
      <c r="D73" s="5">
        <f>IF(base!D19=0,0,new!D46/base!D19)</f>
        <v>0</v>
      </c>
      <c r="E73" s="5">
        <f>IF(base!E19=0,0,new!E46/base!E19)</f>
        <v>0</v>
      </c>
      <c r="F73" s="5">
        <f>IF(base!F19=0,0,new!F46/base!F19)</f>
        <v>4.6524886133439878E-9</v>
      </c>
      <c r="G73" s="5">
        <f>IF(base!G19=0,0,new!G46/base!G19)</f>
        <v>1.4653433220600839E-4</v>
      </c>
      <c r="H73" s="5">
        <f>IF(base!H19=0,0,new!H46/base!H19)</f>
        <v>0</v>
      </c>
      <c r="I73" s="5">
        <f>IF(base!I19=0,0,new!I46/base!I19)</f>
        <v>1.8949062824127856E-6</v>
      </c>
      <c r="J73" s="5">
        <f>IF(base!J19=0,0,new!J46/base!J19)</f>
        <v>5.9266122008126514E-6</v>
      </c>
      <c r="K73" s="5">
        <f>IF(base!K19=0,0,new!K46/base!K19)</f>
        <v>0</v>
      </c>
      <c r="L73" s="5">
        <f>IF(base!L19=0,0,new!L46/base!L19)</f>
        <v>1.3268715253795496E-4</v>
      </c>
      <c r="M73" s="5">
        <f>IF(base!M19=0,0,new!M46/base!M19)</f>
        <v>1.2289416193776027E-6</v>
      </c>
      <c r="N73" s="5">
        <f>IF(base!N19=0,0,new!N46/base!N19)</f>
        <v>1.7376541224145305E-5</v>
      </c>
    </row>
    <row r="74" spans="1:14" x14ac:dyDescent="0.3">
      <c r="A74" s="1" t="s">
        <v>43</v>
      </c>
      <c r="B74" s="1" t="s">
        <v>93</v>
      </c>
      <c r="C74" s="1" t="s">
        <v>101</v>
      </c>
      <c r="D74" s="5">
        <f>IF(base!D20=0,0,new!D47/base!D20)</f>
        <v>0</v>
      </c>
      <c r="E74" s="5">
        <f>IF(base!E20=0,0,new!E47/base!E20)</f>
        <v>0</v>
      </c>
      <c r="F74" s="5">
        <f>IF(base!F20=0,0,new!F47/base!F20)</f>
        <v>4.6524888642506514E-9</v>
      </c>
      <c r="G74" s="5">
        <f>IF(base!G20=0,0,new!G47/base!G20)</f>
        <v>1.4653433220588122E-4</v>
      </c>
      <c r="H74" s="5">
        <f>IF(base!H20=0,0,new!H47/base!H20)</f>
        <v>0</v>
      </c>
      <c r="I74" s="5">
        <f>IF(base!I20=0,0,new!I47/base!I20)</f>
        <v>1.8571796865139199E-6</v>
      </c>
      <c r="J74" s="5">
        <f>IF(base!J20=0,0,new!J47/base!J20)</f>
        <v>0</v>
      </c>
      <c r="K74" s="5">
        <f>IF(base!K20=0,0,new!K47/base!K20)</f>
        <v>0</v>
      </c>
      <c r="L74" s="5">
        <f>IF(base!L20=0,0,new!L47/base!L20)</f>
        <v>8.919552022044352E-8</v>
      </c>
      <c r="M74" s="5">
        <f>IF(base!M20=0,0,new!M47/base!M20)</f>
        <v>1.3271705977149914E-7</v>
      </c>
      <c r="N74" s="5">
        <f>IF(base!N20=0,0,new!N47/base!N20)</f>
        <v>2.3110396978272639E-6</v>
      </c>
    </row>
    <row r="75" spans="1:14" x14ac:dyDescent="0.3">
      <c r="A75" s="1" t="s">
        <v>44</v>
      </c>
      <c r="B75" s="1" t="s">
        <v>94</v>
      </c>
      <c r="C75" s="1" t="s">
        <v>101</v>
      </c>
      <c r="D75" s="5">
        <f>IF(base!D21=0,0,new!D48/base!D21)</f>
        <v>0</v>
      </c>
      <c r="E75" s="5">
        <f>IF(base!E21=0,0,new!E48/base!E21)</f>
        <v>0</v>
      </c>
      <c r="F75" s="5">
        <f>IF(base!F21=0,0,new!F48/base!F21)</f>
        <v>4.6524884273323075E-9</v>
      </c>
      <c r="G75" s="5">
        <f>IF(base!G21=0,0,new!G48/base!G21)</f>
        <v>0</v>
      </c>
      <c r="H75" s="5">
        <f>IF(base!H21=0,0,new!H48/base!H21)</f>
        <v>0</v>
      </c>
      <c r="I75" s="5">
        <f>IF(base!I21=0,0,new!I48/base!I21)</f>
        <v>1.844361524065233E-6</v>
      </c>
      <c r="J75" s="5">
        <f>IF(base!J21=0,0,new!J48/base!J21)</f>
        <v>9.5393091285680389E-7</v>
      </c>
      <c r="K75" s="5">
        <f>IF(base!K21=0,0,new!K48/base!K21)</f>
        <v>0</v>
      </c>
      <c r="L75" s="5">
        <f>IF(base!L21=0,0,new!L48/base!L21)</f>
        <v>5.9318092703833871E-5</v>
      </c>
      <c r="M75" s="5">
        <f>IF(base!M21=0,0,new!M48/base!M21)</f>
        <v>2.0463514928733458E-6</v>
      </c>
      <c r="N75" s="5">
        <f>IF(base!N21=0,0,new!N48/base!N21)</f>
        <v>1.3475247352362485E-5</v>
      </c>
    </row>
    <row r="76" spans="1:14" x14ac:dyDescent="0.3">
      <c r="A76" s="1" t="s">
        <v>45</v>
      </c>
      <c r="B76" s="1" t="s">
        <v>95</v>
      </c>
      <c r="C76" s="1" t="s">
        <v>101</v>
      </c>
      <c r="D76" s="5">
        <f>IF(base!D22=0,0,new!D49/base!D22)</f>
        <v>0</v>
      </c>
      <c r="E76" s="5">
        <f>IF(base!E22=0,0,new!E49/base!E22)</f>
        <v>0</v>
      </c>
      <c r="F76" s="5">
        <f>IF(base!F22=0,0,new!F49/base!F22)</f>
        <v>4.6524886073550231E-9</v>
      </c>
      <c r="G76" s="5">
        <f>IF(base!G22=0,0,new!G49/base!G22)</f>
        <v>1.4653433220571148E-4</v>
      </c>
      <c r="H76" s="5">
        <f>IF(base!H22=0,0,new!H49/base!H22)</f>
        <v>0</v>
      </c>
      <c r="I76" s="5">
        <f>IF(base!I22=0,0,new!I49/base!I22)</f>
        <v>1.8554912777772761E-6</v>
      </c>
      <c r="J76" s="5">
        <f>IF(base!J22=0,0,new!J49/base!J22)</f>
        <v>5.7662478608937609E-7</v>
      </c>
      <c r="K76" s="5">
        <f>IF(base!K22=0,0,new!K49/base!K22)</f>
        <v>0</v>
      </c>
      <c r="L76" s="5">
        <f>IF(base!L22=0,0,new!L49/base!L22)</f>
        <v>1.5043892560897113E-5</v>
      </c>
      <c r="M76" s="5">
        <f>IF(base!M22=0,0,new!M49/base!M22)</f>
        <v>1.0754685896716609E-6</v>
      </c>
      <c r="N76" s="5">
        <f>IF(base!N22=0,0,new!N49/base!N22)</f>
        <v>3.7471720542638926E-6</v>
      </c>
    </row>
    <row r="77" spans="1:14" x14ac:dyDescent="0.3">
      <c r="A77" s="1" t="s">
        <v>46</v>
      </c>
      <c r="B77" s="1" t="s">
        <v>93</v>
      </c>
      <c r="C77" s="1" t="s">
        <v>105</v>
      </c>
      <c r="D77" s="5">
        <f>IF(base!D23=0,0,new!D50/base!D23)</f>
        <v>0</v>
      </c>
      <c r="E77" s="5">
        <f>IF(base!E23=0,0,new!E50/base!E23)</f>
        <v>0</v>
      </c>
      <c r="F77" s="5">
        <f>IF(base!F23=0,0,new!F50/base!F23)</f>
        <v>0</v>
      </c>
      <c r="G77" s="5">
        <f>IF(base!G23=0,0,new!G50/base!G23)</f>
        <v>0</v>
      </c>
      <c r="H77" s="5">
        <f>IF(base!H23=0,0,new!H50/base!H23)</f>
        <v>0</v>
      </c>
      <c r="I77" s="5">
        <f>IF(base!I23=0,0,new!I50/base!I23)</f>
        <v>0</v>
      </c>
      <c r="J77" s="5">
        <f>IF(base!J23=0,0,new!J50/base!J23)</f>
        <v>0</v>
      </c>
      <c r="K77" s="5">
        <f>IF(base!K23=0,0,new!K50/base!K23)</f>
        <v>0</v>
      </c>
      <c r="L77" s="5">
        <f>IF(base!L23=0,0,new!L50/base!L23)</f>
        <v>0</v>
      </c>
      <c r="M77" s="5">
        <f>IF(base!M23=0,0,new!M50/base!M23)</f>
        <v>1.2102635060883186E-7</v>
      </c>
      <c r="N77" s="5">
        <f>IF(base!N23=0,0,new!N50/base!N23)</f>
        <v>1.2102635060883186E-7</v>
      </c>
    </row>
    <row r="78" spans="1:14" x14ac:dyDescent="0.3">
      <c r="A78" s="1" t="s">
        <v>47</v>
      </c>
      <c r="B78" s="1" t="s">
        <v>94</v>
      </c>
      <c r="C78" s="1" t="s">
        <v>105</v>
      </c>
      <c r="D78" s="5">
        <f>IF(base!D24=0,0,new!D51/base!D24)</f>
        <v>0</v>
      </c>
      <c r="E78" s="5">
        <f>IF(base!E24=0,0,new!E51/base!E24)</f>
        <v>0</v>
      </c>
      <c r="F78" s="5">
        <f>IF(base!F24=0,0,new!F51/base!F24)</f>
        <v>4.652488558964504E-9</v>
      </c>
      <c r="G78" s="5">
        <f>IF(base!G24=0,0,new!G51/base!G24)</f>
        <v>0</v>
      </c>
      <c r="H78" s="5">
        <f>IF(base!H24=0,0,new!H51/base!H24)</f>
        <v>0</v>
      </c>
      <c r="I78" s="5">
        <f>IF(base!I24=0,0,new!I51/base!I24)</f>
        <v>4.5971718008989544E-6</v>
      </c>
      <c r="J78" s="5">
        <f>IF(base!J24=0,0,new!J51/base!J24)</f>
        <v>0</v>
      </c>
      <c r="K78" s="5">
        <f>IF(base!K24=0,0,new!K51/base!K24)</f>
        <v>0</v>
      </c>
      <c r="L78" s="5">
        <f>IF(base!L24=0,0,new!L51/base!L24)</f>
        <v>8.9137507060751439E-8</v>
      </c>
      <c r="M78" s="5">
        <f>IF(base!M24=0,0,new!M51/base!M24)</f>
        <v>1.7737538857626837E-6</v>
      </c>
      <c r="N78" s="5">
        <f>IF(base!N24=0,0,new!N51/base!N24)</f>
        <v>2.3169358017106263E-6</v>
      </c>
    </row>
    <row r="79" spans="1:14" x14ac:dyDescent="0.3">
      <c r="A79" s="1" t="s">
        <v>48</v>
      </c>
      <c r="B79" s="1" t="s">
        <v>95</v>
      </c>
      <c r="C79" s="1" t="s">
        <v>105</v>
      </c>
      <c r="D79" s="5">
        <f>IF(base!D25=0,0,new!D52/base!D25)</f>
        <v>0</v>
      </c>
      <c r="E79" s="5">
        <f>IF(base!E25=0,0,new!E52/base!E25)</f>
        <v>0</v>
      </c>
      <c r="F79" s="5">
        <f>IF(base!F25=0,0,new!F52/base!F25)</f>
        <v>4.6524888277986762E-9</v>
      </c>
      <c r="G79" s="5">
        <f>IF(base!G25=0,0,new!G52/base!G25)</f>
        <v>0</v>
      </c>
      <c r="H79" s="5">
        <f>IF(base!H25=0,0,new!H52/base!H25)</f>
        <v>0</v>
      </c>
      <c r="I79" s="5">
        <f>IF(base!I25=0,0,new!I52/base!I25)</f>
        <v>4.5995436464467717E-6</v>
      </c>
      <c r="J79" s="5">
        <f>IF(base!J25=0,0,new!J52/base!J25)</f>
        <v>0</v>
      </c>
      <c r="K79" s="5">
        <f>IF(base!K25=0,0,new!K52/base!K25)</f>
        <v>0</v>
      </c>
      <c r="L79" s="5">
        <f>IF(base!L25=0,0,new!L52/base!L25)</f>
        <v>5.6669639244912242E-6</v>
      </c>
      <c r="M79" s="5">
        <f>IF(base!M25=0,0,new!M52/base!M25)</f>
        <v>1.4073816163745381E-6</v>
      </c>
      <c r="N79" s="5">
        <f>IF(base!N25=0,0,new!N52/base!N25)</f>
        <v>1.8013300048006912E-6</v>
      </c>
    </row>
    <row r="83" spans="1:4" x14ac:dyDescent="0.3">
      <c r="B83" t="s">
        <v>93</v>
      </c>
      <c r="C83" t="s">
        <v>94</v>
      </c>
      <c r="D83" t="s">
        <v>95</v>
      </c>
    </row>
    <row r="84" spans="1:4" x14ac:dyDescent="0.3">
      <c r="A84" s="6" t="s">
        <v>101</v>
      </c>
      <c r="B84" t="e" cm="1">
        <f t="array" ref="B84:B107">VLOOKUP(A84,B56:N79,N56,C56:C79)</f>
        <v>#VALUE!</v>
      </c>
    </row>
    <row r="85" spans="1:4" x14ac:dyDescent="0.3">
      <c r="A85" s="6" t="s">
        <v>101</v>
      </c>
      <c r="B85" t="e">
        <v>#VALUE!</v>
      </c>
    </row>
    <row r="86" spans="1:4" x14ac:dyDescent="0.3">
      <c r="A86" s="6" t="s">
        <v>101</v>
      </c>
      <c r="B86" t="e">
        <v>#VALUE!</v>
      </c>
    </row>
    <row r="87" spans="1:4" x14ac:dyDescent="0.3">
      <c r="A87" s="6" t="s">
        <v>101</v>
      </c>
      <c r="B87" t="e">
        <v>#VALUE!</v>
      </c>
    </row>
    <row r="88" spans="1:4" x14ac:dyDescent="0.3">
      <c r="A88" s="6" t="s">
        <v>101</v>
      </c>
      <c r="B88" t="e">
        <v>#VALUE!</v>
      </c>
    </row>
    <row r="89" spans="1:4" x14ac:dyDescent="0.3">
      <c r="A89" s="6" t="s">
        <v>101</v>
      </c>
      <c r="B89" t="e">
        <v>#VALUE!</v>
      </c>
    </row>
    <row r="90" spans="1:4" x14ac:dyDescent="0.3">
      <c r="A90" s="6" t="s">
        <v>101</v>
      </c>
      <c r="B90" t="e">
        <v>#VALUE!</v>
      </c>
    </row>
    <row r="91" spans="1:4" x14ac:dyDescent="0.3">
      <c r="A91" s="6" t="s">
        <v>105</v>
      </c>
      <c r="B91" t="e">
        <v>#VALUE!</v>
      </c>
    </row>
    <row r="92" spans="1:4" x14ac:dyDescent="0.3">
      <c r="A92" s="6" t="s">
        <v>105</v>
      </c>
      <c r="B92" t="e">
        <v>#VALUE!</v>
      </c>
    </row>
    <row r="93" spans="1:4" x14ac:dyDescent="0.3">
      <c r="A93" s="6" t="s">
        <v>104</v>
      </c>
      <c r="B93" t="e">
        <v>#VALUE!</v>
      </c>
    </row>
    <row r="94" spans="1:4" x14ac:dyDescent="0.3">
      <c r="A94" s="6" t="s">
        <v>104</v>
      </c>
      <c r="B94" t="e">
        <v>#VALUE!</v>
      </c>
    </row>
    <row r="95" spans="1:4" x14ac:dyDescent="0.3">
      <c r="A95" s="6" t="s">
        <v>104</v>
      </c>
      <c r="B95" t="e">
        <v>#VALUE!</v>
      </c>
    </row>
    <row r="96" spans="1:4" x14ac:dyDescent="0.3">
      <c r="A96" s="6" t="s">
        <v>100</v>
      </c>
      <c r="B96" t="e">
        <v>#VALUE!</v>
      </c>
    </row>
    <row r="97" spans="1:2" x14ac:dyDescent="0.3">
      <c r="A97" s="6" t="s">
        <v>100</v>
      </c>
      <c r="B97" t="e">
        <v>#VALUE!</v>
      </c>
    </row>
    <row r="98" spans="1:2" x14ac:dyDescent="0.3">
      <c r="A98" s="6" t="s">
        <v>100</v>
      </c>
      <c r="B98" t="e">
        <v>#VALUE!</v>
      </c>
    </row>
    <row r="99" spans="1:2" x14ac:dyDescent="0.3">
      <c r="A99" s="6" t="s">
        <v>100</v>
      </c>
      <c r="B99" t="e">
        <v>#VALUE!</v>
      </c>
    </row>
    <row r="100" spans="1:2" x14ac:dyDescent="0.3">
      <c r="A100" s="6" t="s">
        <v>100</v>
      </c>
      <c r="B100" t="e">
        <v>#VALUE!</v>
      </c>
    </row>
    <row r="101" spans="1:2" x14ac:dyDescent="0.3">
      <c r="A101" s="6" t="s">
        <v>100</v>
      </c>
      <c r="B101" t="e">
        <v>#VALUE!</v>
      </c>
    </row>
    <row r="102" spans="1:2" x14ac:dyDescent="0.3">
      <c r="A102" s="6" t="s">
        <v>100</v>
      </c>
      <c r="B102" t="e">
        <v>#VALUE!</v>
      </c>
    </row>
    <row r="103" spans="1:2" x14ac:dyDescent="0.3">
      <c r="A103" s="6" t="s">
        <v>100</v>
      </c>
      <c r="B103" t="e">
        <v>#VALUE!</v>
      </c>
    </row>
    <row r="104" spans="1:2" x14ac:dyDescent="0.3">
      <c r="A104" s="6" t="s">
        <v>100</v>
      </c>
      <c r="B104" t="e">
        <v>#VALUE!</v>
      </c>
    </row>
    <row r="105" spans="1:2" x14ac:dyDescent="0.3">
      <c r="A105" s="6" t="s">
        <v>100</v>
      </c>
      <c r="B105" t="e">
        <v>#VALUE!</v>
      </c>
    </row>
    <row r="106" spans="1:2" x14ac:dyDescent="0.3">
      <c r="A106" s="6" t="s">
        <v>100</v>
      </c>
      <c r="B106" t="e">
        <v>#VALUE!</v>
      </c>
    </row>
    <row r="107" spans="1:2" x14ac:dyDescent="0.3">
      <c r="A107" s="6" t="s">
        <v>100</v>
      </c>
      <c r="B107" t="e">
        <v>#VALUE!</v>
      </c>
    </row>
    <row r="108" spans="1:2" x14ac:dyDescent="0.3">
      <c r="A108" s="6" t="s">
        <v>100</v>
      </c>
    </row>
    <row r="109" spans="1:2" x14ac:dyDescent="0.3">
      <c r="A109" s="6" t="s">
        <v>100</v>
      </c>
    </row>
    <row r="110" spans="1:2" x14ac:dyDescent="0.3">
      <c r="A110" s="6" t="s">
        <v>100</v>
      </c>
    </row>
    <row r="111" spans="1:2" x14ac:dyDescent="0.3">
      <c r="A111" s="6" t="s">
        <v>100</v>
      </c>
    </row>
    <row r="112" spans="1:2" x14ac:dyDescent="0.3">
      <c r="A112" s="6" t="s">
        <v>100</v>
      </c>
    </row>
    <row r="113" spans="1:4" x14ac:dyDescent="0.3">
      <c r="A113" s="6" t="s">
        <v>100</v>
      </c>
    </row>
    <row r="114" spans="1:4" x14ac:dyDescent="0.3">
      <c r="A114" s="6" t="s">
        <v>100</v>
      </c>
    </row>
    <row r="115" spans="1:4" x14ac:dyDescent="0.3">
      <c r="A115" s="6" t="s">
        <v>100</v>
      </c>
    </row>
    <row r="116" spans="1:4" x14ac:dyDescent="0.3">
      <c r="A116" s="6" t="s">
        <v>100</v>
      </c>
    </row>
    <row r="117" spans="1:4" x14ac:dyDescent="0.3">
      <c r="A117" s="6" t="s">
        <v>100</v>
      </c>
    </row>
    <row r="118" spans="1:4" x14ac:dyDescent="0.3">
      <c r="A118" s="6" t="s">
        <v>100</v>
      </c>
    </row>
    <row r="119" spans="1:4" x14ac:dyDescent="0.3">
      <c r="A119" s="6" t="s">
        <v>100</v>
      </c>
    </row>
    <row r="120" spans="1:4" x14ac:dyDescent="0.3">
      <c r="A120" s="6" t="s">
        <v>99</v>
      </c>
    </row>
    <row r="121" spans="1:4" x14ac:dyDescent="0.3">
      <c r="A121" s="6" t="s">
        <v>98</v>
      </c>
    </row>
    <row r="122" spans="1:4" x14ac:dyDescent="0.3">
      <c r="A122" s="6" t="s">
        <v>110</v>
      </c>
      <c r="B122">
        <v>0</v>
      </c>
      <c r="C122">
        <v>0</v>
      </c>
      <c r="D122">
        <v>0</v>
      </c>
    </row>
    <row r="123" spans="1:4" x14ac:dyDescent="0.3">
      <c r="A123" s="6" t="s">
        <v>109</v>
      </c>
    </row>
    <row r="124" spans="1:4" x14ac:dyDescent="0.3">
      <c r="A124" s="6" t="s">
        <v>109</v>
      </c>
    </row>
    <row r="125" spans="1:4" x14ac:dyDescent="0.3">
      <c r="A125" s="6" t="s">
        <v>109</v>
      </c>
    </row>
    <row r="126" spans="1:4" x14ac:dyDescent="0.3">
      <c r="A126" s="6" t="s">
        <v>109</v>
      </c>
    </row>
    <row r="127" spans="1:4" x14ac:dyDescent="0.3">
      <c r="A127" s="6" t="s">
        <v>108</v>
      </c>
    </row>
    <row r="128" spans="1:4" x14ac:dyDescent="0.3">
      <c r="A128" s="6" t="s">
        <v>108</v>
      </c>
    </row>
    <row r="129" spans="1:1" x14ac:dyDescent="0.3">
      <c r="A129" s="6" t="s">
        <v>108</v>
      </c>
    </row>
    <row r="130" spans="1:1" x14ac:dyDescent="0.3">
      <c r="A130" s="6" t="s">
        <v>108</v>
      </c>
    </row>
    <row r="131" spans="1:1" x14ac:dyDescent="0.3">
      <c r="A131" s="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AD74-ECC2-43D5-96AC-CE976F7CDA6B}">
  <dimension ref="A2:J50"/>
  <sheetViews>
    <sheetView tabSelected="1" workbookViewId="0">
      <selection activeCell="G35" sqref="G35"/>
    </sheetView>
  </sheetViews>
  <sheetFormatPr defaultRowHeight="14.4" x14ac:dyDescent="0.3"/>
  <cols>
    <col min="1" max="1" width="34.21875" customWidth="1"/>
    <col min="8" max="8" width="11.5546875" bestFit="1" customWidth="1"/>
    <col min="9" max="9" width="14.88671875" bestFit="1" customWidth="1"/>
  </cols>
  <sheetData>
    <row r="2" spans="1:10" x14ac:dyDescent="0.3">
      <c r="B2" t="s">
        <v>93</v>
      </c>
      <c r="C2" t="s">
        <v>94</v>
      </c>
      <c r="D2" t="s">
        <v>95</v>
      </c>
      <c r="H2" t="s">
        <v>22</v>
      </c>
      <c r="I2" t="s">
        <v>23</v>
      </c>
      <c r="J2" t="s">
        <v>112</v>
      </c>
    </row>
    <row r="3" spans="1:10" x14ac:dyDescent="0.3">
      <c r="A3" s="6" t="s">
        <v>101</v>
      </c>
      <c r="B3" s="8">
        <f>$J$21</f>
        <v>2.3110396978272639E-6</v>
      </c>
      <c r="C3" s="8">
        <f>$J$22</f>
        <v>1.3475247352362485E-5</v>
      </c>
      <c r="D3" s="8">
        <f>$J$23</f>
        <v>3.7471720542638926E-6</v>
      </c>
      <c r="H3" t="s">
        <v>93</v>
      </c>
      <c r="I3" t="s">
        <v>98</v>
      </c>
      <c r="J3" s="4">
        <v>4.623140614484358E-6</v>
      </c>
    </row>
    <row r="4" spans="1:10" x14ac:dyDescent="0.3">
      <c r="A4" s="6" t="s">
        <v>101</v>
      </c>
      <c r="B4" s="8">
        <f t="shared" ref="B4:B14" si="0">$J$21</f>
        <v>2.3110396978272639E-6</v>
      </c>
      <c r="C4" s="8">
        <f t="shared" ref="C4:C9" si="1">$J$22</f>
        <v>1.3475247352362485E-5</v>
      </c>
      <c r="D4" s="8">
        <f t="shared" ref="D4:D9" si="2">$J$23</f>
        <v>3.7471720542638926E-6</v>
      </c>
      <c r="H4" t="s">
        <v>94</v>
      </c>
      <c r="I4" t="s">
        <v>98</v>
      </c>
      <c r="J4" s="4">
        <v>6.8011156103107633E-6</v>
      </c>
    </row>
    <row r="5" spans="1:10" x14ac:dyDescent="0.3">
      <c r="A5" s="6" t="s">
        <v>101</v>
      </c>
      <c r="B5" s="8">
        <f>$J$21</f>
        <v>2.3110396978272639E-6</v>
      </c>
      <c r="C5" s="8">
        <f t="shared" si="1"/>
        <v>1.3475247352362485E-5</v>
      </c>
      <c r="D5" s="8">
        <f t="shared" si="2"/>
        <v>3.7471720542638926E-6</v>
      </c>
      <c r="H5" t="s">
        <v>95</v>
      </c>
      <c r="I5" t="s">
        <v>98</v>
      </c>
      <c r="J5" s="4">
        <v>7.5445410155363427E-6</v>
      </c>
    </row>
    <row r="6" spans="1:10" x14ac:dyDescent="0.3">
      <c r="A6" s="6" t="s">
        <v>101</v>
      </c>
      <c r="B6" s="8">
        <f t="shared" si="0"/>
        <v>2.3110396978272639E-6</v>
      </c>
      <c r="C6" s="8">
        <f t="shared" si="1"/>
        <v>1.3475247352362485E-5</v>
      </c>
      <c r="D6" s="8">
        <f t="shared" si="2"/>
        <v>3.7471720542638926E-6</v>
      </c>
      <c r="H6" t="s">
        <v>93</v>
      </c>
      <c r="I6" t="s">
        <v>99</v>
      </c>
      <c r="J6" s="4">
        <v>2.8802384519756234E-6</v>
      </c>
    </row>
    <row r="7" spans="1:10" x14ac:dyDescent="0.3">
      <c r="A7" s="6" t="s">
        <v>101</v>
      </c>
      <c r="B7" s="8">
        <f t="shared" si="0"/>
        <v>2.3110396978272639E-6</v>
      </c>
      <c r="C7" s="8">
        <f>$J$22</f>
        <v>1.3475247352362485E-5</v>
      </c>
      <c r="D7" s="8">
        <f t="shared" si="2"/>
        <v>3.7471720542638926E-6</v>
      </c>
      <c r="H7" t="s">
        <v>94</v>
      </c>
      <c r="I7" t="s">
        <v>99</v>
      </c>
      <c r="J7" s="4">
        <v>6.7712403036061874E-7</v>
      </c>
    </row>
    <row r="8" spans="1:10" x14ac:dyDescent="0.3">
      <c r="A8" s="6" t="s">
        <v>101</v>
      </c>
      <c r="B8" s="8">
        <f t="shared" si="0"/>
        <v>2.3110396978272639E-6</v>
      </c>
      <c r="C8" s="8">
        <f t="shared" si="1"/>
        <v>1.3475247352362485E-5</v>
      </c>
      <c r="D8" s="8">
        <f>$J$23</f>
        <v>3.7471720542638926E-6</v>
      </c>
      <c r="H8" t="s">
        <v>95</v>
      </c>
      <c r="I8" t="s">
        <v>99</v>
      </c>
      <c r="J8" s="4">
        <v>4.5359809025307349E-5</v>
      </c>
    </row>
    <row r="9" spans="1:10" x14ac:dyDescent="0.3">
      <c r="A9" s="6" t="s">
        <v>101</v>
      </c>
      <c r="B9" s="8">
        <f t="shared" si="0"/>
        <v>2.3110396978272639E-6</v>
      </c>
      <c r="C9" s="8">
        <f t="shared" si="1"/>
        <v>1.3475247352362485E-5</v>
      </c>
      <c r="D9" s="8">
        <f t="shared" si="2"/>
        <v>3.7471720542638926E-6</v>
      </c>
      <c r="H9" t="s">
        <v>93</v>
      </c>
      <c r="I9" t="s">
        <v>100</v>
      </c>
      <c r="J9" s="4">
        <v>3.0566026340354171E-6</v>
      </c>
    </row>
    <row r="10" spans="1:10" x14ac:dyDescent="0.3">
      <c r="A10" s="6" t="s">
        <v>105</v>
      </c>
      <c r="B10" s="8">
        <f>$J$24</f>
        <v>1.2102635060883186E-7</v>
      </c>
      <c r="C10" s="8">
        <f>$J$25</f>
        <v>2.3169358017106263E-6</v>
      </c>
      <c r="D10" s="8">
        <f>$J$26</f>
        <v>1.8013300048006912E-6</v>
      </c>
      <c r="H10" t="s">
        <v>94</v>
      </c>
      <c r="I10" t="s">
        <v>100</v>
      </c>
      <c r="J10" s="4">
        <v>1.993230083039911E-5</v>
      </c>
    </row>
    <row r="11" spans="1:10" x14ac:dyDescent="0.3">
      <c r="A11" s="6" t="s">
        <v>105</v>
      </c>
      <c r="B11" s="8">
        <f>$J$24</f>
        <v>1.2102635060883186E-7</v>
      </c>
      <c r="C11" s="8">
        <f>$J$25</f>
        <v>2.3169358017106263E-6</v>
      </c>
      <c r="D11" s="8">
        <f>$J$26</f>
        <v>1.8013300048006912E-6</v>
      </c>
      <c r="H11" t="s">
        <v>95</v>
      </c>
      <c r="I11" t="s">
        <v>100</v>
      </c>
      <c r="J11" s="4">
        <v>2.6547583520159087E-5</v>
      </c>
    </row>
    <row r="12" spans="1:10" x14ac:dyDescent="0.3">
      <c r="A12" s="6" t="s">
        <v>104</v>
      </c>
      <c r="B12" s="8">
        <f>$J$18</f>
        <v>2.8251116634055678E-6</v>
      </c>
      <c r="C12" s="8">
        <f>$J$19</f>
        <v>6.2432653916689976E-5</v>
      </c>
      <c r="D12" s="8">
        <f>$J$20</f>
        <v>1.7376541224145305E-5</v>
      </c>
      <c r="H12" t="s">
        <v>93</v>
      </c>
      <c r="I12" t="s">
        <v>102</v>
      </c>
      <c r="J12" s="4">
        <v>4.2222784146211369E-6</v>
      </c>
    </row>
    <row r="13" spans="1:10" x14ac:dyDescent="0.3">
      <c r="A13" s="6" t="s">
        <v>104</v>
      </c>
      <c r="B13" s="8">
        <f t="shared" ref="B13:B14" si="3">$J$18</f>
        <v>2.8251116634055678E-6</v>
      </c>
      <c r="C13" s="8">
        <f t="shared" ref="C13:C14" si="4">$J$19</f>
        <v>6.2432653916689976E-5</v>
      </c>
      <c r="D13" s="8">
        <f>$J$20</f>
        <v>1.7376541224145305E-5</v>
      </c>
      <c r="H13" t="s">
        <v>94</v>
      </c>
      <c r="I13" t="s">
        <v>102</v>
      </c>
      <c r="J13" s="4">
        <v>6.3680114105343731E-6</v>
      </c>
    </row>
    <row r="14" spans="1:10" x14ac:dyDescent="0.3">
      <c r="A14" s="6" t="s">
        <v>104</v>
      </c>
      <c r="B14" s="8">
        <f t="shared" si="3"/>
        <v>2.8251116634055678E-6</v>
      </c>
      <c r="C14" s="8">
        <f t="shared" si="4"/>
        <v>6.2432653916689976E-5</v>
      </c>
      <c r="D14" s="8">
        <f t="shared" ref="D13:D14" si="5">$J$20</f>
        <v>1.7376541224145305E-5</v>
      </c>
      <c r="H14" t="s">
        <v>95</v>
      </c>
      <c r="I14" t="s">
        <v>102</v>
      </c>
      <c r="J14" s="4">
        <v>6.9038584457497749E-6</v>
      </c>
    </row>
    <row r="15" spans="1:10" x14ac:dyDescent="0.3">
      <c r="A15" s="6" t="s">
        <v>100</v>
      </c>
      <c r="B15" s="8">
        <f>$J$9</f>
        <v>3.0566026340354171E-6</v>
      </c>
      <c r="C15" s="8">
        <f>$J$10</f>
        <v>1.993230083039911E-5</v>
      </c>
      <c r="D15" s="8">
        <f>$J$14</f>
        <v>6.9038584457497749E-6</v>
      </c>
      <c r="H15" t="s">
        <v>93</v>
      </c>
      <c r="I15" t="s">
        <v>103</v>
      </c>
      <c r="J15" s="4">
        <v>3.9127032121160385E-6</v>
      </c>
    </row>
    <row r="16" spans="1:10" x14ac:dyDescent="0.3">
      <c r="A16" s="6" t="s">
        <v>100</v>
      </c>
      <c r="B16" s="8">
        <f t="shared" ref="B16:B38" si="6">$J$9</f>
        <v>3.0566026340354171E-6</v>
      </c>
      <c r="C16" s="8">
        <f t="shared" ref="C16:C38" si="7">$J$10</f>
        <v>1.993230083039911E-5</v>
      </c>
      <c r="D16" s="8">
        <f t="shared" ref="D16:D38" si="8">$J$14</f>
        <v>6.9038584457497749E-6</v>
      </c>
      <c r="H16" t="s">
        <v>94</v>
      </c>
      <c r="I16" t="s">
        <v>103</v>
      </c>
      <c r="J16" s="4">
        <v>2.3130342388108503E-6</v>
      </c>
    </row>
    <row r="17" spans="1:10" x14ac:dyDescent="0.3">
      <c r="A17" s="6" t="s">
        <v>100</v>
      </c>
      <c r="B17" s="8">
        <f>$J$9</f>
        <v>3.0566026340354171E-6</v>
      </c>
      <c r="C17" s="8">
        <f t="shared" si="7"/>
        <v>1.993230083039911E-5</v>
      </c>
      <c r="D17" s="8">
        <f t="shared" si="8"/>
        <v>6.9038584457497749E-6</v>
      </c>
      <c r="H17" t="s">
        <v>95</v>
      </c>
      <c r="I17" t="s">
        <v>103</v>
      </c>
      <c r="J17" s="4">
        <v>2.1523435387954578E-6</v>
      </c>
    </row>
    <row r="18" spans="1:10" x14ac:dyDescent="0.3">
      <c r="A18" s="6" t="s">
        <v>100</v>
      </c>
      <c r="B18" s="8">
        <f t="shared" si="6"/>
        <v>3.0566026340354171E-6</v>
      </c>
      <c r="C18" s="8">
        <f t="shared" si="7"/>
        <v>1.993230083039911E-5</v>
      </c>
      <c r="D18" s="8">
        <f t="shared" si="8"/>
        <v>6.9038584457497749E-6</v>
      </c>
      <c r="H18" t="s">
        <v>93</v>
      </c>
      <c r="I18" t="s">
        <v>104</v>
      </c>
      <c r="J18" s="4">
        <v>2.8251116634055678E-6</v>
      </c>
    </row>
    <row r="19" spans="1:10" x14ac:dyDescent="0.3">
      <c r="A19" s="6" t="s">
        <v>100</v>
      </c>
      <c r="B19" s="8">
        <f t="shared" si="6"/>
        <v>3.0566026340354171E-6</v>
      </c>
      <c r="C19" s="8">
        <f t="shared" si="7"/>
        <v>1.993230083039911E-5</v>
      </c>
      <c r="D19" s="8">
        <f t="shared" si="8"/>
        <v>6.9038584457497749E-6</v>
      </c>
      <c r="H19" t="s">
        <v>94</v>
      </c>
      <c r="I19" t="s">
        <v>104</v>
      </c>
      <c r="J19" s="4">
        <v>6.2432653916689976E-5</v>
      </c>
    </row>
    <row r="20" spans="1:10" x14ac:dyDescent="0.3">
      <c r="A20" s="6" t="s">
        <v>100</v>
      </c>
      <c r="B20" s="8">
        <f t="shared" si="6"/>
        <v>3.0566026340354171E-6</v>
      </c>
      <c r="C20" s="8">
        <f t="shared" si="7"/>
        <v>1.993230083039911E-5</v>
      </c>
      <c r="D20" s="8">
        <f t="shared" si="8"/>
        <v>6.9038584457497749E-6</v>
      </c>
      <c r="H20" t="s">
        <v>95</v>
      </c>
      <c r="I20" t="s">
        <v>104</v>
      </c>
      <c r="J20" s="4">
        <v>1.7376541224145305E-5</v>
      </c>
    </row>
    <row r="21" spans="1:10" x14ac:dyDescent="0.3">
      <c r="A21" s="6" t="s">
        <v>100</v>
      </c>
      <c r="B21" s="8">
        <f t="shared" si="6"/>
        <v>3.0566026340354171E-6</v>
      </c>
      <c r="C21" s="8">
        <f>$J$10</f>
        <v>1.993230083039911E-5</v>
      </c>
      <c r="D21" s="8">
        <f t="shared" si="8"/>
        <v>6.9038584457497749E-6</v>
      </c>
      <c r="H21" t="s">
        <v>93</v>
      </c>
      <c r="I21" t="s">
        <v>101</v>
      </c>
      <c r="J21" s="4">
        <v>2.3110396978272639E-6</v>
      </c>
    </row>
    <row r="22" spans="1:10" x14ac:dyDescent="0.3">
      <c r="A22" s="6" t="s">
        <v>100</v>
      </c>
      <c r="B22" s="8">
        <f t="shared" si="6"/>
        <v>3.0566026340354171E-6</v>
      </c>
      <c r="C22" s="8">
        <f t="shared" si="7"/>
        <v>1.993230083039911E-5</v>
      </c>
      <c r="D22" s="8">
        <f t="shared" si="8"/>
        <v>6.9038584457497749E-6</v>
      </c>
      <c r="H22" t="s">
        <v>94</v>
      </c>
      <c r="I22" t="s">
        <v>101</v>
      </c>
      <c r="J22" s="4">
        <v>1.3475247352362485E-5</v>
      </c>
    </row>
    <row r="23" spans="1:10" x14ac:dyDescent="0.3">
      <c r="A23" s="6" t="s">
        <v>100</v>
      </c>
      <c r="B23" s="8">
        <f t="shared" si="6"/>
        <v>3.0566026340354171E-6</v>
      </c>
      <c r="C23" s="8">
        <f t="shared" si="7"/>
        <v>1.993230083039911E-5</v>
      </c>
      <c r="D23" s="8">
        <f t="shared" si="8"/>
        <v>6.9038584457497749E-6</v>
      </c>
      <c r="H23" t="s">
        <v>95</v>
      </c>
      <c r="I23" t="s">
        <v>101</v>
      </c>
      <c r="J23" s="4">
        <v>3.7471720542638926E-6</v>
      </c>
    </row>
    <row r="24" spans="1:10" x14ac:dyDescent="0.3">
      <c r="A24" s="6" t="s">
        <v>100</v>
      </c>
      <c r="B24" s="8">
        <f t="shared" si="6"/>
        <v>3.0566026340354171E-6</v>
      </c>
      <c r="C24" s="8">
        <f t="shared" si="7"/>
        <v>1.993230083039911E-5</v>
      </c>
      <c r="D24" s="8">
        <f t="shared" si="8"/>
        <v>6.9038584457497749E-6</v>
      </c>
      <c r="H24" t="s">
        <v>93</v>
      </c>
      <c r="I24" t="s">
        <v>105</v>
      </c>
      <c r="J24" s="4">
        <v>1.2102635060883186E-7</v>
      </c>
    </row>
    <row r="25" spans="1:10" x14ac:dyDescent="0.3">
      <c r="A25" s="6" t="s">
        <v>100</v>
      </c>
      <c r="B25" s="8">
        <f t="shared" si="6"/>
        <v>3.0566026340354171E-6</v>
      </c>
      <c r="C25" s="8">
        <f t="shared" si="7"/>
        <v>1.993230083039911E-5</v>
      </c>
      <c r="D25" s="8">
        <f t="shared" si="8"/>
        <v>6.9038584457497749E-6</v>
      </c>
      <c r="H25" t="s">
        <v>94</v>
      </c>
      <c r="I25" t="s">
        <v>105</v>
      </c>
      <c r="J25" s="4">
        <v>2.3169358017106263E-6</v>
      </c>
    </row>
    <row r="26" spans="1:10" x14ac:dyDescent="0.3">
      <c r="A26" s="6" t="s">
        <v>100</v>
      </c>
      <c r="B26" s="8">
        <f t="shared" si="6"/>
        <v>3.0566026340354171E-6</v>
      </c>
      <c r="C26" s="8">
        <f t="shared" si="7"/>
        <v>1.993230083039911E-5</v>
      </c>
      <c r="D26" s="8">
        <f t="shared" si="8"/>
        <v>6.9038584457497749E-6</v>
      </c>
      <c r="H26" t="s">
        <v>95</v>
      </c>
      <c r="I26" t="s">
        <v>105</v>
      </c>
      <c r="J26" s="4">
        <v>1.8013300048006912E-6</v>
      </c>
    </row>
    <row r="27" spans="1:10" x14ac:dyDescent="0.3">
      <c r="A27" s="6" t="s">
        <v>100</v>
      </c>
      <c r="B27" s="8">
        <f t="shared" si="6"/>
        <v>3.0566026340354171E-6</v>
      </c>
      <c r="C27" s="8">
        <f t="shared" si="7"/>
        <v>1.993230083039911E-5</v>
      </c>
      <c r="D27" s="8">
        <f>$J$14</f>
        <v>6.9038584457497749E-6</v>
      </c>
    </row>
    <row r="28" spans="1:10" x14ac:dyDescent="0.3">
      <c r="A28" s="6" t="s">
        <v>100</v>
      </c>
      <c r="B28" s="8">
        <f t="shared" si="6"/>
        <v>3.0566026340354171E-6</v>
      </c>
      <c r="C28" s="8">
        <f t="shared" si="7"/>
        <v>1.993230083039911E-5</v>
      </c>
      <c r="D28" s="8">
        <f t="shared" si="8"/>
        <v>6.9038584457497749E-6</v>
      </c>
    </row>
    <row r="29" spans="1:10" x14ac:dyDescent="0.3">
      <c r="A29" s="6" t="s">
        <v>100</v>
      </c>
      <c r="B29" s="8">
        <f t="shared" si="6"/>
        <v>3.0566026340354171E-6</v>
      </c>
      <c r="C29" s="8">
        <f t="shared" si="7"/>
        <v>1.993230083039911E-5</v>
      </c>
      <c r="D29" s="8">
        <f t="shared" si="8"/>
        <v>6.9038584457497749E-6</v>
      </c>
    </row>
    <row r="30" spans="1:10" x14ac:dyDescent="0.3">
      <c r="A30" s="6" t="s">
        <v>100</v>
      </c>
      <c r="B30" s="8">
        <f t="shared" si="6"/>
        <v>3.0566026340354171E-6</v>
      </c>
      <c r="C30" s="8">
        <f t="shared" si="7"/>
        <v>1.993230083039911E-5</v>
      </c>
      <c r="D30" s="8">
        <f t="shared" si="8"/>
        <v>6.9038584457497749E-6</v>
      </c>
    </row>
    <row r="31" spans="1:10" x14ac:dyDescent="0.3">
      <c r="A31" s="6" t="s">
        <v>100</v>
      </c>
      <c r="B31" s="8">
        <f t="shared" si="6"/>
        <v>3.0566026340354171E-6</v>
      </c>
      <c r="C31" s="8">
        <f t="shared" si="7"/>
        <v>1.993230083039911E-5</v>
      </c>
      <c r="D31" s="8">
        <f t="shared" si="8"/>
        <v>6.9038584457497749E-6</v>
      </c>
    </row>
    <row r="32" spans="1:10" x14ac:dyDescent="0.3">
      <c r="A32" s="6" t="s">
        <v>100</v>
      </c>
      <c r="B32" s="8">
        <f t="shared" si="6"/>
        <v>3.0566026340354171E-6</v>
      </c>
      <c r="C32" s="8">
        <f t="shared" si="7"/>
        <v>1.993230083039911E-5</v>
      </c>
      <c r="D32" s="8">
        <f t="shared" si="8"/>
        <v>6.9038584457497749E-6</v>
      </c>
    </row>
    <row r="33" spans="1:4" x14ac:dyDescent="0.3">
      <c r="A33" s="6" t="s">
        <v>100</v>
      </c>
      <c r="B33" s="8">
        <f t="shared" si="6"/>
        <v>3.0566026340354171E-6</v>
      </c>
      <c r="C33" s="8">
        <f t="shared" si="7"/>
        <v>1.993230083039911E-5</v>
      </c>
      <c r="D33" s="8">
        <f t="shared" si="8"/>
        <v>6.9038584457497749E-6</v>
      </c>
    </row>
    <row r="34" spans="1:4" x14ac:dyDescent="0.3">
      <c r="A34" s="6" t="s">
        <v>100</v>
      </c>
      <c r="B34" s="8">
        <f t="shared" si="6"/>
        <v>3.0566026340354171E-6</v>
      </c>
      <c r="C34" s="8">
        <f t="shared" si="7"/>
        <v>1.993230083039911E-5</v>
      </c>
      <c r="D34" s="8">
        <f t="shared" si="8"/>
        <v>6.9038584457497749E-6</v>
      </c>
    </row>
    <row r="35" spans="1:4" x14ac:dyDescent="0.3">
      <c r="A35" s="6" t="s">
        <v>100</v>
      </c>
      <c r="B35" s="8">
        <f t="shared" si="6"/>
        <v>3.0566026340354171E-6</v>
      </c>
      <c r="C35" s="8">
        <f t="shared" si="7"/>
        <v>1.993230083039911E-5</v>
      </c>
      <c r="D35" s="8">
        <f t="shared" si="8"/>
        <v>6.9038584457497749E-6</v>
      </c>
    </row>
    <row r="36" spans="1:4" x14ac:dyDescent="0.3">
      <c r="A36" s="6" t="s">
        <v>100</v>
      </c>
      <c r="B36" s="8">
        <f t="shared" si="6"/>
        <v>3.0566026340354171E-6</v>
      </c>
      <c r="C36" s="8">
        <f t="shared" si="7"/>
        <v>1.993230083039911E-5</v>
      </c>
      <c r="D36" s="8">
        <f t="shared" si="8"/>
        <v>6.9038584457497749E-6</v>
      </c>
    </row>
    <row r="37" spans="1:4" x14ac:dyDescent="0.3">
      <c r="A37" s="6" t="s">
        <v>100</v>
      </c>
      <c r="B37" s="8">
        <f t="shared" si="6"/>
        <v>3.0566026340354171E-6</v>
      </c>
      <c r="C37" s="8">
        <f t="shared" si="7"/>
        <v>1.993230083039911E-5</v>
      </c>
      <c r="D37" s="8">
        <f t="shared" si="8"/>
        <v>6.9038584457497749E-6</v>
      </c>
    </row>
    <row r="38" spans="1:4" x14ac:dyDescent="0.3">
      <c r="A38" s="6" t="s">
        <v>100</v>
      </c>
      <c r="B38" s="8">
        <f t="shared" si="6"/>
        <v>3.0566026340354171E-6</v>
      </c>
      <c r="C38" s="8">
        <f t="shared" si="7"/>
        <v>1.993230083039911E-5</v>
      </c>
      <c r="D38" s="8">
        <f t="shared" si="8"/>
        <v>6.9038584457497749E-6</v>
      </c>
    </row>
    <row r="39" spans="1:4" x14ac:dyDescent="0.3">
      <c r="A39" s="6" t="s">
        <v>99</v>
      </c>
      <c r="B39" s="8">
        <f>$J$6</f>
        <v>2.8802384519756234E-6</v>
      </c>
      <c r="C39" s="8">
        <f>$J$7</f>
        <v>6.7712403036061874E-7</v>
      </c>
      <c r="D39" s="8">
        <f>$J$8</f>
        <v>4.5359809025307349E-5</v>
      </c>
    </row>
    <row r="40" spans="1:4" x14ac:dyDescent="0.3">
      <c r="A40" s="6" t="s">
        <v>98</v>
      </c>
      <c r="B40" s="8">
        <f>$J$3</f>
        <v>4.623140614484358E-6</v>
      </c>
      <c r="C40" s="8">
        <f>$J$4</f>
        <v>6.8011156103107633E-6</v>
      </c>
      <c r="D40" s="8">
        <f>$J$5</f>
        <v>7.5445410155363427E-6</v>
      </c>
    </row>
    <row r="41" spans="1:4" x14ac:dyDescent="0.3">
      <c r="A41" s="6" t="s">
        <v>110</v>
      </c>
      <c r="B41" s="8">
        <v>0</v>
      </c>
      <c r="C41" s="8">
        <v>0</v>
      </c>
      <c r="D41" s="8">
        <v>0</v>
      </c>
    </row>
    <row r="42" spans="1:4" x14ac:dyDescent="0.3">
      <c r="A42" s="6" t="s">
        <v>109</v>
      </c>
      <c r="B42" s="8">
        <f>$J$12</f>
        <v>4.2222784146211369E-6</v>
      </c>
      <c r="C42" s="8">
        <f>$J$13</f>
        <v>6.3680114105343731E-6</v>
      </c>
      <c r="D42" s="8">
        <f>$J$14</f>
        <v>6.9038584457497749E-6</v>
      </c>
    </row>
    <row r="43" spans="1:4" x14ac:dyDescent="0.3">
      <c r="A43" s="6" t="s">
        <v>109</v>
      </c>
      <c r="B43" s="8">
        <f t="shared" ref="B43:B50" si="9">$J$12</f>
        <v>4.2222784146211369E-6</v>
      </c>
      <c r="C43" s="8">
        <f t="shared" ref="C43:C45" si="10">$J$13</f>
        <v>6.3680114105343731E-6</v>
      </c>
      <c r="D43" s="8">
        <f t="shared" ref="D43:D45" si="11">$J$14</f>
        <v>6.9038584457497749E-6</v>
      </c>
    </row>
    <row r="44" spans="1:4" x14ac:dyDescent="0.3">
      <c r="A44" s="6" t="s">
        <v>109</v>
      </c>
      <c r="B44" s="8">
        <f t="shared" si="9"/>
        <v>4.2222784146211369E-6</v>
      </c>
      <c r="C44" s="8">
        <f>$J$13</f>
        <v>6.3680114105343731E-6</v>
      </c>
      <c r="D44" s="8">
        <f t="shared" si="11"/>
        <v>6.9038584457497749E-6</v>
      </c>
    </row>
    <row r="45" spans="1:4" x14ac:dyDescent="0.3">
      <c r="A45" s="6" t="s">
        <v>109</v>
      </c>
      <c r="B45" s="8">
        <f t="shared" si="9"/>
        <v>4.2222784146211369E-6</v>
      </c>
      <c r="C45" s="8">
        <f t="shared" si="10"/>
        <v>6.3680114105343731E-6</v>
      </c>
      <c r="D45" s="8">
        <f>$J$14</f>
        <v>6.9038584457497749E-6</v>
      </c>
    </row>
    <row r="46" spans="1:4" x14ac:dyDescent="0.3">
      <c r="A46" s="6" t="s">
        <v>108</v>
      </c>
      <c r="B46" s="8">
        <f>$J$15</f>
        <v>3.9127032121160385E-6</v>
      </c>
      <c r="C46" s="8">
        <f>$J$16</f>
        <v>2.3130342388108503E-6</v>
      </c>
      <c r="D46" s="8">
        <f>$J$17</f>
        <v>2.1523435387954578E-6</v>
      </c>
    </row>
    <row r="47" spans="1:4" x14ac:dyDescent="0.3">
      <c r="A47" s="6" t="s">
        <v>108</v>
      </c>
      <c r="B47" s="8">
        <f t="shared" ref="B47:B50" si="12">$J$15</f>
        <v>3.9127032121160385E-6</v>
      </c>
      <c r="C47" s="8">
        <f t="shared" ref="C47:C50" si="13">$J$16</f>
        <v>2.3130342388108503E-6</v>
      </c>
      <c r="D47" s="8">
        <f t="shared" ref="D47:D50" si="14">$J$17</f>
        <v>2.1523435387954578E-6</v>
      </c>
    </row>
    <row r="48" spans="1:4" x14ac:dyDescent="0.3">
      <c r="A48" s="6" t="s">
        <v>108</v>
      </c>
      <c r="B48" s="8">
        <f>$J$15</f>
        <v>3.9127032121160385E-6</v>
      </c>
      <c r="C48" s="8">
        <f t="shared" si="13"/>
        <v>2.3130342388108503E-6</v>
      </c>
      <c r="D48" s="8">
        <f t="shared" si="14"/>
        <v>2.1523435387954578E-6</v>
      </c>
    </row>
    <row r="49" spans="1:4" x14ac:dyDescent="0.3">
      <c r="A49" s="6" t="s">
        <v>108</v>
      </c>
      <c r="B49" s="8">
        <f t="shared" si="12"/>
        <v>3.9127032121160385E-6</v>
      </c>
      <c r="C49" s="8">
        <f>$J$16</f>
        <v>2.3130342388108503E-6</v>
      </c>
      <c r="D49" s="8">
        <f t="shared" si="14"/>
        <v>2.1523435387954578E-6</v>
      </c>
    </row>
    <row r="50" spans="1:4" x14ac:dyDescent="0.3">
      <c r="A50" s="6" t="s">
        <v>108</v>
      </c>
      <c r="B50" s="8">
        <f t="shared" si="12"/>
        <v>3.9127032121160385E-6</v>
      </c>
      <c r="C50" s="8">
        <f t="shared" si="13"/>
        <v>2.3130342388108503E-6</v>
      </c>
      <c r="D50" s="8">
        <f>$J$17</f>
        <v>2.1523435387954578E-6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(input)</vt:lpstr>
      <vt:lpstr>new (input)</vt:lpstr>
      <vt:lpstr>base</vt:lpstr>
      <vt:lpstr>new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2020-07-30T16:13:38Z</dcterms:created>
  <dcterms:modified xsi:type="dcterms:W3CDTF">2020-07-30T17:28:01Z</dcterms:modified>
</cp:coreProperties>
</file>