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Result\"/>
    </mc:Choice>
  </mc:AlternateContent>
  <xr:revisionPtr revIDLastSave="0" documentId="13_ncr:1_{11AA11B4-D72E-4D91-BA23-0437DA04B557}" xr6:coauthVersionLast="45" xr6:coauthVersionMax="45" xr10:uidLastSave="{00000000-0000-0000-0000-000000000000}"/>
  <bookViews>
    <workbookView xWindow="4755" yWindow="-17445" windowWidth="24570" windowHeight="7665" activeTab="3" xr2:uid="{00000000-000D-0000-FFFF-FFFF00000000}"/>
  </bookViews>
  <sheets>
    <sheet name="base (input)" sheetId="4" r:id="rId1"/>
    <sheet name="new (input)" sheetId="3" r:id="rId2"/>
    <sheet name="additional" sheetId="1" r:id="rId3"/>
    <sheet name="plo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1" l="1"/>
  <c r="E31" i="1"/>
  <c r="D32" i="1"/>
  <c r="E32" i="1"/>
  <c r="F32" i="1"/>
  <c r="H32" i="1"/>
  <c r="K32" i="1"/>
  <c r="L32" i="1"/>
  <c r="E33" i="1"/>
  <c r="F33" i="1"/>
  <c r="G33" i="1"/>
  <c r="D34" i="1"/>
  <c r="E34" i="1"/>
  <c r="F34" i="1"/>
  <c r="H34" i="1"/>
  <c r="K34" i="1"/>
  <c r="E35" i="1"/>
  <c r="D38" i="1"/>
  <c r="E38" i="1"/>
  <c r="F38" i="1"/>
  <c r="H38" i="1"/>
  <c r="K38" i="1"/>
  <c r="D39" i="1"/>
  <c r="E39" i="1"/>
  <c r="G39" i="1"/>
  <c r="H39" i="1"/>
  <c r="K39" i="1"/>
  <c r="D40" i="1"/>
  <c r="E40" i="1"/>
  <c r="G40" i="1"/>
  <c r="H40" i="1"/>
  <c r="K40" i="1"/>
  <c r="D41" i="1"/>
  <c r="E41" i="1"/>
  <c r="F41" i="1"/>
  <c r="H41" i="1"/>
  <c r="K41" i="1"/>
  <c r="D42" i="1"/>
  <c r="E42" i="1"/>
  <c r="G42" i="1"/>
  <c r="H42" i="1"/>
  <c r="K42" i="1"/>
  <c r="E43" i="1"/>
  <c r="G43" i="1"/>
  <c r="D44" i="1"/>
  <c r="E44" i="1"/>
  <c r="H44" i="1"/>
  <c r="K44" i="1"/>
  <c r="E45" i="1"/>
  <c r="D46" i="1"/>
  <c r="E46" i="1"/>
  <c r="H46" i="1"/>
  <c r="K46" i="1"/>
  <c r="D47" i="1"/>
  <c r="E47" i="1"/>
  <c r="H47" i="1"/>
  <c r="J47" i="1"/>
  <c r="K47" i="1"/>
  <c r="D48" i="1"/>
  <c r="E48" i="1"/>
  <c r="G48" i="1"/>
  <c r="H48" i="1"/>
  <c r="K48" i="1"/>
  <c r="D49" i="1"/>
  <c r="E49" i="1"/>
  <c r="H49" i="1"/>
  <c r="K49" i="1"/>
  <c r="D50" i="1"/>
  <c r="E50" i="1"/>
  <c r="F50" i="1"/>
  <c r="G50" i="1"/>
  <c r="H50" i="1"/>
  <c r="I50" i="1"/>
  <c r="J50" i="1"/>
  <c r="K50" i="1"/>
  <c r="L50" i="1"/>
  <c r="D51" i="1"/>
  <c r="E51" i="1"/>
  <c r="G51" i="1"/>
  <c r="H51" i="1"/>
  <c r="J51" i="1"/>
  <c r="K51" i="1"/>
  <c r="D52" i="1"/>
  <c r="E52" i="1"/>
  <c r="G52" i="1"/>
  <c r="H52" i="1"/>
  <c r="J52" i="1"/>
  <c r="K52" i="1"/>
  <c r="E29" i="1"/>
  <c r="N30" i="1" a="1"/>
  <c r="N31" i="1" a="1"/>
  <c r="N32" i="1" a="1"/>
  <c r="N33" i="1" a="1"/>
  <c r="N34" i="1" a="1"/>
  <c r="N35" i="1" a="1"/>
  <c r="N36" i="1" a="1"/>
  <c r="N38" i="1" a="1"/>
  <c r="N39" i="1" a="1"/>
  <c r="N40" i="1" a="1"/>
  <c r="N41" i="1" a="1"/>
  <c r="N42" i="1" a="1"/>
  <c r="N43" i="1" a="1"/>
  <c r="N44" i="1" a="1"/>
  <c r="N45" i="1" a="1"/>
  <c r="N46" i="1" a="1"/>
  <c r="N47" i="1" a="1"/>
  <c r="N48" i="1" a="1"/>
  <c r="N49" i="1" a="1"/>
  <c r="N50" i="1" a="1"/>
  <c r="N51" i="1" a="1"/>
  <c r="N52" i="1" a="1"/>
  <c r="N29" i="1" a="1"/>
  <c r="D2" i="1" a="1"/>
  <c r="D2" i="1" s="1"/>
  <c r="D29" i="1" s="1"/>
  <c r="M25" i="1" l="1"/>
  <c r="M52" i="1" s="1"/>
  <c r="I17" i="1"/>
  <c r="I44" i="1" s="1"/>
  <c r="E9" i="1"/>
  <c r="E36" i="1" s="1"/>
  <c r="F22" i="1"/>
  <c r="F49" i="1" s="1"/>
  <c r="D3" i="1"/>
  <c r="D30" i="1" s="1"/>
  <c r="M14" i="1"/>
  <c r="M41" i="1" s="1"/>
  <c r="K18" i="1"/>
  <c r="K45" i="1" s="1"/>
  <c r="G10" i="1"/>
  <c r="G37" i="1" s="1"/>
  <c r="D21" i="1"/>
  <c r="L13" i="1"/>
  <c r="L40" i="1" s="1"/>
  <c r="L7" i="1"/>
  <c r="L34" i="1" s="1"/>
  <c r="M20" i="1"/>
  <c r="M47" i="1" s="1"/>
  <c r="G11" i="1"/>
  <c r="G38" i="1" s="1"/>
  <c r="I6" i="1"/>
  <c r="I33" i="1" s="1"/>
  <c r="J19" i="1"/>
  <c r="J46" i="1" s="1"/>
  <c r="J7" i="1"/>
  <c r="J34" i="1" s="1"/>
  <c r="M21" i="1"/>
  <c r="M48" i="1" s="1"/>
  <c r="K8" i="1"/>
  <c r="K35" i="1" s="1"/>
  <c r="I14" i="1"/>
  <c r="I41" i="1" s="1"/>
  <c r="I23" i="1"/>
  <c r="E15" i="1"/>
  <c r="I5" i="1"/>
  <c r="I32" i="1" s="1"/>
  <c r="J24" i="1"/>
  <c r="H17" i="1"/>
  <c r="J6" i="1"/>
  <c r="J33" i="1" s="1"/>
  <c r="E22" i="1"/>
  <c r="K13" i="1"/>
  <c r="E4" i="1"/>
  <c r="D22" i="1"/>
  <c r="D16" i="1"/>
  <c r="D43" i="1" s="1"/>
  <c r="F11" i="1"/>
  <c r="F5" i="1"/>
  <c r="I25" i="1"/>
  <c r="I52" i="1" s="1"/>
  <c r="I19" i="1"/>
  <c r="I46" i="1" s="1"/>
  <c r="K14" i="1"/>
  <c r="M3" i="1"/>
  <c r="M30" i="1" s="1"/>
  <c r="J20" i="1"/>
  <c r="J14" i="1"/>
  <c r="J41" i="1" s="1"/>
  <c r="J8" i="1"/>
  <c r="J35" i="1" s="1"/>
  <c r="L3" i="1"/>
  <c r="L30" i="1" s="1"/>
  <c r="I20" i="1"/>
  <c r="I47" i="1" s="1"/>
  <c r="E12" i="1"/>
  <c r="K3" i="1"/>
  <c r="K30" i="1" s="1"/>
  <c r="F19" i="1"/>
  <c r="F46" i="1" s="1"/>
  <c r="F13" i="1"/>
  <c r="F40" i="1" s="1"/>
  <c r="J9" i="1"/>
  <c r="J36" i="1" s="1"/>
  <c r="L4" i="1"/>
  <c r="L31" i="1" s="1"/>
  <c r="J3" i="1"/>
  <c r="J30" i="1" s="1"/>
  <c r="H2" i="1"/>
  <c r="H29" i="1" s="1"/>
  <c r="G22" i="1"/>
  <c r="G49" i="1" s="1"/>
  <c r="M13" i="1"/>
  <c r="M40" i="1" s="1"/>
  <c r="M7" i="1"/>
  <c r="M34" i="1" s="1"/>
  <c r="L25" i="1"/>
  <c r="L52" i="1" s="1"/>
  <c r="F16" i="1"/>
  <c r="F43" i="1" s="1"/>
  <c r="D9" i="1"/>
  <c r="D36" i="1" s="1"/>
  <c r="K25" i="1"/>
  <c r="G17" i="1"/>
  <c r="G44" i="1" s="1"/>
  <c r="G5" i="1"/>
  <c r="G32" i="1" s="1"/>
  <c r="H24" i="1"/>
  <c r="H18" i="1"/>
  <c r="H45" i="1" s="1"/>
  <c r="J13" i="1"/>
  <c r="J40" i="1" s="1"/>
  <c r="L8" i="1"/>
  <c r="L35" i="1" s="1"/>
  <c r="D4" i="1"/>
  <c r="D31" i="1" s="1"/>
  <c r="E23" i="1"/>
  <c r="E17" i="1"/>
  <c r="I13" i="1"/>
  <c r="I40" i="1" s="1"/>
  <c r="E5" i="1"/>
  <c r="H25" i="1"/>
  <c r="F18" i="1"/>
  <c r="F45" i="1" s="1"/>
  <c r="F12" i="1"/>
  <c r="F39" i="1" s="1"/>
  <c r="H7" i="1"/>
  <c r="M22" i="1"/>
  <c r="M49" i="1" s="1"/>
  <c r="E18" i="1"/>
  <c r="M10" i="1"/>
  <c r="M37" i="1" s="1"/>
  <c r="E6" i="1"/>
  <c r="D24" i="1"/>
  <c r="L16" i="1"/>
  <c r="L43" i="1" s="1"/>
  <c r="H8" i="1"/>
  <c r="H35" i="1" s="1"/>
  <c r="I21" i="1"/>
  <c r="I48" i="1" s="1"/>
  <c r="K16" i="1"/>
  <c r="K43" i="1" s="1"/>
  <c r="E13" i="1"/>
  <c r="M11" i="1"/>
  <c r="M38" i="1" s="1"/>
  <c r="K10" i="1"/>
  <c r="K37" i="1" s="1"/>
  <c r="I9" i="1"/>
  <c r="I36" i="1" s="1"/>
  <c r="G8" i="1"/>
  <c r="G35" i="1" s="1"/>
  <c r="E7" i="1"/>
  <c r="M5" i="1"/>
  <c r="M32" i="1" s="1"/>
  <c r="K4" i="1"/>
  <c r="K31" i="1" s="1"/>
  <c r="I3" i="1"/>
  <c r="I30" i="1" s="1"/>
  <c r="G2" i="1"/>
  <c r="G29" i="1" s="1"/>
  <c r="K24" i="1"/>
  <c r="G16" i="1"/>
  <c r="K6" i="1"/>
  <c r="K33" i="1" s="1"/>
  <c r="H23" i="1"/>
  <c r="D15" i="1"/>
  <c r="H5" i="1"/>
  <c r="G23" i="1"/>
  <c r="E16" i="1"/>
  <c r="K7" i="1"/>
  <c r="F23" i="1"/>
  <c r="F17" i="1"/>
  <c r="F44" i="1" s="1"/>
  <c r="H12" i="1"/>
  <c r="H6" i="1"/>
  <c r="H33" i="1" s="1"/>
  <c r="G24" i="1"/>
  <c r="G18" i="1"/>
  <c r="G45" i="1" s="1"/>
  <c r="G12" i="1"/>
  <c r="K2" i="1"/>
  <c r="K29" i="1" s="1"/>
  <c r="L21" i="1"/>
  <c r="L48" i="1" s="1"/>
  <c r="L15" i="1"/>
  <c r="L42" i="1" s="1"/>
  <c r="L9" i="1"/>
  <c r="L36" i="1" s="1"/>
  <c r="J2" i="1"/>
  <c r="J29" i="1" s="1"/>
  <c r="K21" i="1"/>
  <c r="K15" i="1"/>
  <c r="G7" i="1"/>
  <c r="G34" i="1" s="1"/>
  <c r="F25" i="1"/>
  <c r="F52" i="1" s="1"/>
  <c r="D18" i="1"/>
  <c r="D45" i="1" s="1"/>
  <c r="L10" i="1"/>
  <c r="L37" i="1" s="1"/>
  <c r="M23" i="1"/>
  <c r="M50" i="1" s="1"/>
  <c r="M17" i="1"/>
  <c r="M44" i="1" s="1"/>
  <c r="F20" i="1"/>
  <c r="F47" i="1" s="1"/>
  <c r="F14" i="1"/>
  <c r="F8" i="1"/>
  <c r="F35" i="1" s="1"/>
  <c r="H3" i="1"/>
  <c r="H30" i="1" s="1"/>
  <c r="F2" i="1"/>
  <c r="F29" i="1" s="1"/>
  <c r="M19" i="1"/>
  <c r="M46" i="1" s="1"/>
  <c r="I11" i="1"/>
  <c r="I38" i="1" s="1"/>
  <c r="E3" i="1"/>
  <c r="J18" i="1"/>
  <c r="J45" i="1" s="1"/>
  <c r="J12" i="1"/>
  <c r="J39" i="1" s="1"/>
  <c r="F10" i="1"/>
  <c r="F37" i="1" s="1"/>
  <c r="I24" i="1"/>
  <c r="I51" i="1" s="1"/>
  <c r="I18" i="1"/>
  <c r="I45" i="1" s="1"/>
  <c r="I12" i="1"/>
  <c r="I39" i="1" s="1"/>
  <c r="M8" i="1"/>
  <c r="M35" i="1" s="1"/>
  <c r="J25" i="1"/>
  <c r="L20" i="1"/>
  <c r="L47" i="1" s="1"/>
  <c r="L14" i="1"/>
  <c r="L41" i="1" s="1"/>
  <c r="D10" i="1"/>
  <c r="D37" i="1" s="1"/>
  <c r="L2" i="1"/>
  <c r="L29" i="1" s="1"/>
  <c r="K20" i="1"/>
  <c r="M15" i="1"/>
  <c r="M42" i="1" s="1"/>
  <c r="E11" i="1"/>
  <c r="G6" i="1"/>
  <c r="D23" i="1"/>
  <c r="D17" i="1"/>
  <c r="D11" i="1"/>
  <c r="D5" i="1"/>
  <c r="E24" i="1"/>
  <c r="M16" i="1"/>
  <c r="M43" i="1" s="1"/>
  <c r="K9" i="1"/>
  <c r="K36" i="1" s="1"/>
  <c r="M4" i="1"/>
  <c r="M31" i="1" s="1"/>
  <c r="J21" i="1"/>
  <c r="J48" i="1" s="1"/>
  <c r="H14" i="1"/>
  <c r="F7" i="1"/>
  <c r="G20" i="1"/>
  <c r="G47" i="1" s="1"/>
  <c r="G14" i="1"/>
  <c r="G41" i="1" s="1"/>
  <c r="J22" i="1"/>
  <c r="J49" i="1" s="1"/>
  <c r="L17" i="1"/>
  <c r="L44" i="1" s="1"/>
  <c r="D13" i="1"/>
  <c r="L5" i="1"/>
  <c r="I22" i="1"/>
  <c r="I49" i="1" s="1"/>
  <c r="K17" i="1"/>
  <c r="E14" i="1"/>
  <c r="K11" i="1"/>
  <c r="I10" i="1"/>
  <c r="I37" i="1" s="1"/>
  <c r="G9" i="1"/>
  <c r="G36" i="1" s="1"/>
  <c r="M6" i="1"/>
  <c r="M33" i="1" s="1"/>
  <c r="K5" i="1"/>
  <c r="I4" i="1"/>
  <c r="I31" i="1" s="1"/>
  <c r="G3" i="1"/>
  <c r="G30" i="1" s="1"/>
  <c r="E2" i="1"/>
  <c r="E21" i="1"/>
  <c r="K12" i="1"/>
  <c r="G4" i="1"/>
  <c r="G31" i="1" s="1"/>
  <c r="L19" i="1"/>
  <c r="L46" i="1" s="1"/>
  <c r="H11" i="1"/>
  <c r="F4" i="1"/>
  <c r="F31" i="1" s="1"/>
  <c r="K19" i="1"/>
  <c r="E10" i="1"/>
  <c r="E37" i="1" s="1"/>
  <c r="M2" i="1"/>
  <c r="M29" i="1" s="1"/>
  <c r="M9" i="1"/>
  <c r="M36" i="1" s="1"/>
  <c r="I7" i="1"/>
  <c r="I34" i="1" s="1"/>
  <c r="F24" i="1"/>
  <c r="F51" i="1" s="1"/>
  <c r="H19" i="1"/>
  <c r="H13" i="1"/>
  <c r="F6" i="1"/>
  <c r="G25" i="1"/>
  <c r="G19" i="1"/>
  <c r="G46" i="1" s="1"/>
  <c r="G13" i="1"/>
  <c r="I8" i="1"/>
  <c r="I35" i="1" s="1"/>
  <c r="I2" i="1"/>
  <c r="I29" i="1" s="1"/>
  <c r="L22" i="1"/>
  <c r="L49" i="1" s="1"/>
  <c r="H20" i="1"/>
  <c r="J15" i="1"/>
  <c r="J42" i="1" s="1"/>
  <c r="D12" i="1"/>
  <c r="D6" i="1"/>
  <c r="D33" i="1" s="1"/>
  <c r="E25" i="1"/>
  <c r="K22" i="1"/>
  <c r="E19" i="1"/>
  <c r="I15" i="1"/>
  <c r="I42" i="1" s="1"/>
  <c r="D25" i="1"/>
  <c r="L23" i="1"/>
  <c r="H21" i="1"/>
  <c r="D19" i="1"/>
  <c r="J16" i="1"/>
  <c r="J43" i="1" s="1"/>
  <c r="H15" i="1"/>
  <c r="L11" i="1"/>
  <c r="L38" i="1" s="1"/>
  <c r="J10" i="1"/>
  <c r="J37" i="1" s="1"/>
  <c r="H9" i="1"/>
  <c r="H36" i="1" s="1"/>
  <c r="D7" i="1"/>
  <c r="J4" i="1"/>
  <c r="J31" i="1" s="1"/>
  <c r="M24" i="1"/>
  <c r="M51" i="1" s="1"/>
  <c r="K23" i="1"/>
  <c r="G21" i="1"/>
  <c r="E20" i="1"/>
  <c r="M18" i="1"/>
  <c r="M45" i="1" s="1"/>
  <c r="I16" i="1"/>
  <c r="I43" i="1" s="1"/>
  <c r="G15" i="1"/>
  <c r="M12" i="1"/>
  <c r="M39" i="1" s="1"/>
  <c r="E8" i="1"/>
  <c r="L24" i="1"/>
  <c r="L51" i="1" s="1"/>
  <c r="J23" i="1"/>
  <c r="H22" i="1"/>
  <c r="F21" i="1"/>
  <c r="F48" i="1" s="1"/>
  <c r="D20" i="1"/>
  <c r="L18" i="1"/>
  <c r="L45" i="1" s="1"/>
  <c r="J17" i="1"/>
  <c r="J44" i="1" s="1"/>
  <c r="H16" i="1"/>
  <c r="H43" i="1" s="1"/>
  <c r="F15" i="1"/>
  <c r="F42" i="1" s="1"/>
  <c r="D14" i="1"/>
  <c r="L12" i="1"/>
  <c r="L39" i="1" s="1"/>
  <c r="J11" i="1"/>
  <c r="J38" i="1" s="1"/>
  <c r="H10" i="1"/>
  <c r="H37" i="1" s="1"/>
  <c r="F9" i="1"/>
  <c r="F36" i="1" s="1"/>
  <c r="D8" i="1"/>
  <c r="D35" i="1" s="1"/>
  <c r="L6" i="1"/>
  <c r="L33" i="1" s="1"/>
  <c r="J5" i="1"/>
  <c r="J32" i="1" s="1"/>
  <c r="H4" i="1"/>
  <c r="H31" i="1" s="1"/>
  <c r="F3" i="1"/>
  <c r="F30" i="1" s="1"/>
  <c r="D49" i="5" l="1"/>
  <c r="C48" i="5"/>
  <c r="B47" i="5"/>
  <c r="D44" i="5"/>
  <c r="C43" i="5"/>
  <c r="B41" i="5"/>
  <c r="D39" i="5"/>
  <c r="C39" i="5"/>
  <c r="B39" i="5"/>
  <c r="D38" i="5"/>
  <c r="C38" i="5"/>
  <c r="B38" i="5"/>
  <c r="D26" i="5"/>
  <c r="C20" i="5"/>
  <c r="B16" i="5"/>
  <c r="D12" i="5"/>
  <c r="C11" i="5"/>
  <c r="B12" i="5"/>
  <c r="B13" i="5"/>
  <c r="B11" i="5"/>
  <c r="D10" i="5"/>
  <c r="C10" i="5"/>
  <c r="B9" i="5"/>
  <c r="D7" i="5"/>
  <c r="C6" i="5"/>
  <c r="B4" i="5"/>
  <c r="D13" i="5"/>
  <c r="D11" i="5"/>
  <c r="C12" i="5"/>
  <c r="C13" i="5"/>
  <c r="D9" i="5"/>
  <c r="D3" i="5"/>
  <c r="D4" i="5"/>
  <c r="D5" i="5"/>
  <c r="D6" i="5"/>
  <c r="D8" i="5"/>
  <c r="D2" i="5"/>
  <c r="C9" i="5"/>
  <c r="B10" i="5"/>
  <c r="C3" i="5"/>
  <c r="C4" i="5"/>
  <c r="C5" i="5"/>
  <c r="C7" i="5"/>
  <c r="C8" i="5"/>
  <c r="C2" i="5"/>
  <c r="D42" i="5"/>
  <c r="D43" i="5"/>
  <c r="D41" i="5"/>
  <c r="D46" i="5"/>
  <c r="D47" i="5"/>
  <c r="D48" i="5"/>
  <c r="D45" i="5"/>
  <c r="C46" i="5"/>
  <c r="C47" i="5"/>
  <c r="C49" i="5"/>
  <c r="C45" i="5"/>
  <c r="B46" i="5"/>
  <c r="B48" i="5"/>
  <c r="B49" i="5"/>
  <c r="B45" i="5"/>
  <c r="C42" i="5"/>
  <c r="C44" i="5"/>
  <c r="C41" i="5"/>
  <c r="B44" i="5"/>
  <c r="B43" i="5"/>
  <c r="B42" i="5"/>
  <c r="B8" i="5"/>
  <c r="B7" i="5"/>
  <c r="B6" i="5"/>
  <c r="B5" i="5"/>
  <c r="B3" i="5"/>
  <c r="B2" i="5"/>
  <c r="D37" i="5"/>
  <c r="D36" i="5"/>
  <c r="D35" i="5"/>
  <c r="D34" i="5"/>
  <c r="D33" i="5"/>
  <c r="D32" i="5"/>
  <c r="D31" i="5"/>
  <c r="D30" i="5"/>
  <c r="D29" i="5"/>
  <c r="D28" i="5"/>
  <c r="D27" i="5"/>
  <c r="D25" i="5"/>
  <c r="D24" i="5"/>
  <c r="D23" i="5"/>
  <c r="D22" i="5"/>
  <c r="D21" i="5"/>
  <c r="D20" i="5"/>
  <c r="D19" i="5"/>
  <c r="D18" i="5"/>
  <c r="D17" i="5"/>
  <c r="D16" i="5"/>
  <c r="D15" i="5"/>
  <c r="D14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19" i="5"/>
  <c r="C18" i="5"/>
  <c r="C17" i="5"/>
  <c r="C16" i="5"/>
  <c r="C15" i="5"/>
  <c r="C14" i="5"/>
  <c r="B15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14" i="5"/>
  <c r="N3" i="1"/>
  <c r="N30" i="1" s="1"/>
  <c r="N4" i="1"/>
  <c r="N31" i="1" s="1"/>
  <c r="N5" i="1"/>
  <c r="N32" i="1" s="1"/>
  <c r="N6" i="1"/>
  <c r="N33" i="1" s="1"/>
  <c r="N7" i="1"/>
  <c r="N34" i="1" s="1"/>
  <c r="N8" i="1"/>
  <c r="N35" i="1" s="1"/>
  <c r="N9" i="1"/>
  <c r="N36" i="1" s="1"/>
  <c r="N10" i="1"/>
  <c r="N37" i="1" s="1"/>
  <c r="N11" i="1"/>
  <c r="N38" i="1" s="1"/>
  <c r="N12" i="1"/>
  <c r="N39" i="1" s="1"/>
  <c r="N13" i="1"/>
  <c r="N40" i="1" s="1"/>
  <c r="N14" i="1"/>
  <c r="N41" i="1" s="1"/>
  <c r="N15" i="1"/>
  <c r="N42" i="1" s="1"/>
  <c r="N16" i="1"/>
  <c r="N43" i="1" s="1"/>
  <c r="N17" i="1"/>
  <c r="N44" i="1" s="1"/>
  <c r="N18" i="1"/>
  <c r="N45" i="1" s="1"/>
  <c r="N19" i="1"/>
  <c r="N46" i="1" s="1"/>
  <c r="N20" i="1"/>
  <c r="N47" i="1" s="1"/>
  <c r="N21" i="1"/>
  <c r="N48" i="1" s="1"/>
  <c r="N22" i="1"/>
  <c r="N49" i="1" s="1"/>
  <c r="N23" i="1"/>
  <c r="N50" i="1" s="1"/>
  <c r="N24" i="1"/>
  <c r="N51" i="1" s="1"/>
  <c r="N25" i="1"/>
  <c r="N52" i="1" s="1"/>
  <c r="N2" i="1"/>
  <c r="N29" i="1" s="1"/>
</calcChain>
</file>

<file path=xl/sharedStrings.xml><?xml version="1.0" encoding="utf-8"?>
<sst xmlns="http://schemas.openxmlformats.org/spreadsheetml/2006/main" count="660" uniqueCount="111">
  <si>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</si>
  <si>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</si>
  <si>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</si>
  <si>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</si>
  <si>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</si>
  <si>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</si>
  <si>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</si>
  <si>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</si>
  <si>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</si>
  <si>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</si>
  <si>
    <t>chemicals</t>
  </si>
  <si>
    <t>coffee</t>
  </si>
  <si>
    <t>electricity</t>
  </si>
  <si>
    <t>fertilizers</t>
  </si>
  <si>
    <t>food</t>
  </si>
  <si>
    <t>forestry</t>
  </si>
  <si>
    <t>industrial</t>
  </si>
  <si>
    <t xml:space="preserve">other  </t>
  </si>
  <si>
    <t>petroleum</t>
  </si>
  <si>
    <t>resource</t>
  </si>
  <si>
    <t>service</t>
  </si>
  <si>
    <t>Detailed Sectors</t>
  </si>
  <si>
    <t>Detailed</t>
  </si>
  <si>
    <t>Aggregated</t>
  </si>
  <si>
    <t>Sectors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</si>
  <si>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</si>
  <si>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</si>
  <si>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</si>
  <si>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</si>
  <si>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</si>
  <si>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</si>
  <si>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</si>
  <si>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</si>
  <si>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</si>
  <si>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</si>
  <si>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</si>
  <si>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</si>
  <si>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</si>
  <si>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</si>
  <si>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</si>
  <si>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</si>
  <si>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</si>
  <si>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</si>
  <si>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</si>
  <si>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</si>
  <si>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</si>
  <si>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</si>
  <si>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</si>
  <si>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</si>
  <si>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</si>
  <si>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</si>
  <si>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</si>
  <si>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</si>
  <si>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</si>
  <si>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</si>
  <si>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</si>
  <si>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</si>
  <si>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Government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</si>
  <si>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</si>
  <si>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</si>
  <si>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</si>
  <si>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</si>
  <si>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</si>
  <si>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</si>
  <si>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</si>
  <si>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</si>
  <si>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</si>
  <si>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</si>
  <si>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</si>
  <si>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</si>
  <si>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i</t>
  </si>
  <si>
    <t>flab</t>
  </si>
  <si>
    <t>fland</t>
  </si>
  <si>
    <t>flivst</t>
  </si>
  <si>
    <t>fcap_ag</t>
  </si>
  <si>
    <t>fcap_na</t>
  </si>
  <si>
    <t>gov</t>
  </si>
  <si>
    <t>dirtax</t>
  </si>
  <si>
    <t>indtax</t>
  </si>
  <si>
    <t>imptax</t>
  </si>
  <si>
    <t>saltax</t>
  </si>
  <si>
    <t>facttax</t>
  </si>
  <si>
    <t>row</t>
  </si>
  <si>
    <t>m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</si>
  <si>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</si>
  <si>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</si>
  <si>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</si>
  <si>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</si>
  <si>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</si>
  <si>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</si>
  <si>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</si>
  <si>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</si>
  <si>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</si>
  <si>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Skilled</t>
  </si>
  <si>
    <t>Semi Skilled</t>
  </si>
  <si>
    <t>Unskilled</t>
  </si>
  <si>
    <t>Nairobi</t>
  </si>
  <si>
    <t>Mombasa</t>
  </si>
  <si>
    <t>High Rainfall</t>
  </si>
  <si>
    <t>Arid North</t>
  </si>
  <si>
    <t>Semi Arid North</t>
  </si>
  <si>
    <t>Semi Arid South</t>
  </si>
  <si>
    <t>Coast</t>
  </si>
  <si>
    <t>Arid South</t>
  </si>
  <si>
    <t>additional</t>
  </si>
  <si>
    <t>% increase</t>
  </si>
  <si>
    <t>Semi-Arid South</t>
  </si>
  <si>
    <t>Semi-Arid North</t>
  </si>
  <si>
    <t>null</t>
  </si>
  <si>
    <t>SUM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</si>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</sst>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;0.00;\-"/>
    <numFmt numFmtId="165" formatCode="0.000%"/>
    <numFmt numFmtId="166" formatCode="0.000%;0.000%;\-"/>
    <numFmt numFmtId="167" formatCode="0.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top"/>
    </xf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8523-C405-4324-A53F-0F03796CB00A}">
  <dimension ref="A1:Y43"/>
  <sheetViews>
    <sheetView workbookViewId="0">
      <selection activeCell="I7" sqref="I7"/>
    </sheetView>
  </sheetViews>
  <sheetFormatPr defaultRowHeight="14.4" x14ac:dyDescent="0.3"/>
  <sheetData>
    <row r="1" spans="1:2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">
      <c r="A2" s="1" t="s">
        <v>25</v>
      </c>
      <c r="B2" s="1" t="s">
        <v>67</v>
      </c>
      <c r="C2" s="1" t="s">
        <v>71</v>
      </c>
      <c r="D2" s="1" t="s">
        <v>84</v>
      </c>
      <c r="E2">
        <v>1388.19</v>
      </c>
      <c r="F2">
        <v>0</v>
      </c>
      <c r="G2">
        <v>0.18</v>
      </c>
      <c r="H2">
        <v>420.92</v>
      </c>
      <c r="I2">
        <v>110.1</v>
      </c>
      <c r="J2">
        <v>2004.27999999999</v>
      </c>
      <c r="K2">
        <v>3312.17</v>
      </c>
      <c r="L2">
        <v>26.66</v>
      </c>
      <c r="M2">
        <v>593.28</v>
      </c>
      <c r="N2">
        <v>118557.1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 t="s">
        <v>26</v>
      </c>
      <c r="B3" s="1" t="s">
        <v>67</v>
      </c>
      <c r="C3" s="1" t="s">
        <v>71</v>
      </c>
      <c r="D3" s="1" t="s">
        <v>85</v>
      </c>
      <c r="E3">
        <v>1054.77</v>
      </c>
      <c r="F3">
        <v>0</v>
      </c>
      <c r="G3">
        <v>5.05</v>
      </c>
      <c r="H3">
        <v>2599.91</v>
      </c>
      <c r="I3">
        <v>83.87</v>
      </c>
      <c r="J3">
        <v>855.33999999999901</v>
      </c>
      <c r="K3">
        <v>18548.47</v>
      </c>
      <c r="L3">
        <v>20.309999999999999</v>
      </c>
      <c r="M3">
        <v>11715.1799999999</v>
      </c>
      <c r="N3">
        <v>74886.629999999903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 t="s">
        <v>27</v>
      </c>
      <c r="B4" s="1" t="s">
        <v>67</v>
      </c>
      <c r="C4" s="1" t="s">
        <v>71</v>
      </c>
      <c r="D4" s="1" t="s">
        <v>86</v>
      </c>
      <c r="E4">
        <v>4994.17</v>
      </c>
      <c r="F4">
        <v>0</v>
      </c>
      <c r="G4">
        <v>1.98</v>
      </c>
      <c r="H4">
        <v>43.9</v>
      </c>
      <c r="I4">
        <v>398.04999999999899</v>
      </c>
      <c r="J4">
        <v>9800.25</v>
      </c>
      <c r="K4">
        <v>5665.49</v>
      </c>
      <c r="L4">
        <v>96.41</v>
      </c>
      <c r="M4">
        <v>2632.29</v>
      </c>
      <c r="N4">
        <v>93989.77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28</v>
      </c>
      <c r="B5" s="1" t="s">
        <v>67</v>
      </c>
      <c r="C5" s="1" t="s">
        <v>71</v>
      </c>
      <c r="D5" s="1" t="s">
        <v>84</v>
      </c>
      <c r="E5">
        <v>0</v>
      </c>
      <c r="F5">
        <v>0</v>
      </c>
      <c r="G5">
        <v>0</v>
      </c>
      <c r="H5">
        <v>432.69</v>
      </c>
      <c r="I5">
        <v>0</v>
      </c>
      <c r="J5">
        <v>611.37</v>
      </c>
      <c r="K5">
        <v>150.11000000000001</v>
      </c>
      <c r="L5">
        <v>0</v>
      </c>
      <c r="M5">
        <v>0</v>
      </c>
      <c r="N5">
        <v>24886.9899999999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 s="1" t="s">
        <v>67</v>
      </c>
      <c r="C6" s="1" t="s">
        <v>71</v>
      </c>
      <c r="D6" s="1" t="s">
        <v>85</v>
      </c>
      <c r="E6">
        <v>21.57</v>
      </c>
      <c r="F6">
        <v>0</v>
      </c>
      <c r="G6">
        <v>0</v>
      </c>
      <c r="H6">
        <v>0</v>
      </c>
      <c r="I6">
        <v>1.72</v>
      </c>
      <c r="J6">
        <v>41.11</v>
      </c>
      <c r="K6">
        <v>1186.79</v>
      </c>
      <c r="L6">
        <v>0.41</v>
      </c>
      <c r="M6">
        <v>10.44</v>
      </c>
      <c r="N6">
        <v>30673.46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30</v>
      </c>
      <c r="B7" s="1" t="s">
        <v>67</v>
      </c>
      <c r="C7" s="1" t="s">
        <v>71</v>
      </c>
      <c r="D7" s="1" t="s">
        <v>86</v>
      </c>
      <c r="E7">
        <v>0</v>
      </c>
      <c r="F7">
        <v>0</v>
      </c>
      <c r="G7">
        <v>0</v>
      </c>
      <c r="H7">
        <v>233.9</v>
      </c>
      <c r="I7">
        <v>0</v>
      </c>
      <c r="J7">
        <v>80.94</v>
      </c>
      <c r="K7">
        <v>5398.49</v>
      </c>
      <c r="L7">
        <v>0</v>
      </c>
      <c r="M7">
        <v>219.35999999999899</v>
      </c>
      <c r="N7">
        <v>23471.919999999998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31</v>
      </c>
      <c r="B8" s="1" t="s">
        <v>67</v>
      </c>
      <c r="C8" s="1" t="s">
        <v>71</v>
      </c>
      <c r="D8" s="1" t="s">
        <v>84</v>
      </c>
      <c r="E8">
        <v>123.89</v>
      </c>
      <c r="F8">
        <v>0</v>
      </c>
      <c r="G8">
        <v>354.84</v>
      </c>
      <c r="H8">
        <v>4307.7</v>
      </c>
      <c r="I8">
        <v>9.83</v>
      </c>
      <c r="J8">
        <v>1459.32</v>
      </c>
      <c r="K8">
        <v>1044.52</v>
      </c>
      <c r="L8">
        <v>2.38</v>
      </c>
      <c r="M8">
        <v>1095.8</v>
      </c>
      <c r="N8">
        <v>265644.31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 s="1" t="s">
        <v>67</v>
      </c>
      <c r="C9" s="1" t="s">
        <v>71</v>
      </c>
      <c r="D9" s="1" t="s">
        <v>85</v>
      </c>
      <c r="E9">
        <v>6.52</v>
      </c>
      <c r="F9">
        <v>164.63</v>
      </c>
      <c r="G9">
        <v>7252.27</v>
      </c>
      <c r="H9">
        <v>1620.94</v>
      </c>
      <c r="I9">
        <v>0.53</v>
      </c>
      <c r="J9">
        <v>27241.75</v>
      </c>
      <c r="K9">
        <v>23303.200000000001</v>
      </c>
      <c r="L9">
        <v>0.13</v>
      </c>
      <c r="M9">
        <v>16542.88</v>
      </c>
      <c r="N9">
        <v>204933.34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33</v>
      </c>
      <c r="B10" s="1" t="s">
        <v>67</v>
      </c>
      <c r="C10" s="1" t="s">
        <v>71</v>
      </c>
      <c r="D10" s="1" t="s">
        <v>86</v>
      </c>
      <c r="E10">
        <v>710.54</v>
      </c>
      <c r="F10">
        <v>222.8</v>
      </c>
      <c r="G10">
        <v>4521.8599999999997</v>
      </c>
      <c r="H10">
        <v>455.38</v>
      </c>
      <c r="I10">
        <v>56.36</v>
      </c>
      <c r="J10">
        <v>15870.9</v>
      </c>
      <c r="K10">
        <v>21285.53</v>
      </c>
      <c r="L10">
        <v>13.65</v>
      </c>
      <c r="M10">
        <v>21740.62</v>
      </c>
      <c r="N10">
        <v>209461.9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34</v>
      </c>
      <c r="B11" s="1" t="s">
        <v>67</v>
      </c>
      <c r="C11" s="1" t="s">
        <v>71</v>
      </c>
      <c r="D11" s="1" t="s">
        <v>84</v>
      </c>
      <c r="E11">
        <v>0</v>
      </c>
      <c r="F11">
        <v>0</v>
      </c>
      <c r="G11">
        <v>0</v>
      </c>
      <c r="H11">
        <v>832.45999999999901</v>
      </c>
      <c r="I11">
        <v>0</v>
      </c>
      <c r="J11">
        <v>492.31</v>
      </c>
      <c r="K11">
        <v>1.32</v>
      </c>
      <c r="L11">
        <v>0</v>
      </c>
      <c r="M11">
        <v>122.71</v>
      </c>
      <c r="N11">
        <v>36167.1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35</v>
      </c>
      <c r="B12" s="1" t="s">
        <v>67</v>
      </c>
      <c r="C12" s="1" t="s">
        <v>71</v>
      </c>
      <c r="D12" s="1" t="s">
        <v>85</v>
      </c>
      <c r="E12">
        <v>0</v>
      </c>
      <c r="F12">
        <v>0</v>
      </c>
      <c r="G12">
        <v>71.31</v>
      </c>
      <c r="H12">
        <v>0</v>
      </c>
      <c r="I12">
        <v>0</v>
      </c>
      <c r="J12">
        <v>3129.96</v>
      </c>
      <c r="K12">
        <v>767.52</v>
      </c>
      <c r="L12">
        <v>0</v>
      </c>
      <c r="M12">
        <v>1699.3</v>
      </c>
      <c r="N12">
        <v>32489.1499999999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36</v>
      </c>
      <c r="B13" s="1" t="s">
        <v>67</v>
      </c>
      <c r="C13" s="1" t="s">
        <v>71</v>
      </c>
      <c r="D13" s="1" t="s">
        <v>86</v>
      </c>
      <c r="E13">
        <v>0</v>
      </c>
      <c r="F13">
        <v>0</v>
      </c>
      <c r="G13">
        <v>15.03</v>
      </c>
      <c r="H13">
        <v>0</v>
      </c>
      <c r="I13">
        <v>0</v>
      </c>
      <c r="J13">
        <v>1691.4099999999901</v>
      </c>
      <c r="K13">
        <v>274.02999999999997</v>
      </c>
      <c r="L13">
        <v>0</v>
      </c>
      <c r="M13">
        <v>1503.02</v>
      </c>
      <c r="N13">
        <v>21471.759999999998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37</v>
      </c>
      <c r="B14" s="1" t="s">
        <v>67</v>
      </c>
      <c r="C14" s="1" t="s">
        <v>71</v>
      </c>
      <c r="D14" s="1" t="s">
        <v>84</v>
      </c>
      <c r="E14">
        <v>0</v>
      </c>
      <c r="F14">
        <v>0</v>
      </c>
      <c r="G14">
        <v>0</v>
      </c>
      <c r="H14">
        <v>633.48</v>
      </c>
      <c r="I14">
        <v>0</v>
      </c>
      <c r="J14">
        <v>0.93</v>
      </c>
      <c r="K14">
        <v>2.9299999999999899</v>
      </c>
      <c r="L14">
        <v>0</v>
      </c>
      <c r="M14">
        <v>18.760000000000002</v>
      </c>
      <c r="N14">
        <v>25386.38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38</v>
      </c>
      <c r="B15" s="1" t="s">
        <v>67</v>
      </c>
      <c r="C15" s="1" t="s">
        <v>71</v>
      </c>
      <c r="D15" s="1" t="s">
        <v>85</v>
      </c>
      <c r="E15">
        <v>0</v>
      </c>
      <c r="F15">
        <v>0</v>
      </c>
      <c r="G15">
        <v>139.02000000000001</v>
      </c>
      <c r="H15">
        <v>0</v>
      </c>
      <c r="I15">
        <v>0</v>
      </c>
      <c r="J15">
        <v>15236.869999999901</v>
      </c>
      <c r="K15">
        <v>1447.23</v>
      </c>
      <c r="L15">
        <v>0</v>
      </c>
      <c r="M15">
        <v>6572.48</v>
      </c>
      <c r="N15">
        <v>23971.39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 t="s">
        <v>39</v>
      </c>
      <c r="B16" s="1" t="s">
        <v>67</v>
      </c>
      <c r="C16" s="1" t="s">
        <v>71</v>
      </c>
      <c r="D16" s="1" t="s">
        <v>86</v>
      </c>
      <c r="E16">
        <v>4.8599999999999897</v>
      </c>
      <c r="F16">
        <v>0</v>
      </c>
      <c r="G16">
        <v>0.46</v>
      </c>
      <c r="H16">
        <v>0</v>
      </c>
      <c r="I16">
        <v>0.38</v>
      </c>
      <c r="J16">
        <v>4935.42</v>
      </c>
      <c r="K16">
        <v>2466.66</v>
      </c>
      <c r="L16">
        <v>0.09</v>
      </c>
      <c r="M16">
        <v>3270.03</v>
      </c>
      <c r="N16">
        <v>19419.349999999999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 t="s">
        <v>40</v>
      </c>
      <c r="B17" s="1" t="s">
        <v>67</v>
      </c>
      <c r="C17" s="1" t="s">
        <v>71</v>
      </c>
      <c r="D17" s="1" t="s">
        <v>84</v>
      </c>
      <c r="E17">
        <v>0</v>
      </c>
      <c r="F17">
        <v>0</v>
      </c>
      <c r="G17">
        <v>32.590000000000003</v>
      </c>
      <c r="H17">
        <v>294.86</v>
      </c>
      <c r="I17">
        <v>0</v>
      </c>
      <c r="J17">
        <v>8.86</v>
      </c>
      <c r="K17">
        <v>404.84</v>
      </c>
      <c r="L17">
        <v>0</v>
      </c>
      <c r="M17">
        <v>6.11</v>
      </c>
      <c r="N17">
        <v>17584.41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 t="s">
        <v>41</v>
      </c>
      <c r="B18" s="1" t="s">
        <v>67</v>
      </c>
      <c r="C18" s="1" t="s">
        <v>71</v>
      </c>
      <c r="D18" s="1" t="s">
        <v>85</v>
      </c>
      <c r="E18">
        <v>46.849999999999902</v>
      </c>
      <c r="F18">
        <v>0</v>
      </c>
      <c r="G18">
        <v>2.33</v>
      </c>
      <c r="H18">
        <v>44.87</v>
      </c>
      <c r="I18">
        <v>3.72</v>
      </c>
      <c r="J18">
        <v>997.71</v>
      </c>
      <c r="K18">
        <v>1064.22999999999</v>
      </c>
      <c r="L18">
        <v>0.9</v>
      </c>
      <c r="M18">
        <v>1675.62</v>
      </c>
      <c r="N18">
        <v>11306.59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42</v>
      </c>
      <c r="B19" s="1" t="s">
        <v>67</v>
      </c>
      <c r="C19" s="1" t="s">
        <v>71</v>
      </c>
      <c r="D19" s="1" t="s">
        <v>86</v>
      </c>
      <c r="E19">
        <v>0</v>
      </c>
      <c r="F19">
        <v>0</v>
      </c>
      <c r="G19">
        <v>19.18</v>
      </c>
      <c r="H19">
        <v>110.65</v>
      </c>
      <c r="I19">
        <v>0</v>
      </c>
      <c r="J19">
        <v>789.59</v>
      </c>
      <c r="K19">
        <v>2824.71</v>
      </c>
      <c r="L19">
        <v>0</v>
      </c>
      <c r="M19">
        <v>2405.61</v>
      </c>
      <c r="N19">
        <v>15282.99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 t="s">
        <v>43</v>
      </c>
      <c r="B20" s="1" t="s">
        <v>67</v>
      </c>
      <c r="C20" s="1" t="s">
        <v>71</v>
      </c>
      <c r="D20" s="1" t="s">
        <v>84</v>
      </c>
      <c r="E20">
        <v>0</v>
      </c>
      <c r="F20">
        <v>0</v>
      </c>
      <c r="G20">
        <v>0.26</v>
      </c>
      <c r="H20">
        <v>262.8</v>
      </c>
      <c r="I20">
        <v>0</v>
      </c>
      <c r="J20">
        <v>26.639999999999901</v>
      </c>
      <c r="K20">
        <v>0</v>
      </c>
      <c r="L20">
        <v>0</v>
      </c>
      <c r="M20">
        <v>7.31</v>
      </c>
      <c r="N20">
        <v>17386.29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 t="s">
        <v>44</v>
      </c>
      <c r="B21" s="1" t="s">
        <v>67</v>
      </c>
      <c r="C21" s="1" t="s">
        <v>71</v>
      </c>
      <c r="D21" s="1" t="s">
        <v>85</v>
      </c>
      <c r="E21">
        <v>0</v>
      </c>
      <c r="F21">
        <v>0</v>
      </c>
      <c r="G21">
        <v>52.14</v>
      </c>
      <c r="H21">
        <v>0</v>
      </c>
      <c r="I21">
        <v>0</v>
      </c>
      <c r="J21">
        <v>2472.48</v>
      </c>
      <c r="K21">
        <v>867.06</v>
      </c>
      <c r="L21">
        <v>0</v>
      </c>
      <c r="M21">
        <v>3444</v>
      </c>
      <c r="N21">
        <v>10286.779999999901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 t="s">
        <v>45</v>
      </c>
      <c r="B22" s="1" t="s">
        <v>67</v>
      </c>
      <c r="C22" s="1" t="s">
        <v>71</v>
      </c>
      <c r="D22" s="1" t="s">
        <v>86</v>
      </c>
      <c r="E22">
        <v>0</v>
      </c>
      <c r="F22">
        <v>0</v>
      </c>
      <c r="G22">
        <v>8.66</v>
      </c>
      <c r="H22">
        <v>39.03</v>
      </c>
      <c r="I22">
        <v>0</v>
      </c>
      <c r="J22">
        <v>1605.55</v>
      </c>
      <c r="K22">
        <v>32.299999999999997</v>
      </c>
      <c r="L22">
        <v>0</v>
      </c>
      <c r="M22">
        <v>1593.33</v>
      </c>
      <c r="N22">
        <v>7635.7199999999903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 t="s">
        <v>46</v>
      </c>
      <c r="B23" s="1" t="s">
        <v>67</v>
      </c>
      <c r="C23" s="1" t="s">
        <v>71</v>
      </c>
      <c r="D23" s="1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6873.8499999999904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 t="s">
        <v>47</v>
      </c>
      <c r="B24" s="1" t="s">
        <v>67</v>
      </c>
      <c r="C24" s="1" t="s">
        <v>71</v>
      </c>
      <c r="D24" s="1" t="s">
        <v>85</v>
      </c>
      <c r="E24">
        <v>0</v>
      </c>
      <c r="F24">
        <v>0</v>
      </c>
      <c r="G24">
        <v>7.63</v>
      </c>
      <c r="H24">
        <v>0</v>
      </c>
      <c r="I24">
        <v>0</v>
      </c>
      <c r="J24">
        <v>795.22</v>
      </c>
      <c r="K24">
        <v>0</v>
      </c>
      <c r="L24">
        <v>0</v>
      </c>
      <c r="M24">
        <v>218.89</v>
      </c>
      <c r="N24">
        <v>2408.04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48</v>
      </c>
      <c r="B25" s="1" t="s">
        <v>67</v>
      </c>
      <c r="C25" s="1" t="s">
        <v>71</v>
      </c>
      <c r="D25" s="1" t="s">
        <v>86</v>
      </c>
      <c r="E25">
        <v>0</v>
      </c>
      <c r="F25">
        <v>0</v>
      </c>
      <c r="G25">
        <v>3.28</v>
      </c>
      <c r="H25">
        <v>0</v>
      </c>
      <c r="I25">
        <v>0</v>
      </c>
      <c r="J25">
        <v>424.5</v>
      </c>
      <c r="K25">
        <v>0</v>
      </c>
      <c r="L25">
        <v>0</v>
      </c>
      <c r="M25">
        <v>143.51</v>
      </c>
      <c r="N25">
        <v>4408.46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 t="s">
        <v>49</v>
      </c>
      <c r="B26" s="1" t="s">
        <v>67</v>
      </c>
      <c r="C26" s="1" t="s">
        <v>71</v>
      </c>
      <c r="D26" s="1" t="s">
        <v>84</v>
      </c>
      <c r="E26">
        <v>84.52</v>
      </c>
      <c r="F26">
        <v>0</v>
      </c>
      <c r="G26">
        <v>17.010000000000002</v>
      </c>
      <c r="H26">
        <v>407.92999999999898</v>
      </c>
      <c r="I26">
        <v>6.71</v>
      </c>
      <c r="J26">
        <v>262.16999999999899</v>
      </c>
      <c r="K26">
        <v>275.52</v>
      </c>
      <c r="L26">
        <v>1.62</v>
      </c>
      <c r="M26">
        <v>103.94</v>
      </c>
      <c r="N26">
        <v>28931.64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1" t="s">
        <v>50</v>
      </c>
      <c r="B27" s="1" t="s">
        <v>67</v>
      </c>
      <c r="C27" s="1" t="s">
        <v>71</v>
      </c>
      <c r="D27" s="1" t="s">
        <v>85</v>
      </c>
      <c r="E27">
        <v>32.07</v>
      </c>
      <c r="F27">
        <v>5.75</v>
      </c>
      <c r="G27">
        <v>239.81</v>
      </c>
      <c r="H27">
        <v>133.06</v>
      </c>
      <c r="I27">
        <v>2.5499999999999998</v>
      </c>
      <c r="J27">
        <v>2714.81</v>
      </c>
      <c r="K27">
        <v>1542.29</v>
      </c>
      <c r="L27">
        <v>0.62</v>
      </c>
      <c r="M27">
        <v>1462.53</v>
      </c>
      <c r="N27">
        <v>13260.14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 t="s">
        <v>51</v>
      </c>
      <c r="B28" s="1" t="s">
        <v>67</v>
      </c>
      <c r="C28" s="1" t="s">
        <v>71</v>
      </c>
      <c r="D28" s="1" t="s">
        <v>86</v>
      </c>
      <c r="E28">
        <v>144.93</v>
      </c>
      <c r="F28">
        <v>5.6199999999999903</v>
      </c>
      <c r="G28">
        <v>92.63</v>
      </c>
      <c r="H28">
        <v>22.67</v>
      </c>
      <c r="I28">
        <v>11.5</v>
      </c>
      <c r="J28">
        <v>913.64</v>
      </c>
      <c r="K28">
        <v>956.7</v>
      </c>
      <c r="L28">
        <v>2.79</v>
      </c>
      <c r="M28">
        <v>842.53</v>
      </c>
      <c r="N28">
        <v>9917.06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1" t="s">
        <v>52</v>
      </c>
      <c r="B29" s="1" t="s">
        <v>67</v>
      </c>
      <c r="C29" s="1" t="s">
        <v>72</v>
      </c>
      <c r="D29" s="1" t="s">
        <v>87</v>
      </c>
      <c r="E29">
        <v>0</v>
      </c>
      <c r="F29">
        <v>79.75</v>
      </c>
      <c r="G29">
        <v>1943.59</v>
      </c>
      <c r="H29">
        <v>0</v>
      </c>
      <c r="I29">
        <v>0</v>
      </c>
      <c r="J29">
        <v>29447.62</v>
      </c>
      <c r="K29">
        <v>0</v>
      </c>
      <c r="L29">
        <v>0</v>
      </c>
      <c r="M29">
        <v>10307.9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 t="s">
        <v>53</v>
      </c>
      <c r="B30" s="1" t="s">
        <v>67</v>
      </c>
      <c r="C30" s="1" t="s">
        <v>72</v>
      </c>
      <c r="D30" s="1" t="s">
        <v>87</v>
      </c>
      <c r="E30">
        <v>0</v>
      </c>
      <c r="F30">
        <v>3524.38</v>
      </c>
      <c r="G30">
        <v>81534.25</v>
      </c>
      <c r="H30">
        <v>0</v>
      </c>
      <c r="I30">
        <v>0</v>
      </c>
      <c r="J30">
        <v>536978.43999999994</v>
      </c>
      <c r="K30">
        <v>0</v>
      </c>
      <c r="L30">
        <v>0</v>
      </c>
      <c r="M30">
        <v>192892.81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1" t="s">
        <v>54</v>
      </c>
      <c r="B31" s="1" t="s">
        <v>67</v>
      </c>
      <c r="C31" s="1" t="s">
        <v>73</v>
      </c>
      <c r="D31" s="1" t="s">
        <v>88</v>
      </c>
      <c r="E31">
        <v>0</v>
      </c>
      <c r="F31">
        <v>0</v>
      </c>
      <c r="G31">
        <v>0</v>
      </c>
      <c r="H31">
        <v>0</v>
      </c>
      <c r="I31">
        <v>0</v>
      </c>
      <c r="J31">
        <v>141174.65</v>
      </c>
      <c r="K31">
        <v>0</v>
      </c>
      <c r="L31">
        <v>0</v>
      </c>
      <c r="M31">
        <v>33550.93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 t="s">
        <v>55</v>
      </c>
      <c r="B32" s="1" t="s">
        <v>67</v>
      </c>
      <c r="C32" s="1" t="s">
        <v>74</v>
      </c>
      <c r="D32" s="1" t="s">
        <v>89</v>
      </c>
      <c r="E32">
        <v>0</v>
      </c>
      <c r="F32">
        <v>534.13</v>
      </c>
      <c r="G32">
        <v>14172.42</v>
      </c>
      <c r="H32">
        <v>0</v>
      </c>
      <c r="I32">
        <v>0</v>
      </c>
      <c r="J32">
        <v>103851.15</v>
      </c>
      <c r="K32">
        <v>0</v>
      </c>
      <c r="L32">
        <v>0</v>
      </c>
      <c r="M32">
        <v>76726.399999999994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 t="s">
        <v>56</v>
      </c>
      <c r="B33" s="1" t="s">
        <v>67</v>
      </c>
      <c r="C33" s="1" t="s">
        <v>75</v>
      </c>
      <c r="D33" s="1" t="s">
        <v>90</v>
      </c>
      <c r="E33">
        <v>15615.53</v>
      </c>
      <c r="F33">
        <v>0</v>
      </c>
      <c r="G33">
        <v>0</v>
      </c>
      <c r="H33">
        <v>33055.89</v>
      </c>
      <c r="I33">
        <v>2987.2</v>
      </c>
      <c r="J33">
        <v>45095.5099999999</v>
      </c>
      <c r="K33">
        <v>229707.49</v>
      </c>
      <c r="L33">
        <v>20866.18</v>
      </c>
      <c r="M33">
        <v>72302.820000000007</v>
      </c>
      <c r="N33">
        <v>1537773.9299999899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1" t="s">
        <v>57</v>
      </c>
      <c r="B34" s="1" t="s">
        <v>68</v>
      </c>
      <c r="C34" s="1" t="s">
        <v>76</v>
      </c>
      <c r="D34" s="1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 t="s">
        <v>58</v>
      </c>
      <c r="B35" s="1" t="s">
        <v>67</v>
      </c>
      <c r="C35" s="1" t="s">
        <v>77</v>
      </c>
      <c r="D35" s="1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1" t="s">
        <v>59</v>
      </c>
      <c r="B36" s="1" t="s">
        <v>67</v>
      </c>
      <c r="C36" s="1" t="s">
        <v>78</v>
      </c>
      <c r="D36" s="1" t="s">
        <v>91</v>
      </c>
      <c r="E36">
        <v>1467.14</v>
      </c>
      <c r="F36">
        <v>381.04</v>
      </c>
      <c r="G36">
        <v>0</v>
      </c>
      <c r="H36">
        <v>2671.39</v>
      </c>
      <c r="I36">
        <v>0</v>
      </c>
      <c r="J36">
        <v>0</v>
      </c>
      <c r="K36">
        <v>16246.67</v>
      </c>
      <c r="L36">
        <v>2202.5</v>
      </c>
      <c r="M36">
        <v>37986.21</v>
      </c>
      <c r="N36">
        <v>91713.049999999901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 t="s">
        <v>60</v>
      </c>
      <c r="B37" s="1" t="s">
        <v>67</v>
      </c>
      <c r="C37" s="1" t="s">
        <v>79</v>
      </c>
      <c r="D37" s="1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935.94</v>
      </c>
      <c r="P37">
        <v>14.33</v>
      </c>
      <c r="Q37">
        <v>0</v>
      </c>
      <c r="R37">
        <v>0</v>
      </c>
      <c r="S37">
        <v>4820.3999999999996</v>
      </c>
      <c r="T37">
        <v>0</v>
      </c>
      <c r="U37">
        <v>3052.24</v>
      </c>
      <c r="V37">
        <v>2046.65</v>
      </c>
      <c r="W37">
        <v>10992.25</v>
      </c>
      <c r="X37">
        <v>17.850000000000001</v>
      </c>
      <c r="Y37">
        <v>1092.25</v>
      </c>
    </row>
    <row r="38" spans="1:25" x14ac:dyDescent="0.3">
      <c r="A38" s="1" t="s">
        <v>61</v>
      </c>
      <c r="B38" s="1" t="s">
        <v>67</v>
      </c>
      <c r="C38" s="1" t="s">
        <v>79</v>
      </c>
      <c r="D38" s="1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10873.71</v>
      </c>
      <c r="P38">
        <v>32.19</v>
      </c>
      <c r="Q38">
        <v>0</v>
      </c>
      <c r="R38">
        <v>0</v>
      </c>
      <c r="S38">
        <v>13414.1</v>
      </c>
      <c r="T38">
        <v>0</v>
      </c>
      <c r="U38">
        <v>39161.279999999999</v>
      </c>
      <c r="V38">
        <v>22150.37</v>
      </c>
      <c r="W38">
        <v>39757.53</v>
      </c>
      <c r="X38">
        <v>234.62</v>
      </c>
      <c r="Y38">
        <v>12070.31</v>
      </c>
    </row>
    <row r="39" spans="1:25" x14ac:dyDescent="0.3">
      <c r="A39" s="1" t="s">
        <v>62</v>
      </c>
      <c r="B39" s="1" t="s">
        <v>67</v>
      </c>
      <c r="C39" s="1" t="s">
        <v>80</v>
      </c>
      <c r="D39" s="1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9831.92</v>
      </c>
      <c r="P39">
        <v>56.849999999999902</v>
      </c>
      <c r="Q39">
        <v>0</v>
      </c>
      <c r="R39">
        <v>0</v>
      </c>
      <c r="S39">
        <v>54231.06</v>
      </c>
      <c r="T39">
        <v>0</v>
      </c>
      <c r="U39">
        <v>19429.21</v>
      </c>
      <c r="V39">
        <v>26083.42</v>
      </c>
      <c r="W39">
        <v>79515.64</v>
      </c>
      <c r="X39">
        <v>366.24</v>
      </c>
      <c r="Y39">
        <v>17484.7</v>
      </c>
    </row>
    <row r="40" spans="1:25" x14ac:dyDescent="0.3">
      <c r="A40" s="1" t="s">
        <v>63</v>
      </c>
      <c r="B40" s="1" t="s">
        <v>68</v>
      </c>
      <c r="C40" s="1" t="s">
        <v>81</v>
      </c>
      <c r="D40" s="1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1" t="s">
        <v>64</v>
      </c>
      <c r="B41" s="1" t="s">
        <v>69</v>
      </c>
      <c r="C41" s="1" t="s">
        <v>82</v>
      </c>
      <c r="D41" s="1" t="s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299845.75</v>
      </c>
      <c r="P41">
        <v>1698.12</v>
      </c>
      <c r="Q41">
        <v>0</v>
      </c>
      <c r="R41">
        <v>17053.400000000001</v>
      </c>
      <c r="S41">
        <v>156272.26999999999</v>
      </c>
      <c r="T41">
        <v>1646.14</v>
      </c>
      <c r="U41">
        <v>472612.28</v>
      </c>
      <c r="V41">
        <v>163480.74</v>
      </c>
      <c r="W41">
        <v>321259.39</v>
      </c>
      <c r="X41">
        <v>37420.83</v>
      </c>
      <c r="Y41">
        <v>50719.6</v>
      </c>
    </row>
    <row r="42" spans="1:25" x14ac:dyDescent="0.3">
      <c r="A42" s="1" t="s">
        <v>65</v>
      </c>
      <c r="B42" s="1" t="s">
        <v>69</v>
      </c>
      <c r="C42" s="1" t="s">
        <v>82</v>
      </c>
      <c r="D42" s="1" t="s">
        <v>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32970.42</v>
      </c>
      <c r="P42">
        <v>1063.47</v>
      </c>
      <c r="Q42">
        <v>0</v>
      </c>
      <c r="R42">
        <v>1845.05</v>
      </c>
      <c r="S42">
        <v>54878.6</v>
      </c>
      <c r="T42">
        <v>314.92</v>
      </c>
      <c r="U42">
        <v>49356.88</v>
      </c>
      <c r="V42">
        <v>25737.54</v>
      </c>
      <c r="W42">
        <v>119272.29</v>
      </c>
      <c r="X42">
        <v>3627.57</v>
      </c>
      <c r="Y42">
        <v>4232.46</v>
      </c>
    </row>
    <row r="43" spans="1:25" x14ac:dyDescent="0.3">
      <c r="A43" s="1" t="s">
        <v>66</v>
      </c>
      <c r="B43" s="1" t="s">
        <v>70</v>
      </c>
      <c r="C43" s="1" t="s">
        <v>83</v>
      </c>
      <c r="D43" s="1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10511.32</v>
      </c>
      <c r="P43">
        <v>1733.62</v>
      </c>
      <c r="Q43">
        <v>0</v>
      </c>
      <c r="R43">
        <v>924.17</v>
      </c>
      <c r="S43">
        <v>167367.57</v>
      </c>
      <c r="T43">
        <v>10280.81</v>
      </c>
      <c r="U43">
        <v>25855.86</v>
      </c>
      <c r="V43">
        <v>43781.21</v>
      </c>
      <c r="W43">
        <v>23699.360000000001</v>
      </c>
      <c r="X43">
        <v>8314.5400000000009</v>
      </c>
      <c r="Y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A918-AFBA-4E10-9CA5-7C1037D60083}">
  <dimension ref="A1:Y43"/>
  <sheetViews>
    <sheetView workbookViewId="0">
      <selection activeCell="E2" sqref="E2:Y43"/>
    </sheetView>
  </sheetViews>
  <sheetFormatPr defaultRowHeight="14.4" x14ac:dyDescent="0.3"/>
  <sheetData>
    <row r="1" spans="1:2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">
      <c r="A2" s="1" t="s">
        <v>25</v>
      </c>
      <c r="B2" s="1" t="s">
        <v>67</v>
      </c>
      <c r="C2" s="1" t="s">
        <v>71</v>
      </c>
      <c r="D2" s="1" t="s">
        <v>84</v>
      </c>
      <c r="E2">
        <v>1389.8036174603919</v>
      </c>
      <c r="F2">
        <v>0</v>
      </c>
      <c r="G2">
        <v>0.1800000286991186</v>
      </c>
      <c r="H2">
        <v>421.51193302738642</v>
      </c>
      <c r="I2">
        <v>110.1007272274872</v>
      </c>
      <c r="J2">
        <v>2004.292101317292</v>
      </c>
      <c r="K2">
        <v>3312.6334252120901</v>
      </c>
      <c r="L2">
        <v>26.683875272100369</v>
      </c>
      <c r="M2">
        <v>593.76325082248457</v>
      </c>
      <c r="N2">
        <v>118560.54733999859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 t="s">
        <v>26</v>
      </c>
      <c r="B3" s="1" t="s">
        <v>67</v>
      </c>
      <c r="C3" s="1" t="s">
        <v>71</v>
      </c>
      <c r="D3" s="1" t="s">
        <v>85</v>
      </c>
      <c r="E3">
        <v>1055.996053558013</v>
      </c>
      <c r="F3">
        <v>0</v>
      </c>
      <c r="G3">
        <v>5.0500008051697174</v>
      </c>
      <c r="H3">
        <v>2603.5662116250878</v>
      </c>
      <c r="I3">
        <v>83.870553974340169</v>
      </c>
      <c r="J3">
        <v>855.34451669447594</v>
      </c>
      <c r="K3">
        <v>18551.767134425729</v>
      </c>
      <c r="L3">
        <v>20.328188551251259</v>
      </c>
      <c r="M3">
        <v>11725.20331665664</v>
      </c>
      <c r="N3">
        <v>74888.31238592483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 t="s">
        <v>27</v>
      </c>
      <c r="B4" s="1" t="s">
        <v>67</v>
      </c>
      <c r="C4" s="1" t="s">
        <v>71</v>
      </c>
      <c r="D4" s="1" t="s">
        <v>86</v>
      </c>
      <c r="E4">
        <v>4999.9751706986563</v>
      </c>
      <c r="F4">
        <v>0</v>
      </c>
      <c r="G4">
        <v>1.980000315690305</v>
      </c>
      <c r="H4">
        <v>43.961735864065048</v>
      </c>
      <c r="I4">
        <v>398.05262918365719</v>
      </c>
      <c r="J4">
        <v>9800.301751040568</v>
      </c>
      <c r="K4">
        <v>5666.1930124727614</v>
      </c>
      <c r="L4">
        <v>96.496339646781578</v>
      </c>
      <c r="M4">
        <v>2632.7138907546828</v>
      </c>
      <c r="N4">
        <v>93992.197009679367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28</v>
      </c>
      <c r="B5" s="1" t="s">
        <v>67</v>
      </c>
      <c r="C5" s="1" t="s">
        <v>71</v>
      </c>
      <c r="D5" s="1" t="s">
        <v>84</v>
      </c>
      <c r="E5">
        <v>0</v>
      </c>
      <c r="F5">
        <v>0</v>
      </c>
      <c r="G5">
        <v>0</v>
      </c>
      <c r="H5">
        <v>433.29848498911861</v>
      </c>
      <c r="I5">
        <v>0</v>
      </c>
      <c r="J5">
        <v>611.41626759805865</v>
      </c>
      <c r="K5">
        <v>150.110518475238</v>
      </c>
      <c r="L5">
        <v>0</v>
      </c>
      <c r="M5">
        <v>0</v>
      </c>
      <c r="N5">
        <v>24887.089406978339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 s="1" t="s">
        <v>67</v>
      </c>
      <c r="C6" s="1" t="s">
        <v>71</v>
      </c>
      <c r="D6" s="1" t="s">
        <v>85</v>
      </c>
      <c r="E6">
        <v>21.595072741210249</v>
      </c>
      <c r="F6">
        <v>0</v>
      </c>
      <c r="G6">
        <v>0</v>
      </c>
      <c r="H6">
        <v>0</v>
      </c>
      <c r="I6">
        <v>1.720011361041156</v>
      </c>
      <c r="J6">
        <v>41.113111145388537</v>
      </c>
      <c r="K6">
        <v>1187.0397145756731</v>
      </c>
      <c r="L6">
        <v>0.41036717410206869</v>
      </c>
      <c r="M6">
        <v>10.44000010671054</v>
      </c>
      <c r="N6">
        <v>30673.634021691661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30</v>
      </c>
      <c r="B7" s="1" t="s">
        <v>67</v>
      </c>
      <c r="C7" s="1" t="s">
        <v>71</v>
      </c>
      <c r="D7" s="1" t="s">
        <v>86</v>
      </c>
      <c r="E7">
        <v>0</v>
      </c>
      <c r="F7">
        <v>0</v>
      </c>
      <c r="G7">
        <v>0</v>
      </c>
      <c r="H7">
        <v>234.22892980876571</v>
      </c>
      <c r="I7">
        <v>0</v>
      </c>
      <c r="J7">
        <v>80.945957262172129</v>
      </c>
      <c r="K7">
        <v>5411.4276218774257</v>
      </c>
      <c r="L7">
        <v>0</v>
      </c>
      <c r="M7">
        <v>219.36016739751369</v>
      </c>
      <c r="N7">
        <v>23472.246225478269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31</v>
      </c>
      <c r="B8" s="1" t="s">
        <v>67</v>
      </c>
      <c r="C8" s="1" t="s">
        <v>71</v>
      </c>
      <c r="D8" s="1" t="s">
        <v>84</v>
      </c>
      <c r="E8">
        <v>124.03400843340469</v>
      </c>
      <c r="F8">
        <v>0</v>
      </c>
      <c r="G8">
        <v>354.84005657552922</v>
      </c>
      <c r="H8">
        <v>4313.7578492399316</v>
      </c>
      <c r="I8">
        <v>9.8300649283412671</v>
      </c>
      <c r="J8">
        <v>1459.331075473413</v>
      </c>
      <c r="K8">
        <v>1044.6416326210699</v>
      </c>
      <c r="L8">
        <v>2.3821314008851791</v>
      </c>
      <c r="M8">
        <v>1108.3895932761291</v>
      </c>
      <c r="N8">
        <v>265645.44314877962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 s="1" t="s">
        <v>67</v>
      </c>
      <c r="C9" s="1" t="s">
        <v>71</v>
      </c>
      <c r="D9" s="1" t="s">
        <v>85</v>
      </c>
      <c r="E9">
        <v>6.5275787794478841</v>
      </c>
      <c r="F9">
        <v>164.63002622405341</v>
      </c>
      <c r="G9">
        <v>7252.2711562986506</v>
      </c>
      <c r="H9">
        <v>1623.219501856438</v>
      </c>
      <c r="I9">
        <v>0.53000350104489835</v>
      </c>
      <c r="J9">
        <v>27241.957211336921</v>
      </c>
      <c r="K9">
        <v>23351.337051135841</v>
      </c>
      <c r="L9">
        <v>0.1301164210567535</v>
      </c>
      <c r="M9">
        <v>16672.774476500799</v>
      </c>
      <c r="N9">
        <v>204938.83233298929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33</v>
      </c>
      <c r="B10" s="1" t="s">
        <v>67</v>
      </c>
      <c r="C10" s="1" t="s">
        <v>71</v>
      </c>
      <c r="D10" s="1" t="s">
        <v>86</v>
      </c>
      <c r="E10">
        <v>711.36592422529122</v>
      </c>
      <c r="F10">
        <v>222.8000354900025</v>
      </c>
      <c r="G10">
        <v>4521.8607209633165</v>
      </c>
      <c r="H10">
        <v>456.02039357125147</v>
      </c>
      <c r="I10">
        <v>56.360372265758542</v>
      </c>
      <c r="J10">
        <v>15871.020659360131</v>
      </c>
      <c r="K10">
        <v>21348.051491543021</v>
      </c>
      <c r="L10">
        <v>13.662224210959121</v>
      </c>
      <c r="M10">
        <v>21836.254025204231</v>
      </c>
      <c r="N10">
        <v>209465.16923245421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34</v>
      </c>
      <c r="B11" s="1" t="s">
        <v>67</v>
      </c>
      <c r="C11" s="1" t="s">
        <v>71</v>
      </c>
      <c r="D11" s="1" t="s">
        <v>84</v>
      </c>
      <c r="E11">
        <v>0</v>
      </c>
      <c r="F11">
        <v>0</v>
      </c>
      <c r="G11">
        <v>0</v>
      </c>
      <c r="H11">
        <v>833.63067511160807</v>
      </c>
      <c r="I11">
        <v>0</v>
      </c>
      <c r="J11">
        <v>492.31439488506697</v>
      </c>
      <c r="K11">
        <v>1.3202577508657161</v>
      </c>
      <c r="L11">
        <v>0</v>
      </c>
      <c r="M11">
        <v>122.7554169224512</v>
      </c>
      <c r="N11">
        <v>36167.489735496347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35</v>
      </c>
      <c r="B12" s="1" t="s">
        <v>67</v>
      </c>
      <c r="C12" s="1" t="s">
        <v>71</v>
      </c>
      <c r="D12" s="1" t="s">
        <v>85</v>
      </c>
      <c r="E12">
        <v>0</v>
      </c>
      <c r="F12">
        <v>0</v>
      </c>
      <c r="G12">
        <v>71.310011369634182</v>
      </c>
      <c r="H12">
        <v>0</v>
      </c>
      <c r="I12">
        <v>0</v>
      </c>
      <c r="J12">
        <v>3129.997612112189</v>
      </c>
      <c r="K12">
        <v>768.90816533071165</v>
      </c>
      <c r="L12">
        <v>0</v>
      </c>
      <c r="M12">
        <v>1714.7137977532179</v>
      </c>
      <c r="N12">
        <v>32490.085129063569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36</v>
      </c>
      <c r="B13" s="1" t="s">
        <v>67</v>
      </c>
      <c r="C13" s="1" t="s">
        <v>71</v>
      </c>
      <c r="D13" s="1" t="s">
        <v>86</v>
      </c>
      <c r="E13">
        <v>0</v>
      </c>
      <c r="F13">
        <v>0</v>
      </c>
      <c r="G13">
        <v>15.03000239637641</v>
      </c>
      <c r="H13">
        <v>0</v>
      </c>
      <c r="I13">
        <v>0</v>
      </c>
      <c r="J13">
        <v>1691.425826317904</v>
      </c>
      <c r="K13">
        <v>274.07383189192018</v>
      </c>
      <c r="L13">
        <v>0</v>
      </c>
      <c r="M13">
        <v>1514.157834371508</v>
      </c>
      <c r="N13">
        <v>21472.170970872368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37</v>
      </c>
      <c r="B14" s="1" t="s">
        <v>67</v>
      </c>
      <c r="C14" s="1" t="s">
        <v>71</v>
      </c>
      <c r="D14" s="1" t="s">
        <v>84</v>
      </c>
      <c r="E14">
        <v>0</v>
      </c>
      <c r="F14">
        <v>0</v>
      </c>
      <c r="G14">
        <v>0</v>
      </c>
      <c r="H14">
        <v>634.37085273731054</v>
      </c>
      <c r="I14">
        <v>0</v>
      </c>
      <c r="J14">
        <v>0.93000707501384094</v>
      </c>
      <c r="K14">
        <v>2.9301560871385548</v>
      </c>
      <c r="L14">
        <v>0</v>
      </c>
      <c r="M14">
        <v>20.846208783366979</v>
      </c>
      <c r="N14">
        <v>25386.489644010289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38</v>
      </c>
      <c r="B15" s="1" t="s">
        <v>67</v>
      </c>
      <c r="C15" s="1" t="s">
        <v>71</v>
      </c>
      <c r="D15" s="1" t="s">
        <v>85</v>
      </c>
      <c r="E15">
        <v>0</v>
      </c>
      <c r="F15">
        <v>0</v>
      </c>
      <c r="G15">
        <v>139.02002216528601</v>
      </c>
      <c r="H15">
        <v>0</v>
      </c>
      <c r="I15">
        <v>0</v>
      </c>
      <c r="J15">
        <v>15236.99771144342</v>
      </c>
      <c r="K15">
        <v>1447.4375065920169</v>
      </c>
      <c r="L15">
        <v>0</v>
      </c>
      <c r="M15">
        <v>6619.5032761045431</v>
      </c>
      <c r="N15">
        <v>23972.33866491634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 t="s">
        <v>39</v>
      </c>
      <c r="B16" s="1" t="s">
        <v>67</v>
      </c>
      <c r="C16" s="1" t="s">
        <v>71</v>
      </c>
      <c r="D16" s="1" t="s">
        <v>86</v>
      </c>
      <c r="E16">
        <v>4.865649212901336</v>
      </c>
      <c r="F16">
        <v>0</v>
      </c>
      <c r="G16">
        <v>0.46000007334219217</v>
      </c>
      <c r="H16">
        <v>0</v>
      </c>
      <c r="I16">
        <v>0.38000250986798412</v>
      </c>
      <c r="J16">
        <v>4935.4607842590267</v>
      </c>
      <c r="K16">
        <v>2467.124148128371</v>
      </c>
      <c r="L16">
        <v>9.0080599193137031E-2</v>
      </c>
      <c r="M16">
        <v>3315.2617341064438</v>
      </c>
      <c r="N16">
        <v>19419.726411858421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 t="s">
        <v>40</v>
      </c>
      <c r="B17" s="1" t="s">
        <v>67</v>
      </c>
      <c r="C17" s="1" t="s">
        <v>71</v>
      </c>
      <c r="D17" s="1" t="s">
        <v>84</v>
      </c>
      <c r="E17">
        <v>0</v>
      </c>
      <c r="F17">
        <v>0</v>
      </c>
      <c r="G17">
        <v>32.590005196134882</v>
      </c>
      <c r="H17">
        <v>295.27465687649709</v>
      </c>
      <c r="I17">
        <v>0</v>
      </c>
      <c r="J17">
        <v>8.8600534015737047</v>
      </c>
      <c r="K17">
        <v>404.88612556734893</v>
      </c>
      <c r="L17">
        <v>0</v>
      </c>
      <c r="M17">
        <v>6.1121091053451977</v>
      </c>
      <c r="N17">
        <v>17584.483540647601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 t="s">
        <v>41</v>
      </c>
      <c r="B18" s="1" t="s">
        <v>67</v>
      </c>
      <c r="C18" s="1" t="s">
        <v>71</v>
      </c>
      <c r="D18" s="1" t="s">
        <v>85</v>
      </c>
      <c r="E18">
        <v>46.904457947413079</v>
      </c>
      <c r="F18">
        <v>0</v>
      </c>
      <c r="G18">
        <v>2.3300003714941471</v>
      </c>
      <c r="H18">
        <v>44.933099959466936</v>
      </c>
      <c r="I18">
        <v>3.720024571165685</v>
      </c>
      <c r="J18">
        <v>997.7301249551017</v>
      </c>
      <c r="K18">
        <v>1072.72772101955</v>
      </c>
      <c r="L18">
        <v>0.90080599193137034</v>
      </c>
      <c r="M18">
        <v>1808.9253302407531</v>
      </c>
      <c r="N18">
        <v>11306.78496709154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42</v>
      </c>
      <c r="B19" s="1" t="s">
        <v>67</v>
      </c>
      <c r="C19" s="1" t="s">
        <v>71</v>
      </c>
      <c r="D19" s="1" t="s">
        <v>86</v>
      </c>
      <c r="E19">
        <v>0</v>
      </c>
      <c r="F19">
        <v>0</v>
      </c>
      <c r="G19">
        <v>19.180003058050531</v>
      </c>
      <c r="H19">
        <v>110.8056053156902</v>
      </c>
      <c r="I19">
        <v>0</v>
      </c>
      <c r="J19">
        <v>789.60586026049987</v>
      </c>
      <c r="K19">
        <v>2825.2560888061639</v>
      </c>
      <c r="L19">
        <v>0</v>
      </c>
      <c r="M19">
        <v>2409.4330629640021</v>
      </c>
      <c r="N19">
        <v>15283.230308051239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 t="s">
        <v>43</v>
      </c>
      <c r="B20" s="1" t="s">
        <v>67</v>
      </c>
      <c r="C20" s="1" t="s">
        <v>71</v>
      </c>
      <c r="D20" s="1" t="s">
        <v>84</v>
      </c>
      <c r="E20">
        <v>0</v>
      </c>
      <c r="F20">
        <v>0</v>
      </c>
      <c r="G20">
        <v>0.26000004145428252</v>
      </c>
      <c r="H20">
        <v>263.16957141403873</v>
      </c>
      <c r="I20">
        <v>0</v>
      </c>
      <c r="J20">
        <v>26.64052976941678</v>
      </c>
      <c r="K20">
        <v>0</v>
      </c>
      <c r="L20">
        <v>0</v>
      </c>
      <c r="M20">
        <v>7.310009423839702</v>
      </c>
      <c r="N20">
        <v>17386.323632163701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 t="s">
        <v>44</v>
      </c>
      <c r="B21" s="1" t="s">
        <v>67</v>
      </c>
      <c r="C21" s="1" t="s">
        <v>71</v>
      </c>
      <c r="D21" s="1" t="s">
        <v>85</v>
      </c>
      <c r="E21">
        <v>0</v>
      </c>
      <c r="F21">
        <v>0</v>
      </c>
      <c r="G21">
        <v>52.140008313178029</v>
      </c>
      <c r="H21">
        <v>0</v>
      </c>
      <c r="I21">
        <v>0</v>
      </c>
      <c r="J21">
        <v>2472.5288527631092</v>
      </c>
      <c r="K21">
        <v>867.28790358973572</v>
      </c>
      <c r="L21">
        <v>0</v>
      </c>
      <c r="M21">
        <v>3458.1139109379019</v>
      </c>
      <c r="N21">
        <v>10287.044058858701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 t="s">
        <v>45</v>
      </c>
      <c r="B22" s="1" t="s">
        <v>67</v>
      </c>
      <c r="C22" s="1" t="s">
        <v>71</v>
      </c>
      <c r="D22" s="1" t="s">
        <v>86</v>
      </c>
      <c r="E22">
        <v>0</v>
      </c>
      <c r="F22">
        <v>0</v>
      </c>
      <c r="G22">
        <v>8.6600013807464862</v>
      </c>
      <c r="H22">
        <v>39.084887261377197</v>
      </c>
      <c r="I22">
        <v>0</v>
      </c>
      <c r="J22">
        <v>1605.581897016637</v>
      </c>
      <c r="K22">
        <v>32.300216696288018</v>
      </c>
      <c r="L22">
        <v>0</v>
      </c>
      <c r="M22">
        <v>1709.441776102781</v>
      </c>
      <c r="N22">
        <v>7635.8270752506833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 t="s">
        <v>46</v>
      </c>
      <c r="B23" s="1" t="s">
        <v>67</v>
      </c>
      <c r="C23" s="1" t="s">
        <v>71</v>
      </c>
      <c r="D23" s="1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6873.8604530509119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 t="s">
        <v>47</v>
      </c>
      <c r="B24" s="1" t="s">
        <v>67</v>
      </c>
      <c r="C24" s="1" t="s">
        <v>71</v>
      </c>
      <c r="D24" s="1" t="s">
        <v>85</v>
      </c>
      <c r="E24">
        <v>0</v>
      </c>
      <c r="F24">
        <v>0</v>
      </c>
      <c r="G24">
        <v>7.630001216523751</v>
      </c>
      <c r="H24">
        <v>0</v>
      </c>
      <c r="I24">
        <v>0</v>
      </c>
      <c r="J24">
        <v>795.25854913859268</v>
      </c>
      <c r="K24">
        <v>0</v>
      </c>
      <c r="L24">
        <v>0</v>
      </c>
      <c r="M24">
        <v>218.8902814620605</v>
      </c>
      <c r="N24">
        <v>2408.0943963406189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48</v>
      </c>
      <c r="B25" s="1" t="s">
        <v>67</v>
      </c>
      <c r="C25" s="1" t="s">
        <v>71</v>
      </c>
      <c r="D25" s="1" t="s">
        <v>86</v>
      </c>
      <c r="E25">
        <v>0</v>
      </c>
      <c r="F25">
        <v>0</v>
      </c>
      <c r="G25">
        <v>3.2800005229617168</v>
      </c>
      <c r="H25">
        <v>0</v>
      </c>
      <c r="I25">
        <v>0</v>
      </c>
      <c r="J25">
        <v>424.52058752031633</v>
      </c>
      <c r="K25">
        <v>0</v>
      </c>
      <c r="L25">
        <v>0</v>
      </c>
      <c r="M25">
        <v>146.68848158775899</v>
      </c>
      <c r="N25">
        <v>4408.5338310466486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 t="s">
        <v>49</v>
      </c>
      <c r="B26" s="1" t="s">
        <v>67</v>
      </c>
      <c r="C26" s="1" t="s">
        <v>71</v>
      </c>
      <c r="D26" s="1" t="s">
        <v>84</v>
      </c>
      <c r="E26">
        <v>84.618245159345875</v>
      </c>
      <c r="F26">
        <v>0</v>
      </c>
      <c r="G26">
        <v>17.010002712066719</v>
      </c>
      <c r="H26">
        <v>408.50366539927228</v>
      </c>
      <c r="I26">
        <v>6.7100443208002476</v>
      </c>
      <c r="J26">
        <v>262.17268162827128</v>
      </c>
      <c r="K26">
        <v>275.55538605966922</v>
      </c>
      <c r="L26">
        <v>1.621450785476467</v>
      </c>
      <c r="M26">
        <v>104.7905572767188</v>
      </c>
      <c r="N26">
        <v>28931.93884323879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1" t="s">
        <v>50</v>
      </c>
      <c r="B27" s="1" t="s">
        <v>67</v>
      </c>
      <c r="C27" s="1" t="s">
        <v>71</v>
      </c>
      <c r="D27" s="1" t="s">
        <v>85</v>
      </c>
      <c r="E27">
        <v>32.10727783081191</v>
      </c>
      <c r="F27">
        <v>5.7500009159224161</v>
      </c>
      <c r="G27">
        <v>239.81003823519799</v>
      </c>
      <c r="H27">
        <v>133.24712013832561</v>
      </c>
      <c r="I27">
        <v>2.5500168429449941</v>
      </c>
      <c r="J27">
        <v>2714.8378663510939</v>
      </c>
      <c r="K27">
        <v>1544.433505890418</v>
      </c>
      <c r="L27">
        <v>0.62055523888605513</v>
      </c>
      <c r="M27">
        <v>1474.751000948711</v>
      </c>
      <c r="N27">
        <v>13260.46941374812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 t="s">
        <v>51</v>
      </c>
      <c r="B28" s="1" t="s">
        <v>67</v>
      </c>
      <c r="C28" s="1" t="s">
        <v>71</v>
      </c>
      <c r="D28" s="1" t="s">
        <v>86</v>
      </c>
      <c r="E28">
        <v>145.09846510818741</v>
      </c>
      <c r="F28">
        <v>5.6200008952146039</v>
      </c>
      <c r="G28">
        <v>92.630014768885331</v>
      </c>
      <c r="H28">
        <v>22.70188045645455</v>
      </c>
      <c r="I28">
        <v>11.50007595899012</v>
      </c>
      <c r="J28">
        <v>913.64939902087906</v>
      </c>
      <c r="K28">
        <v>958.64632056280198</v>
      </c>
      <c r="L28">
        <v>2.7924985749872482</v>
      </c>
      <c r="M28">
        <v>849.66508591828415</v>
      </c>
      <c r="N28">
        <v>9917.2420242585486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1" t="s">
        <v>52</v>
      </c>
      <c r="B29" s="1" t="s">
        <v>67</v>
      </c>
      <c r="C29" s="1" t="s">
        <v>72</v>
      </c>
      <c r="D29" s="1" t="s">
        <v>87</v>
      </c>
      <c r="E29">
        <v>0</v>
      </c>
      <c r="F29">
        <v>79.750012703445677</v>
      </c>
      <c r="G29">
        <v>1943.5903098851111</v>
      </c>
      <c r="H29">
        <v>0</v>
      </c>
      <c r="I29">
        <v>0</v>
      </c>
      <c r="J29">
        <v>29447.957390213869</v>
      </c>
      <c r="K29">
        <v>0</v>
      </c>
      <c r="L29">
        <v>0</v>
      </c>
      <c r="M29">
        <v>10307.9127349602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 t="s">
        <v>53</v>
      </c>
      <c r="B30" s="1" t="s">
        <v>67</v>
      </c>
      <c r="C30" s="1" t="s">
        <v>72</v>
      </c>
      <c r="D30" s="1" t="s">
        <v>87</v>
      </c>
      <c r="E30">
        <v>0</v>
      </c>
      <c r="F30">
        <v>3524.3805614015041</v>
      </c>
      <c r="G30">
        <v>81534.262999783969</v>
      </c>
      <c r="H30">
        <v>0</v>
      </c>
      <c r="I30">
        <v>0</v>
      </c>
      <c r="J30">
        <v>536983.83515662642</v>
      </c>
      <c r="K30">
        <v>0</v>
      </c>
      <c r="L30">
        <v>0</v>
      </c>
      <c r="M30">
        <v>192893.0471305298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1" t="s">
        <v>54</v>
      </c>
      <c r="B31" s="1" t="s">
        <v>67</v>
      </c>
      <c r="C31" s="1" t="s">
        <v>73</v>
      </c>
      <c r="D31" s="1" t="s">
        <v>88</v>
      </c>
      <c r="E31">
        <v>0</v>
      </c>
      <c r="F31">
        <v>0</v>
      </c>
      <c r="G31">
        <v>0</v>
      </c>
      <c r="H31">
        <v>0</v>
      </c>
      <c r="I31">
        <v>0</v>
      </c>
      <c r="J31">
        <v>141176.02707133509</v>
      </c>
      <c r="K31">
        <v>0</v>
      </c>
      <c r="L31">
        <v>0</v>
      </c>
      <c r="M31">
        <v>33550.943289680858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 t="s">
        <v>55</v>
      </c>
      <c r="B32" s="1" t="s">
        <v>67</v>
      </c>
      <c r="C32" s="1" t="s">
        <v>74</v>
      </c>
      <c r="D32" s="1" t="s">
        <v>89</v>
      </c>
      <c r="E32">
        <v>0</v>
      </c>
      <c r="F32">
        <v>534.13008508202438</v>
      </c>
      <c r="G32">
        <v>14172.42225964424</v>
      </c>
      <c r="H32">
        <v>0</v>
      </c>
      <c r="I32">
        <v>0</v>
      </c>
      <c r="J32">
        <v>103852.195395783</v>
      </c>
      <c r="K32">
        <v>0</v>
      </c>
      <c r="L32">
        <v>0</v>
      </c>
      <c r="M32">
        <v>81063.939691289794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 t="s">
        <v>56</v>
      </c>
      <c r="B33" s="1" t="s">
        <v>67</v>
      </c>
      <c r="C33" s="1" t="s">
        <v>75</v>
      </c>
      <c r="D33" s="1" t="s">
        <v>90</v>
      </c>
      <c r="E33">
        <v>15633.681327888309</v>
      </c>
      <c r="F33">
        <v>0</v>
      </c>
      <c r="G33">
        <v>0</v>
      </c>
      <c r="H33">
        <v>33102.375966551008</v>
      </c>
      <c r="I33">
        <v>2987.2198082371178</v>
      </c>
      <c r="J33">
        <v>45095.948671685946</v>
      </c>
      <c r="K33">
        <v>231606.31176639511</v>
      </c>
      <c r="L33">
        <v>20884.866636353909</v>
      </c>
      <c r="M33">
        <v>72330.758106142894</v>
      </c>
      <c r="N33">
        <v>1537801.788207172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1" t="s">
        <v>57</v>
      </c>
      <c r="B34" s="1" t="s">
        <v>68</v>
      </c>
      <c r="C34" s="1" t="s">
        <v>76</v>
      </c>
      <c r="D34" s="1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 t="s">
        <v>58</v>
      </c>
      <c r="B35" s="1" t="s">
        <v>67</v>
      </c>
      <c r="C35" s="1" t="s">
        <v>77</v>
      </c>
      <c r="D35" s="1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1" t="s">
        <v>59</v>
      </c>
      <c r="B36" s="1" t="s">
        <v>67</v>
      </c>
      <c r="C36" s="1" t="s">
        <v>78</v>
      </c>
      <c r="D36" s="1" t="s">
        <v>91</v>
      </c>
      <c r="E36">
        <v>1468.8453881103021</v>
      </c>
      <c r="F36">
        <v>381.04006069618742</v>
      </c>
      <c r="G36">
        <v>0</v>
      </c>
      <c r="H36">
        <v>2675.146732799652</v>
      </c>
      <c r="I36">
        <v>0</v>
      </c>
      <c r="J36">
        <v>0</v>
      </c>
      <c r="K36">
        <v>16298.074174590271</v>
      </c>
      <c r="L36">
        <v>2204.4724413653812</v>
      </c>
      <c r="M36">
        <v>38100.646280275061</v>
      </c>
      <c r="N36">
        <v>91714.810679830058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 t="s">
        <v>60</v>
      </c>
      <c r="B37" s="1" t="s">
        <v>67</v>
      </c>
      <c r="C37" s="1" t="s">
        <v>79</v>
      </c>
      <c r="D37" s="1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937.027926815407</v>
      </c>
      <c r="P37">
        <v>14.330002282637951</v>
      </c>
      <c r="Q37">
        <v>0</v>
      </c>
      <c r="R37">
        <v>0</v>
      </c>
      <c r="S37">
        <v>4820.5462972423729</v>
      </c>
      <c r="T37">
        <v>0</v>
      </c>
      <c r="U37">
        <v>3057.292830515858</v>
      </c>
      <c r="V37">
        <v>2047.0975191886971</v>
      </c>
      <c r="W37">
        <v>11002.094072008451</v>
      </c>
      <c r="X37">
        <v>17.874575239571382</v>
      </c>
      <c r="Y37">
        <v>1092.263711383049</v>
      </c>
    </row>
    <row r="38" spans="1:25" x14ac:dyDescent="0.3">
      <c r="A38" s="1" t="s">
        <v>61</v>
      </c>
      <c r="B38" s="1" t="s">
        <v>67</v>
      </c>
      <c r="C38" s="1" t="s">
        <v>79</v>
      </c>
      <c r="D38" s="1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10886.349486176419</v>
      </c>
      <c r="P38">
        <v>32.190005127572618</v>
      </c>
      <c r="Q38">
        <v>0</v>
      </c>
      <c r="R38">
        <v>0</v>
      </c>
      <c r="S38">
        <v>13414.429986907689</v>
      </c>
      <c r="T38">
        <v>0</v>
      </c>
      <c r="U38">
        <v>39193.968725945757</v>
      </c>
      <c r="V38">
        <v>22155.70721649539</v>
      </c>
      <c r="W38">
        <v>39793.134720434697</v>
      </c>
      <c r="X38">
        <v>234.94301639822049</v>
      </c>
      <c r="Y38">
        <v>12070.461517481859</v>
      </c>
    </row>
    <row r="39" spans="1:25" x14ac:dyDescent="0.3">
      <c r="A39" s="1" t="s">
        <v>62</v>
      </c>
      <c r="B39" s="1" t="s">
        <v>67</v>
      </c>
      <c r="C39" s="1" t="s">
        <v>80</v>
      </c>
      <c r="D39" s="1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9843.348520433934</v>
      </c>
      <c r="P39">
        <v>56.850009055685099</v>
      </c>
      <c r="Q39">
        <v>0</v>
      </c>
      <c r="R39">
        <v>0</v>
      </c>
      <c r="S39">
        <v>54231.717602419893</v>
      </c>
      <c r="T39">
        <v>0</v>
      </c>
      <c r="U39">
        <v>19444.231439919549</v>
      </c>
      <c r="V39">
        <v>26087.680960257971</v>
      </c>
      <c r="W39">
        <v>79586.849960286418</v>
      </c>
      <c r="X39">
        <v>366.74422609191151</v>
      </c>
      <c r="Y39">
        <v>17484.937982115429</v>
      </c>
    </row>
    <row r="40" spans="1:25" x14ac:dyDescent="0.3">
      <c r="A40" s="1" t="s">
        <v>63</v>
      </c>
      <c r="B40" s="1" t="s">
        <v>68</v>
      </c>
      <c r="C40" s="1" t="s">
        <v>81</v>
      </c>
      <c r="D40" s="1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1" t="s">
        <v>64</v>
      </c>
      <c r="B41" s="1" t="s">
        <v>69</v>
      </c>
      <c r="C41" s="1" t="s">
        <v>82</v>
      </c>
      <c r="D41" s="1" t="s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300194.2875471834</v>
      </c>
      <c r="P41">
        <v>1698.120270494986</v>
      </c>
      <c r="Q41">
        <v>0</v>
      </c>
      <c r="R41">
        <v>17053.512990182531</v>
      </c>
      <c r="S41">
        <v>156275.29154951859</v>
      </c>
      <c r="T41">
        <v>1829.1992604825</v>
      </c>
      <c r="U41">
        <v>473008.33380298148</v>
      </c>
      <c r="V41">
        <v>163517.03964916209</v>
      </c>
      <c r="W41">
        <v>321547.09275135229</v>
      </c>
      <c r="X41">
        <v>37472.349656146202</v>
      </c>
      <c r="Y41">
        <v>50721.386609408633</v>
      </c>
    </row>
    <row r="42" spans="1:25" x14ac:dyDescent="0.3">
      <c r="A42" s="1" t="s">
        <v>65</v>
      </c>
      <c r="B42" s="1" t="s">
        <v>69</v>
      </c>
      <c r="C42" s="1" t="s">
        <v>82</v>
      </c>
      <c r="D42" s="1" t="s">
        <v>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33008.744469552781</v>
      </c>
      <c r="P42">
        <v>1063.470169401045</v>
      </c>
      <c r="Q42">
        <v>0</v>
      </c>
      <c r="R42">
        <v>1845.0622246820981</v>
      </c>
      <c r="S42">
        <v>54880.480514511582</v>
      </c>
      <c r="T42">
        <v>349.94072868112607</v>
      </c>
      <c r="U42">
        <v>49436.84473937696</v>
      </c>
      <c r="V42">
        <v>25743.114755963601</v>
      </c>
      <c r="W42">
        <v>119379.10389264009</v>
      </c>
      <c r="X42">
        <v>3632.564308224758</v>
      </c>
      <c r="Y42">
        <v>4232.6434290433899</v>
      </c>
    </row>
    <row r="43" spans="1:25" x14ac:dyDescent="0.3">
      <c r="A43" s="1" t="s">
        <v>66</v>
      </c>
      <c r="B43" s="1" t="s">
        <v>70</v>
      </c>
      <c r="C43" s="1" t="s">
        <v>83</v>
      </c>
      <c r="D43" s="1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10523.538247850631</v>
      </c>
      <c r="P43">
        <v>1733.6202761498121</v>
      </c>
      <c r="Q43">
        <v>0</v>
      </c>
      <c r="R43">
        <v>924.17612260896294</v>
      </c>
      <c r="S43">
        <v>167376.62095057711</v>
      </c>
      <c r="T43">
        <v>11424.089110987579</v>
      </c>
      <c r="U43">
        <v>26071.867972104981</v>
      </c>
      <c r="V43">
        <v>43787.896102856233</v>
      </c>
      <c r="W43">
        <v>23720.583881042941</v>
      </c>
      <c r="X43">
        <v>8325.9871603599877</v>
      </c>
      <c r="Y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opLeftCell="F1" workbookViewId="0">
      <selection activeCell="N29" sqref="N29:N52"/>
    </sheetView>
  </sheetViews>
  <sheetFormatPr defaultRowHeight="14.4" x14ac:dyDescent="0.3"/>
  <cols>
    <col min="1" max="1" width="34.88671875" bestFit="1" customWidth="1"/>
    <col min="2" max="2" width="11.5546875" bestFit="1" customWidth="1"/>
    <col min="3" max="3" width="14.88671875" bestFit="1" customWidth="1"/>
    <col min="4" max="4" width="15.21875" bestFit="1" customWidth="1"/>
    <col min="5" max="5" width="14" bestFit="1" customWidth="1"/>
    <col min="6" max="6" width="14.109375" bestFit="1" customWidth="1"/>
    <col min="7" max="7" width="16.77734375" bestFit="1" customWidth="1"/>
    <col min="8" max="8" width="16.44140625" bestFit="1" customWidth="1"/>
    <col min="9" max="9" width="12" bestFit="1" customWidth="1"/>
    <col min="10" max="10" width="17.21875" bestFit="1" customWidth="1"/>
    <col min="11" max="11" width="17.109375" bestFit="1" customWidth="1"/>
    <col min="12" max="13" width="12" bestFit="1" customWidth="1"/>
  </cols>
  <sheetData>
    <row r="1" spans="1:14" x14ac:dyDescent="0.3">
      <c r="A1" s="1" t="s">
        <v>104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6" t="s">
        <v>109</v>
      </c>
    </row>
    <row r="2" spans="1:14" x14ac:dyDescent="0.3">
      <c r="A2" s="1" t="s">
        <v>25</v>
      </c>
      <c r="B2" s="1" t="s">
        <v>93</v>
      </c>
      <c r="C2" s="1" t="s">
        <v>96</v>
      </c>
      <c r="D2" s="2">
        <f t="array" ref="D2:M25">'new (input)'!E2:N28-'base (input)'!E2:N28</f>
        <v>1.6136174603918789</v>
      </c>
      <c r="E2" s="2">
        <v>0</v>
      </c>
      <c r="F2" s="2">
        <v>2.869911860936547E-8</v>
      </c>
      <c r="G2" s="2">
        <v>0.59193302738640341</v>
      </c>
      <c r="H2" s="2">
        <v>7.2722748720366326E-4</v>
      </c>
      <c r="I2" s="2">
        <v>1.2101317302040115E-2</v>
      </c>
      <c r="J2" s="2">
        <v>0.46342521208998733</v>
      </c>
      <c r="K2" s="2">
        <v>2.3875272100369216E-2</v>
      </c>
      <c r="L2" s="2">
        <v>0.48325082248459239</v>
      </c>
      <c r="M2" s="2">
        <v>3.4473399985872675</v>
      </c>
      <c r="N2" s="2">
        <f>SUM(D2:M2)</f>
        <v>6.6362703665288612</v>
      </c>
    </row>
    <row r="3" spans="1:14" x14ac:dyDescent="0.3">
      <c r="A3" s="1" t="s">
        <v>26</v>
      </c>
      <c r="B3" s="1" t="s">
        <v>94</v>
      </c>
      <c r="C3" s="1" t="s">
        <v>96</v>
      </c>
      <c r="D3" s="2">
        <v>1.2260535580130636</v>
      </c>
      <c r="E3" s="2">
        <v>0</v>
      </c>
      <c r="F3" s="2">
        <v>8.0516971756594558E-7</v>
      </c>
      <c r="G3" s="2">
        <v>3.6562116250879626</v>
      </c>
      <c r="H3" s="2">
        <v>5.5397434016413172E-4</v>
      </c>
      <c r="I3" s="2">
        <v>4.5166944769334805E-3</v>
      </c>
      <c r="J3" s="2">
        <v>3.2971344257275632</v>
      </c>
      <c r="K3" s="2">
        <v>1.8188551251260066E-2</v>
      </c>
      <c r="L3" s="2">
        <v>10.023316656739553</v>
      </c>
      <c r="M3" s="2">
        <v>1.6823859249270754</v>
      </c>
      <c r="N3" s="2">
        <f t="shared" ref="N3:N25" si="0">SUM(D3:M3)</f>
        <v>19.908362215733291</v>
      </c>
    </row>
    <row r="4" spans="1:14" x14ac:dyDescent="0.3">
      <c r="A4" s="1" t="s">
        <v>27</v>
      </c>
      <c r="B4" s="1" t="s">
        <v>95</v>
      </c>
      <c r="C4" s="1" t="s">
        <v>96</v>
      </c>
      <c r="D4" s="2">
        <v>5.805170698656184</v>
      </c>
      <c r="E4" s="2">
        <v>0</v>
      </c>
      <c r="F4" s="2">
        <v>3.1569030500833151E-7</v>
      </c>
      <c r="G4" s="2">
        <v>6.1735864065049384E-2</v>
      </c>
      <c r="H4" s="2">
        <v>2.629183658200418E-3</v>
      </c>
      <c r="I4" s="2">
        <v>5.1751040567978634E-2</v>
      </c>
      <c r="J4" s="2">
        <v>0.70301247276165668</v>
      </c>
      <c r="K4" s="2">
        <v>8.6339646781581791E-2</v>
      </c>
      <c r="L4" s="2">
        <v>0.4238907546828159</v>
      </c>
      <c r="M4" s="2">
        <v>2.4270096793625271</v>
      </c>
      <c r="N4" s="2">
        <f t="shared" si="0"/>
        <v>9.561539656226298</v>
      </c>
    </row>
    <row r="5" spans="1:14" x14ac:dyDescent="0.3">
      <c r="A5" s="1" t="s">
        <v>28</v>
      </c>
      <c r="B5" s="1" t="s">
        <v>93</v>
      </c>
      <c r="C5" s="1" t="s">
        <v>97</v>
      </c>
      <c r="D5" s="2">
        <v>0</v>
      </c>
      <c r="E5" s="2">
        <v>0</v>
      </c>
      <c r="F5" s="2">
        <v>0</v>
      </c>
      <c r="G5" s="2">
        <v>0.60848498911860815</v>
      </c>
      <c r="H5" s="2">
        <v>0</v>
      </c>
      <c r="I5" s="2">
        <v>4.6267598058648218E-2</v>
      </c>
      <c r="J5" s="2">
        <v>5.1847523798187467E-4</v>
      </c>
      <c r="K5" s="2">
        <v>0</v>
      </c>
      <c r="L5" s="2">
        <v>0</v>
      </c>
      <c r="M5" s="2">
        <v>9.9406978439219529E-2</v>
      </c>
      <c r="N5" s="2">
        <f t="shared" si="0"/>
        <v>0.75467804085445778</v>
      </c>
    </row>
    <row r="6" spans="1:14" x14ac:dyDescent="0.3">
      <c r="A6" s="1" t="s">
        <v>29</v>
      </c>
      <c r="B6" s="1" t="s">
        <v>94</v>
      </c>
      <c r="C6" s="1" t="s">
        <v>97</v>
      </c>
      <c r="D6" s="2">
        <v>2.5072741210248495E-2</v>
      </c>
      <c r="E6" s="2">
        <v>0</v>
      </c>
      <c r="F6" s="2">
        <v>0</v>
      </c>
      <c r="G6" s="2">
        <v>0</v>
      </c>
      <c r="H6" s="2">
        <v>1.1361041156066065E-5</v>
      </c>
      <c r="I6" s="2">
        <v>3.1111453885372953E-3</v>
      </c>
      <c r="J6" s="2">
        <v>0.24971457567312427</v>
      </c>
      <c r="K6" s="2">
        <v>3.6717410206871248E-4</v>
      </c>
      <c r="L6" s="2">
        <v>1.0671054084809839E-7</v>
      </c>
      <c r="M6" s="2">
        <v>0.17402169166234671</v>
      </c>
      <c r="N6" s="2">
        <f t="shared" si="0"/>
        <v>0.4522987957880224</v>
      </c>
    </row>
    <row r="7" spans="1:14" x14ac:dyDescent="0.3">
      <c r="A7" s="1" t="s">
        <v>30</v>
      </c>
      <c r="B7" s="1" t="s">
        <v>95</v>
      </c>
      <c r="C7" s="1" t="s">
        <v>97</v>
      </c>
      <c r="D7" s="2">
        <v>0</v>
      </c>
      <c r="E7" s="2">
        <v>0</v>
      </c>
      <c r="F7" s="2">
        <v>0</v>
      </c>
      <c r="G7" s="2">
        <v>0.32892980876570732</v>
      </c>
      <c r="H7" s="2">
        <v>0</v>
      </c>
      <c r="I7" s="2">
        <v>5.95726217213155E-3</v>
      </c>
      <c r="J7" s="2">
        <v>12.937621877425954</v>
      </c>
      <c r="K7" s="2">
        <v>0</v>
      </c>
      <c r="L7" s="2">
        <v>1.6739751470140618E-4</v>
      </c>
      <c r="M7" s="2">
        <v>0.32622547827122617</v>
      </c>
      <c r="N7" s="2">
        <f t="shared" si="0"/>
        <v>13.598901824149721</v>
      </c>
    </row>
    <row r="8" spans="1:14" x14ac:dyDescent="0.3">
      <c r="A8" s="1" t="s">
        <v>31</v>
      </c>
      <c r="B8" s="1" t="s">
        <v>93</v>
      </c>
      <c r="C8" s="1" t="s">
        <v>98</v>
      </c>
      <c r="D8" s="2">
        <v>0.14400843340469294</v>
      </c>
      <c r="E8" s="2">
        <v>0</v>
      </c>
      <c r="F8" s="2">
        <v>5.6575529242763878E-5</v>
      </c>
      <c r="G8" s="2">
        <v>6.0578492399317838</v>
      </c>
      <c r="H8" s="2">
        <v>6.4928341267034284E-5</v>
      </c>
      <c r="I8" s="2">
        <v>1.1075473413029613E-2</v>
      </c>
      <c r="J8" s="2">
        <v>0.12163262106992079</v>
      </c>
      <c r="K8" s="2">
        <v>2.1314008851791577E-3</v>
      </c>
      <c r="L8" s="2">
        <v>12.589593276129108</v>
      </c>
      <c r="M8" s="2">
        <v>1.1331487796269357</v>
      </c>
      <c r="N8" s="2">
        <f t="shared" si="0"/>
        <v>20.05956072833116</v>
      </c>
    </row>
    <row r="9" spans="1:14" x14ac:dyDescent="0.3">
      <c r="A9" s="1" t="s">
        <v>32</v>
      </c>
      <c r="B9" s="1" t="s">
        <v>94</v>
      </c>
      <c r="C9" s="1" t="s">
        <v>98</v>
      </c>
      <c r="D9" s="2">
        <v>7.5787794478845427E-3</v>
      </c>
      <c r="E9" s="2">
        <v>2.6224053414125592E-5</v>
      </c>
      <c r="F9" s="2">
        <v>1.1562986501303385E-3</v>
      </c>
      <c r="G9" s="2">
        <v>2.2795018564379461</v>
      </c>
      <c r="H9" s="2">
        <v>3.501044898324146E-6</v>
      </c>
      <c r="I9" s="2">
        <v>0.20721133692131843</v>
      </c>
      <c r="J9" s="2">
        <v>48.137051135840011</v>
      </c>
      <c r="K9" s="2">
        <v>1.1642105675349623E-4</v>
      </c>
      <c r="L9" s="2">
        <v>129.89447650079819</v>
      </c>
      <c r="M9" s="2">
        <v>5.4923329892917536</v>
      </c>
      <c r="N9" s="2">
        <f t="shared" si="0"/>
        <v>186.01945504354231</v>
      </c>
    </row>
    <row r="10" spans="1:14" x14ac:dyDescent="0.3">
      <c r="A10" s="1" t="s">
        <v>33</v>
      </c>
      <c r="B10" s="1" t="s">
        <v>95</v>
      </c>
      <c r="C10" s="1" t="s">
        <v>98</v>
      </c>
      <c r="D10" s="2">
        <v>0.82592422529125997</v>
      </c>
      <c r="E10" s="2">
        <v>3.5490002488813843E-5</v>
      </c>
      <c r="F10" s="2">
        <v>7.209633167803986E-4</v>
      </c>
      <c r="G10" s="2">
        <v>0.64039357125147944</v>
      </c>
      <c r="H10" s="2">
        <v>3.7226575854276689E-4</v>
      </c>
      <c r="I10" s="2">
        <v>0.12065936013095779</v>
      </c>
      <c r="J10" s="2">
        <v>62.521491543022421</v>
      </c>
      <c r="K10" s="2">
        <v>1.2224210959120185E-2</v>
      </c>
      <c r="L10" s="2">
        <v>95.634025204231875</v>
      </c>
      <c r="M10" s="2">
        <v>3.2692324542149436</v>
      </c>
      <c r="N10" s="2">
        <f t="shared" si="0"/>
        <v>163.02507928817988</v>
      </c>
    </row>
    <row r="11" spans="1:14" x14ac:dyDescent="0.3">
      <c r="A11" s="1" t="s">
        <v>34</v>
      </c>
      <c r="B11" s="1" t="s">
        <v>93</v>
      </c>
      <c r="C11" s="1" t="s">
        <v>100</v>
      </c>
      <c r="D11" s="2">
        <v>0</v>
      </c>
      <c r="E11" s="2">
        <v>0</v>
      </c>
      <c r="F11" s="2">
        <v>0</v>
      </c>
      <c r="G11" s="2">
        <v>1.1706751116090572</v>
      </c>
      <c r="H11" s="2">
        <v>0</v>
      </c>
      <c r="I11" s="2">
        <v>4.3948850669721651E-3</v>
      </c>
      <c r="J11" s="2">
        <v>2.5775086571599992E-4</v>
      </c>
      <c r="K11" s="2">
        <v>0</v>
      </c>
      <c r="L11" s="2">
        <v>4.5416922451209985E-2</v>
      </c>
      <c r="M11" s="2">
        <v>0.38973549634829396</v>
      </c>
      <c r="N11" s="2">
        <f t="shared" si="0"/>
        <v>1.6104801663412494</v>
      </c>
    </row>
    <row r="12" spans="1:14" x14ac:dyDescent="0.3">
      <c r="A12" s="1" t="s">
        <v>35</v>
      </c>
      <c r="B12" s="1" t="s">
        <v>94</v>
      </c>
      <c r="C12" s="1" t="s">
        <v>100</v>
      </c>
      <c r="D12" s="2">
        <v>0</v>
      </c>
      <c r="E12" s="2">
        <v>0</v>
      </c>
      <c r="F12" s="2">
        <v>1.1369634179914101E-5</v>
      </c>
      <c r="G12" s="2">
        <v>0</v>
      </c>
      <c r="H12" s="2">
        <v>0</v>
      </c>
      <c r="I12" s="2">
        <v>3.7612112188980973E-2</v>
      </c>
      <c r="J12" s="2">
        <v>1.3881653307116721</v>
      </c>
      <c r="K12" s="2">
        <v>0</v>
      </c>
      <c r="L12" s="2">
        <v>15.413797753217978</v>
      </c>
      <c r="M12" s="2">
        <v>0.93512906366959214</v>
      </c>
      <c r="N12" s="2">
        <f t="shared" si="0"/>
        <v>17.774715629422403</v>
      </c>
    </row>
    <row r="13" spans="1:14" x14ac:dyDescent="0.3">
      <c r="A13" s="1" t="s">
        <v>36</v>
      </c>
      <c r="B13" s="1" t="s">
        <v>95</v>
      </c>
      <c r="C13" s="1" t="s">
        <v>100</v>
      </c>
      <c r="D13" s="2">
        <v>0</v>
      </c>
      <c r="E13" s="2">
        <v>0</v>
      </c>
      <c r="F13" s="2">
        <v>2.3963764110845887E-6</v>
      </c>
      <c r="G13" s="2">
        <v>0</v>
      </c>
      <c r="H13" s="2">
        <v>0</v>
      </c>
      <c r="I13" s="2">
        <v>1.5826317913933963E-2</v>
      </c>
      <c r="J13" s="2">
        <v>4.383189192020609E-2</v>
      </c>
      <c r="K13" s="2">
        <v>0</v>
      </c>
      <c r="L13" s="2">
        <v>11.137834371508006</v>
      </c>
      <c r="M13" s="2">
        <v>0.41097087236994412</v>
      </c>
      <c r="N13" s="2">
        <f t="shared" si="0"/>
        <v>11.608465850088502</v>
      </c>
    </row>
    <row r="14" spans="1:14" x14ac:dyDescent="0.3">
      <c r="A14" s="1" t="s">
        <v>37</v>
      </c>
      <c r="B14" s="1" t="s">
        <v>93</v>
      </c>
      <c r="C14" s="1" t="s">
        <v>101</v>
      </c>
      <c r="D14" s="2">
        <v>0</v>
      </c>
      <c r="E14" s="2">
        <v>0</v>
      </c>
      <c r="F14" s="2">
        <v>0</v>
      </c>
      <c r="G14" s="2">
        <v>0.89085273731052439</v>
      </c>
      <c r="H14" s="2">
        <v>0</v>
      </c>
      <c r="I14" s="2">
        <v>7.0750138408959273E-6</v>
      </c>
      <c r="J14" s="2">
        <v>1.5608713856485323E-4</v>
      </c>
      <c r="K14" s="2">
        <v>0</v>
      </c>
      <c r="L14" s="2">
        <v>2.0862087833669776</v>
      </c>
      <c r="M14" s="2">
        <v>0.10964401028832071</v>
      </c>
      <c r="N14" s="2">
        <f t="shared" si="0"/>
        <v>3.0868686931182285</v>
      </c>
    </row>
    <row r="15" spans="1:14" x14ac:dyDescent="0.3">
      <c r="A15" s="1" t="s">
        <v>38</v>
      </c>
      <c r="B15" s="1" t="s">
        <v>94</v>
      </c>
      <c r="C15" s="1" t="s">
        <v>101</v>
      </c>
      <c r="D15" s="2">
        <v>0</v>
      </c>
      <c r="E15" s="2">
        <v>0</v>
      </c>
      <c r="F15" s="2">
        <v>2.2165285997743922E-5</v>
      </c>
      <c r="G15" s="2">
        <v>0</v>
      </c>
      <c r="H15" s="2">
        <v>0</v>
      </c>
      <c r="I15" s="2">
        <v>0.12771144351972907</v>
      </c>
      <c r="J15" s="2">
        <v>0.20750659201689814</v>
      </c>
      <c r="K15" s="2">
        <v>0</v>
      </c>
      <c r="L15" s="2">
        <v>47.023276104543584</v>
      </c>
      <c r="M15" s="2">
        <v>0.94866491634093109</v>
      </c>
      <c r="N15" s="2">
        <f t="shared" si="0"/>
        <v>48.30718122170714</v>
      </c>
    </row>
    <row r="16" spans="1:14" x14ac:dyDescent="0.3">
      <c r="A16" s="1" t="s">
        <v>39</v>
      </c>
      <c r="B16" s="1" t="s">
        <v>95</v>
      </c>
      <c r="C16" s="1" t="s">
        <v>101</v>
      </c>
      <c r="D16" s="2">
        <v>5.6492129013463455E-3</v>
      </c>
      <c r="E16" s="2">
        <v>0</v>
      </c>
      <c r="F16" s="2">
        <v>7.3342192152825447E-8</v>
      </c>
      <c r="G16" s="2">
        <v>0</v>
      </c>
      <c r="H16" s="2">
        <v>2.5098679841129012E-6</v>
      </c>
      <c r="I16" s="2">
        <v>4.0784259026622749E-2</v>
      </c>
      <c r="J16" s="2">
        <v>0.4641481283711073</v>
      </c>
      <c r="K16" s="2">
        <v>8.0599193137034786E-5</v>
      </c>
      <c r="L16" s="2">
        <v>45.231734106443582</v>
      </c>
      <c r="M16" s="2">
        <v>0.37641185842221603</v>
      </c>
      <c r="N16" s="2">
        <f t="shared" si="0"/>
        <v>46.11881074756819</v>
      </c>
    </row>
    <row r="17" spans="1:14" x14ac:dyDescent="0.3">
      <c r="A17" s="1" t="s">
        <v>40</v>
      </c>
      <c r="B17" s="1" t="s">
        <v>93</v>
      </c>
      <c r="C17" s="1" t="s">
        <v>102</v>
      </c>
      <c r="D17" s="2">
        <v>0</v>
      </c>
      <c r="E17" s="2">
        <v>0</v>
      </c>
      <c r="F17" s="2">
        <v>5.1961348788154282E-6</v>
      </c>
      <c r="G17" s="2">
        <v>0.41465687649707661</v>
      </c>
      <c r="H17" s="2">
        <v>0</v>
      </c>
      <c r="I17" s="2">
        <v>5.3401573705258443E-5</v>
      </c>
      <c r="J17" s="2">
        <v>4.612556734895179E-2</v>
      </c>
      <c r="K17" s="2">
        <v>0</v>
      </c>
      <c r="L17" s="2">
        <v>2.1091053451973707E-3</v>
      </c>
      <c r="M17" s="2">
        <v>7.3540647601475939E-2</v>
      </c>
      <c r="N17" s="2">
        <f t="shared" si="0"/>
        <v>0.53649079450128578</v>
      </c>
    </row>
    <row r="18" spans="1:14" x14ac:dyDescent="0.3">
      <c r="A18" s="1" t="s">
        <v>41</v>
      </c>
      <c r="B18" s="1" t="s">
        <v>94</v>
      </c>
      <c r="C18" s="1" t="s">
        <v>102</v>
      </c>
      <c r="D18" s="2">
        <v>5.4457947413176555E-2</v>
      </c>
      <c r="E18" s="2">
        <v>0</v>
      </c>
      <c r="F18" s="2">
        <v>3.7149414700010652E-7</v>
      </c>
      <c r="G18" s="2">
        <v>6.3099959466939026E-2</v>
      </c>
      <c r="H18" s="2">
        <v>2.4571165684772467E-5</v>
      </c>
      <c r="I18" s="2">
        <v>2.0124955101664455E-2</v>
      </c>
      <c r="J18" s="2">
        <v>8.4977210195600037</v>
      </c>
      <c r="K18" s="2">
        <v>8.059919313703201E-4</v>
      </c>
      <c r="L18" s="2">
        <v>133.30533024075316</v>
      </c>
      <c r="M18" s="2">
        <v>0.19496709154009295</v>
      </c>
      <c r="N18" s="2">
        <f t="shared" si="0"/>
        <v>142.13653214842626</v>
      </c>
    </row>
    <row r="19" spans="1:14" x14ac:dyDescent="0.3">
      <c r="A19" s="1" t="s">
        <v>42</v>
      </c>
      <c r="B19" s="1" t="s">
        <v>95</v>
      </c>
      <c r="C19" s="1" t="s">
        <v>102</v>
      </c>
      <c r="D19" s="2">
        <v>0</v>
      </c>
      <c r="E19" s="2">
        <v>0</v>
      </c>
      <c r="F19" s="2">
        <v>3.0580505310240369E-6</v>
      </c>
      <c r="G19" s="2">
        <v>0.15560531569019531</v>
      </c>
      <c r="H19" s="2">
        <v>0</v>
      </c>
      <c r="I19" s="2">
        <v>1.5860260499835022E-2</v>
      </c>
      <c r="J19" s="2">
        <v>0.54608880616387978</v>
      </c>
      <c r="K19" s="2">
        <v>0</v>
      </c>
      <c r="L19" s="2">
        <v>3.8230629640020197</v>
      </c>
      <c r="M19" s="2">
        <v>0.24030805123948085</v>
      </c>
      <c r="N19" s="2">
        <f t="shared" si="0"/>
        <v>4.7809284556459417</v>
      </c>
    </row>
    <row r="20" spans="1:14" x14ac:dyDescent="0.3">
      <c r="A20" s="1" t="s">
        <v>43</v>
      </c>
      <c r="B20" s="1" t="s">
        <v>93</v>
      </c>
      <c r="C20" s="1" t="s">
        <v>99</v>
      </c>
      <c r="D20" s="2">
        <v>0</v>
      </c>
      <c r="E20" s="2">
        <v>0</v>
      </c>
      <c r="F20" s="2">
        <v>4.1454282506681039E-8</v>
      </c>
      <c r="G20" s="2">
        <v>0.36957141403871674</v>
      </c>
      <c r="H20" s="2">
        <v>0</v>
      </c>
      <c r="I20" s="2">
        <v>5.2976941687887802E-4</v>
      </c>
      <c r="J20" s="2">
        <v>0</v>
      </c>
      <c r="K20" s="2">
        <v>0</v>
      </c>
      <c r="L20" s="2">
        <v>9.4238397023715947E-6</v>
      </c>
      <c r="M20" s="2">
        <v>3.3632163700531237E-2</v>
      </c>
      <c r="N20" s="2">
        <f t="shared" si="0"/>
        <v>0.40374281245011173</v>
      </c>
    </row>
    <row r="21" spans="1:14" x14ac:dyDescent="0.3">
      <c r="A21" s="1" t="s">
        <v>44</v>
      </c>
      <c r="B21" s="1" t="s">
        <v>94</v>
      </c>
      <c r="C21" s="1" t="s">
        <v>99</v>
      </c>
      <c r="D21" s="2">
        <v>0</v>
      </c>
      <c r="E21" s="2">
        <v>0</v>
      </c>
      <c r="F21" s="2">
        <v>8.3131780286294088E-6</v>
      </c>
      <c r="G21" s="2">
        <v>0</v>
      </c>
      <c r="H21" s="2">
        <v>0</v>
      </c>
      <c r="I21" s="2">
        <v>4.8852763109152875E-2</v>
      </c>
      <c r="J21" s="2">
        <v>0.2279035897357744</v>
      </c>
      <c r="K21" s="2">
        <v>0</v>
      </c>
      <c r="L21" s="2">
        <v>14.113910937901892</v>
      </c>
      <c r="M21" s="2">
        <v>0.26405885880012647</v>
      </c>
      <c r="N21" s="2">
        <f t="shared" si="0"/>
        <v>14.654734462724974</v>
      </c>
    </row>
    <row r="22" spans="1:14" x14ac:dyDescent="0.3">
      <c r="A22" s="1" t="s">
        <v>45</v>
      </c>
      <c r="B22" s="1" t="s">
        <v>95</v>
      </c>
      <c r="C22" s="1" t="s">
        <v>99</v>
      </c>
      <c r="D22" s="2">
        <v>0</v>
      </c>
      <c r="E22" s="2">
        <v>0</v>
      </c>
      <c r="F22" s="2">
        <v>1.3807464860349228E-6</v>
      </c>
      <c r="G22" s="2">
        <v>5.4887261377196239E-2</v>
      </c>
      <c r="H22" s="2">
        <v>0</v>
      </c>
      <c r="I22" s="2">
        <v>3.1897016637003617E-2</v>
      </c>
      <c r="J22" s="2">
        <v>2.1669628802101215E-4</v>
      </c>
      <c r="K22" s="2">
        <v>0</v>
      </c>
      <c r="L22" s="2">
        <v>116.11177610278105</v>
      </c>
      <c r="M22" s="2">
        <v>0.10707525069301482</v>
      </c>
      <c r="N22" s="2">
        <f t="shared" si="0"/>
        <v>116.30585370852278</v>
      </c>
    </row>
    <row r="23" spans="1:14" x14ac:dyDescent="0.3">
      <c r="A23" s="1" t="s">
        <v>46</v>
      </c>
      <c r="B23" s="1" t="s">
        <v>93</v>
      </c>
      <c r="C23" s="1" t="s">
        <v>103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1.0453050921569229E-2</v>
      </c>
      <c r="N23" s="2">
        <f t="shared" si="0"/>
        <v>1.0453050921569229E-2</v>
      </c>
    </row>
    <row r="24" spans="1:14" x14ac:dyDescent="0.3">
      <c r="A24" s="1" t="s">
        <v>47</v>
      </c>
      <c r="B24" s="1" t="s">
        <v>94</v>
      </c>
      <c r="C24" s="1" t="s">
        <v>103</v>
      </c>
      <c r="D24" s="2">
        <v>0</v>
      </c>
      <c r="E24" s="2">
        <v>0</v>
      </c>
      <c r="F24" s="2">
        <v>1.2165237510686211E-6</v>
      </c>
      <c r="G24" s="2">
        <v>0</v>
      </c>
      <c r="H24" s="2">
        <v>0</v>
      </c>
      <c r="I24" s="2">
        <v>3.8549138592657073E-2</v>
      </c>
      <c r="J24" s="2">
        <v>0</v>
      </c>
      <c r="K24" s="2">
        <v>0</v>
      </c>
      <c r="L24" s="2">
        <v>2.8146206051360423E-4</v>
      </c>
      <c r="M24" s="2">
        <v>5.4396340618950489E-2</v>
      </c>
      <c r="N24" s="2">
        <f t="shared" si="0"/>
        <v>9.3228157795872235E-2</v>
      </c>
    </row>
    <row r="25" spans="1:14" x14ac:dyDescent="0.3">
      <c r="A25" s="1" t="s">
        <v>48</v>
      </c>
      <c r="B25" s="1" t="s">
        <v>95</v>
      </c>
      <c r="C25" s="1" t="s">
        <v>103</v>
      </c>
      <c r="D25" s="2">
        <v>0</v>
      </c>
      <c r="E25" s="2">
        <v>0</v>
      </c>
      <c r="F25" s="2">
        <v>5.2296171704213634E-7</v>
      </c>
      <c r="G25" s="2">
        <v>0</v>
      </c>
      <c r="H25" s="2">
        <v>0</v>
      </c>
      <c r="I25" s="2">
        <v>2.0587520316325936E-2</v>
      </c>
      <c r="J25" s="2">
        <v>0</v>
      </c>
      <c r="K25" s="2">
        <v>0</v>
      </c>
      <c r="L25" s="2">
        <v>3.1784815877589949</v>
      </c>
      <c r="M25" s="2">
        <v>7.3831046648592746E-2</v>
      </c>
      <c r="N25" s="2">
        <f t="shared" si="0"/>
        <v>3.2729006776856306</v>
      </c>
    </row>
    <row r="28" spans="1:14" x14ac:dyDescent="0.3">
      <c r="A28" s="1" t="s">
        <v>105</v>
      </c>
      <c r="B28" s="1" t="s">
        <v>22</v>
      </c>
      <c r="C28" s="1" t="s">
        <v>23</v>
      </c>
      <c r="D28" s="1" t="s">
        <v>0</v>
      </c>
      <c r="E28" s="1" t="s">
        <v>1</v>
      </c>
      <c r="F28" s="1" t="s">
        <v>2</v>
      </c>
      <c r="G28" s="1" t="s">
        <v>3</v>
      </c>
      <c r="H28" s="1" t="s">
        <v>4</v>
      </c>
      <c r="I28" s="1" t="s">
        <v>5</v>
      </c>
      <c r="J28" s="1" t="s">
        <v>6</v>
      </c>
      <c r="K28" s="1" t="s">
        <v>7</v>
      </c>
      <c r="L28" s="1" t="s">
        <v>8</v>
      </c>
      <c r="M28" s="1" t="s">
        <v>9</v>
      </c>
      <c r="N28" s="6" t="s">
        <v>110</v>
      </c>
    </row>
    <row r="29" spans="1:14" x14ac:dyDescent="0.3">
      <c r="A29" s="1" t="s">
        <v>25</v>
      </c>
      <c r="B29" s="1" t="s">
        <v>93</v>
      </c>
      <c r="C29" s="1" t="s">
        <v>96</v>
      </c>
      <c r="D29" s="4">
        <f>IF('base (input)'!E2=0,0,additional!D2/'base (input)'!E2)</f>
        <v>1.1623894858714433E-3</v>
      </c>
      <c r="E29" s="4">
        <f>IF('base (input)'!F2=0,0,additional!E2/'base (input)'!F2)</f>
        <v>0</v>
      </c>
      <c r="F29" s="4">
        <f>IF('base (input)'!G2=0,0,additional!F2/'base (input)'!G2)</f>
        <v>1.5943954782980816E-7</v>
      </c>
      <c r="G29" s="4">
        <f>IF('base (input)'!H2=0,0,additional!G2/'base (input)'!H2)</f>
        <v>1.4062839194773434E-3</v>
      </c>
      <c r="H29" s="4">
        <f>IF('base (input)'!I2=0,0,additional!H2/'base (input)'!I2)</f>
        <v>6.6051542888616105E-6</v>
      </c>
      <c r="I29" s="4">
        <f>IF('base (input)'!J2=0,0,additional!I2/'base (input)'!J2)</f>
        <v>6.0377378919313552E-6</v>
      </c>
      <c r="J29" s="4">
        <f>IF('base (input)'!K2=0,0,additional!J2/'base (input)'!K2)</f>
        <v>1.3991588961013093E-4</v>
      </c>
      <c r="K29" s="4">
        <f>IF('base (input)'!L2=0,0,additional!K2/'base (input)'!L2)</f>
        <v>8.9554659041144846E-4</v>
      </c>
      <c r="L29" s="4">
        <f>IF('base (input)'!M2=0,0,additional!L2/'base (input)'!M2)</f>
        <v>8.1454089550396513E-4</v>
      </c>
      <c r="M29" s="4">
        <f>IF('base (input)'!N2=0,0,additional!M2/'base (input)'!N2)</f>
        <v>2.9077465614351795E-5</v>
      </c>
      <c r="N29" s="4">
        <f t="array" ref="N29">N2/SUM('base (input)'!E2:N2)</f>
        <v>5.2496789619292444E-5</v>
      </c>
    </row>
    <row r="30" spans="1:14" x14ac:dyDescent="0.3">
      <c r="A30" s="1" t="s">
        <v>26</v>
      </c>
      <c r="B30" s="1" t="s">
        <v>94</v>
      </c>
      <c r="C30" s="1" t="s">
        <v>96</v>
      </c>
      <c r="D30" s="4">
        <f>IF('base (input)'!E3=0,0,additional!D3/'base (input)'!E3)</f>
        <v>1.1623894858718618E-3</v>
      </c>
      <c r="E30" s="4">
        <f>IF('base (input)'!F3=0,0,additional!E3/'base (input)'!F3)</f>
        <v>0</v>
      </c>
      <c r="F30" s="4">
        <f>IF('base (input)'!G3=0,0,additional!F3/'base (input)'!G3)</f>
        <v>1.5943954803286052E-7</v>
      </c>
      <c r="G30" s="4">
        <f>IF('base (input)'!H3=0,0,additional!G3/'base (input)'!H3)</f>
        <v>1.4062839194771983E-3</v>
      </c>
      <c r="H30" s="4">
        <f>IF('base (input)'!I3=0,0,additional!H3/'base (input)'!I3)</f>
        <v>6.6051548845133148E-6</v>
      </c>
      <c r="I30" s="4">
        <f>IF('base (input)'!J3=0,0,additional!I3/'base (input)'!J3)</f>
        <v>5.2805837175082257E-6</v>
      </c>
      <c r="J30" s="4">
        <f>IF('base (input)'!K3=0,0,additional!J3/'base (input)'!K3)</f>
        <v>1.7775775714803233E-4</v>
      </c>
      <c r="K30" s="4">
        <f>IF('base (input)'!L3=0,0,additional!K3/'base (input)'!L3)</f>
        <v>8.9554659041162312E-4</v>
      </c>
      <c r="L30" s="4">
        <f>IF('base (input)'!M3=0,0,additional!L3/'base (input)'!M3)</f>
        <v>8.5558366638324279E-4</v>
      </c>
      <c r="M30" s="4">
        <f>IF('base (input)'!N3=0,0,additional!M3/'base (input)'!N3)</f>
        <v>2.2465771592700559E-5</v>
      </c>
      <c r="N30" s="4">
        <f t="array" ref="N30">N3/SUM('base (input)'!E3:N3)</f>
        <v>1.8136510392030764E-4</v>
      </c>
    </row>
    <row r="31" spans="1:14" x14ac:dyDescent="0.3">
      <c r="A31" s="1" t="s">
        <v>27</v>
      </c>
      <c r="B31" s="1" t="s">
        <v>95</v>
      </c>
      <c r="C31" s="1" t="s">
        <v>96</v>
      </c>
      <c r="D31" s="4">
        <f>IF('base (input)'!E4=0,0,additional!D4/'base (input)'!E4)</f>
        <v>1.1623894858717632E-3</v>
      </c>
      <c r="E31" s="4">
        <f>IF('base (input)'!F4=0,0,additional!E4/'base (input)'!F4)</f>
        <v>0</v>
      </c>
      <c r="F31" s="4">
        <f>IF('base (input)'!G4=0,0,additional!F4/'base (input)'!G4)</f>
        <v>1.594395479840058E-7</v>
      </c>
      <c r="G31" s="4">
        <f>IF('base (input)'!H4=0,0,additional!G4/'base (input)'!H4)</f>
        <v>1.406283919477207E-3</v>
      </c>
      <c r="H31" s="4">
        <f>IF('base (input)'!I4=0,0,additional!H4/'base (input)'!I4)</f>
        <v>6.6051592970742991E-6</v>
      </c>
      <c r="I31" s="4">
        <f>IF('base (input)'!J4=0,0,additional!I4/'base (input)'!J4)</f>
        <v>5.2805837165356633E-6</v>
      </c>
      <c r="J31" s="4">
        <f>IF('base (input)'!K4=0,0,additional!J4/'base (input)'!K4)</f>
        <v>1.2408679086215962E-4</v>
      </c>
      <c r="K31" s="4">
        <f>IF('base (input)'!L4=0,0,additional!K4/'base (input)'!L4)</f>
        <v>8.9554659041159417E-4</v>
      </c>
      <c r="L31" s="4">
        <f>IF('base (input)'!M4=0,0,additional!L4/'base (input)'!M4)</f>
        <v>1.6103497512919013E-4</v>
      </c>
      <c r="M31" s="4">
        <f>IF('base (input)'!N4=0,0,additional!M4/'base (input)'!N4)</f>
        <v>2.5822062117638196E-5</v>
      </c>
      <c r="N31" s="4">
        <f t="array" ref="N31">N4/SUM('base (input)'!E4:N4)</f>
        <v>8.1290187688256568E-5</v>
      </c>
    </row>
    <row r="32" spans="1:14" x14ac:dyDescent="0.3">
      <c r="A32" s="1" t="s">
        <v>28</v>
      </c>
      <c r="B32" s="1" t="s">
        <v>93</v>
      </c>
      <c r="C32" s="1" t="s">
        <v>97</v>
      </c>
      <c r="D32" s="4">
        <f>IF('base (input)'!E5=0,0,additional!D5/'base (input)'!E5)</f>
        <v>0</v>
      </c>
      <c r="E32" s="4">
        <f>IF('base (input)'!F5=0,0,additional!E5/'base (input)'!F5)</f>
        <v>0</v>
      </c>
      <c r="F32" s="4">
        <f>IF('base (input)'!G5=0,0,additional!F5/'base (input)'!G5)</f>
        <v>0</v>
      </c>
      <c r="G32" s="4">
        <f>IF('base (input)'!H5=0,0,additional!G5/'base (input)'!H5)</f>
        <v>1.4062839194772428E-3</v>
      </c>
      <c r="H32" s="4">
        <f>IF('base (input)'!I5=0,0,additional!H5/'base (input)'!I5)</f>
        <v>0</v>
      </c>
      <c r="I32" s="4">
        <f>IF('base (input)'!J5=0,0,additional!I5/'base (input)'!J5)</f>
        <v>7.567855481729267E-5</v>
      </c>
      <c r="J32" s="4">
        <f>IF('base (input)'!K5=0,0,additional!J5/'base (input)'!K5)</f>
        <v>3.4539686761832964E-6</v>
      </c>
      <c r="K32" s="4">
        <f>IF('base (input)'!L5=0,0,additional!K5/'base (input)'!L5)</f>
        <v>0</v>
      </c>
      <c r="L32" s="4">
        <f>IF('base (input)'!M5=0,0,additional!L5/'base (input)'!M5)</f>
        <v>0</v>
      </c>
      <c r="M32" s="4">
        <f>IF('base (input)'!N5=0,0,additional!M5/'base (input)'!N5)</f>
        <v>3.9943351300908597E-6</v>
      </c>
      <c r="N32" s="4">
        <f t="array" ref="N32">N5/SUM('base (input)'!E5:N5)</f>
        <v>2.8935754424054017E-5</v>
      </c>
    </row>
    <row r="33" spans="1:14" x14ac:dyDescent="0.3">
      <c r="A33" s="1" t="s">
        <v>29</v>
      </c>
      <c r="B33" s="1" t="s">
        <v>94</v>
      </c>
      <c r="C33" s="1" t="s">
        <v>97</v>
      </c>
      <c r="D33" s="4">
        <f>IF('base (input)'!E6=0,0,additional!D6/'base (input)'!E6)</f>
        <v>1.162389485871511E-3</v>
      </c>
      <c r="E33" s="4">
        <f>IF('base (input)'!F6=0,0,additional!E6/'base (input)'!F6)</f>
        <v>0</v>
      </c>
      <c r="F33" s="4">
        <f>IF('base (input)'!G6=0,0,additional!F6/'base (input)'!G6)</f>
        <v>0</v>
      </c>
      <c r="G33" s="4">
        <f>IF('base (input)'!H6=0,0,additional!G6/'base (input)'!H6)</f>
        <v>0</v>
      </c>
      <c r="H33" s="4">
        <f>IF('base (input)'!I6=0,0,additional!H6/'base (input)'!I6)</f>
        <v>6.6052564860849218E-6</v>
      </c>
      <c r="I33" s="4">
        <f>IF('base (input)'!J6=0,0,additional!I6/'base (input)'!J6)</f>
        <v>7.5678554817253598E-5</v>
      </c>
      <c r="J33" s="4">
        <f>IF('base (input)'!K6=0,0,additional!J6/'base (input)'!K6)</f>
        <v>2.1041176254697484E-4</v>
      </c>
      <c r="K33" s="4">
        <f>IF('base (input)'!L6=0,0,additional!K6/'base (input)'!L6)</f>
        <v>8.9554659041149389E-4</v>
      </c>
      <c r="L33" s="4">
        <f>IF('base (input)'!M6=0,0,additional!L6/'base (input)'!M6)</f>
        <v>1.0221316173189501E-8</v>
      </c>
      <c r="M33" s="4">
        <f>IF('base (input)'!N6=0,0,additional!M6/'base (input)'!N6)</f>
        <v>5.67336360692099E-6</v>
      </c>
      <c r="N33" s="4">
        <f t="array" ref="N33">N6/SUM('base (input)'!E6:N6)</f>
        <v>1.4162884432309574E-5</v>
      </c>
    </row>
    <row r="34" spans="1:14" x14ac:dyDescent="0.3">
      <c r="A34" s="1" t="s">
        <v>30</v>
      </c>
      <c r="B34" s="1" t="s">
        <v>95</v>
      </c>
      <c r="C34" s="1" t="s">
        <v>97</v>
      </c>
      <c r="D34" s="4">
        <f>IF('base (input)'!E7=0,0,additional!D7/'base (input)'!E7)</f>
        <v>0</v>
      </c>
      <c r="E34" s="4">
        <f>IF('base (input)'!F7=0,0,additional!E7/'base (input)'!F7)</f>
        <v>0</v>
      </c>
      <c r="F34" s="4">
        <f>IF('base (input)'!G7=0,0,additional!F7/'base (input)'!G7)</f>
        <v>0</v>
      </c>
      <c r="G34" s="4">
        <f>IF('base (input)'!H7=0,0,additional!G7/'base (input)'!H7)</f>
        <v>1.4062839194771582E-3</v>
      </c>
      <c r="H34" s="4">
        <f>IF('base (input)'!I7=0,0,additional!H7/'base (input)'!I7)</f>
        <v>0</v>
      </c>
      <c r="I34" s="4">
        <f>IF('base (input)'!J7=0,0,additional!I7/'base (input)'!J7)</f>
        <v>7.36009658034538E-5</v>
      </c>
      <c r="J34" s="4">
        <f>IF('base (input)'!K7=0,0,additional!J7/'base (input)'!K7)</f>
        <v>2.3965260429168072E-3</v>
      </c>
      <c r="K34" s="4">
        <f>IF('base (input)'!L7=0,0,additional!K7/'base (input)'!L7)</f>
        <v>0</v>
      </c>
      <c r="L34" s="4">
        <f>IF('base (input)'!M7=0,0,additional!L7/'base (input)'!M7)</f>
        <v>7.6311777307351816E-7</v>
      </c>
      <c r="M34" s="4">
        <f>IF('base (input)'!N7=0,0,additional!M7/'base (input)'!N7)</f>
        <v>1.3898542525333512E-5</v>
      </c>
      <c r="N34" s="4">
        <f t="array" ref="N34">N7/SUM('base (input)'!E7:N7)</f>
        <v>4.6247516372941935E-4</v>
      </c>
    </row>
    <row r="35" spans="1:14" x14ac:dyDescent="0.3">
      <c r="A35" s="1" t="s">
        <v>31</v>
      </c>
      <c r="B35" s="1" t="s">
        <v>93</v>
      </c>
      <c r="C35" s="1" t="s">
        <v>98</v>
      </c>
      <c r="D35" s="4">
        <f>IF('base (input)'!E8=0,0,additional!D8/'base (input)'!E8)</f>
        <v>1.1623894858720876E-3</v>
      </c>
      <c r="E35" s="4">
        <f>IF('base (input)'!F8=0,0,additional!E8/'base (input)'!F8)</f>
        <v>0</v>
      </c>
      <c r="F35" s="4">
        <f>IF('base (input)'!G8=0,0,additional!F8/'base (input)'!G8)</f>
        <v>1.5943954808579608E-7</v>
      </c>
      <c r="G35" s="4">
        <f>IF('base (input)'!H8=0,0,additional!G8/'base (input)'!H8)</f>
        <v>1.4062839194771651E-3</v>
      </c>
      <c r="H35" s="4">
        <f>IF('base (input)'!I8=0,0,additional!H8/'base (input)'!I8)</f>
        <v>6.6051211868803951E-6</v>
      </c>
      <c r="I35" s="4">
        <f>IF('base (input)'!J8=0,0,additional!I8/'base (input)'!J8)</f>
        <v>7.5894755180697949E-6</v>
      </c>
      <c r="J35" s="4">
        <f>IF('base (input)'!K8=0,0,additional!J8/'base (input)'!K8)</f>
        <v>1.1644834093164399E-4</v>
      </c>
      <c r="K35" s="4">
        <f>IF('base (input)'!L8=0,0,additional!K8/'base (input)'!L8)</f>
        <v>8.9554659041141084E-4</v>
      </c>
      <c r="L35" s="4">
        <f>IF('base (input)'!M8=0,0,additional!L8/'base (input)'!M8)</f>
        <v>1.1488951702983308E-2</v>
      </c>
      <c r="M35" s="4">
        <f>IF('base (input)'!N8=0,0,additional!M8/'base (input)'!N8)</f>
        <v>4.2656617776866204E-6</v>
      </c>
      <c r="N35" s="4">
        <f t="array" ref="N35">N8/SUM('base (input)'!E8:N8)</f>
        <v>7.3198697794861606E-5</v>
      </c>
    </row>
    <row r="36" spans="1:14" x14ac:dyDescent="0.3">
      <c r="A36" s="1" t="s">
        <v>32</v>
      </c>
      <c r="B36" s="1" t="s">
        <v>94</v>
      </c>
      <c r="C36" s="1" t="s">
        <v>98</v>
      </c>
      <c r="D36" s="4">
        <f>IF('base (input)'!E9=0,0,additional!D9/'base (input)'!E9)</f>
        <v>1.1623894858718625E-3</v>
      </c>
      <c r="E36" s="4">
        <f>IF('base (input)'!F9=0,0,additional!E9/'base (input)'!F9)</f>
        <v>1.5929085472954865E-7</v>
      </c>
      <c r="F36" s="4">
        <f>IF('base (input)'!G9=0,0,additional!F9/'base (input)'!G9)</f>
        <v>1.5943954791125239E-7</v>
      </c>
      <c r="G36" s="4">
        <f>IF('base (input)'!H9=0,0,additional!G9/'base (input)'!H9)</f>
        <v>1.4062839194775537E-3</v>
      </c>
      <c r="H36" s="4">
        <f>IF('base (input)'!I9=0,0,additional!H9/'base (input)'!I9)</f>
        <v>6.6057450911776333E-6</v>
      </c>
      <c r="I36" s="4">
        <f>IF('base (input)'!J9=0,0,additional!I9/'base (input)'!J9)</f>
        <v>7.6063886101780697E-6</v>
      </c>
      <c r="J36" s="4">
        <f>IF('base (input)'!K9=0,0,additional!J9/'base (input)'!K9)</f>
        <v>2.0656841607950842E-3</v>
      </c>
      <c r="K36" s="4">
        <f>IF('base (input)'!L9=0,0,additional!K9/'base (input)'!L9)</f>
        <v>8.955465904115095E-4</v>
      </c>
      <c r="L36" s="4">
        <f>IF('base (input)'!M9=0,0,additional!L9/'base (input)'!M9)</f>
        <v>7.8519868669057729E-3</v>
      </c>
      <c r="M36" s="4">
        <f>IF('base (input)'!N9=0,0,additional!M9/'base (input)'!N9)</f>
        <v>2.6800583005633703E-5</v>
      </c>
      <c r="N36" s="4">
        <f t="array" ref="N36">N9/SUM('base (input)'!E9:N9)</f>
        <v>6.6183504691027519E-4</v>
      </c>
    </row>
    <row r="37" spans="1:14" x14ac:dyDescent="0.3">
      <c r="A37" s="1" t="s">
        <v>33</v>
      </c>
      <c r="B37" s="1" t="s">
        <v>95</v>
      </c>
      <c r="C37" s="1" t="s">
        <v>98</v>
      </c>
      <c r="D37" s="4">
        <f>IF('base (input)'!E10=0,0,additional!D10/'base (input)'!E10)</f>
        <v>1.1623894858716751E-3</v>
      </c>
      <c r="E37" s="4">
        <f>IF('base (input)'!F10=0,0,additional!E10/'base (input)'!F10)</f>
        <v>1.5929085497672282E-7</v>
      </c>
      <c r="F37" s="4">
        <f>IF('base (input)'!G10=0,0,additional!F10/'base (input)'!G10)</f>
        <v>1.5943954850004172E-7</v>
      </c>
      <c r="G37" s="4">
        <f>IF('base (input)'!H10=0,0,additional!G10/'base (input)'!H10)</f>
        <v>1.4062839194770949E-3</v>
      </c>
      <c r="H37" s="4">
        <f>IF('base (input)'!I10=0,0,additional!H10/'base (input)'!I10)</f>
        <v>6.6051412090625783E-6</v>
      </c>
      <c r="I37" s="4">
        <f>IF('base (input)'!J10=0,0,additional!I10/'base (input)'!J10)</f>
        <v>7.6025531085797149E-6</v>
      </c>
      <c r="J37" s="4">
        <f>IF('base (input)'!K10=0,0,additional!J10/'base (input)'!K10)</f>
        <v>2.9372767106584812E-3</v>
      </c>
      <c r="K37" s="4">
        <f>IF('base (input)'!L10=0,0,additional!K10/'base (input)'!L10)</f>
        <v>8.9554659041173512E-4</v>
      </c>
      <c r="L37" s="4">
        <f>IF('base (input)'!M10=0,0,additional!L10/'base (input)'!M10)</f>
        <v>4.3988637492505681E-3</v>
      </c>
      <c r="M37" s="4">
        <f>IF('base (input)'!N10=0,0,additional!M10/'base (input)'!N10)</f>
        <v>1.5607766635435579E-5</v>
      </c>
      <c r="N37" s="4">
        <f>N10/SUM('base (input)'!E10:N10)</f>
        <v>5.9424565371867248E-4</v>
      </c>
    </row>
    <row r="38" spans="1:14" x14ac:dyDescent="0.3">
      <c r="A38" s="1" t="s">
        <v>34</v>
      </c>
      <c r="B38" s="1" t="s">
        <v>93</v>
      </c>
      <c r="C38" s="1" t="s">
        <v>100</v>
      </c>
      <c r="D38" s="4">
        <f>IF('base (input)'!E11=0,0,additional!D11/'base (input)'!E11)</f>
        <v>0</v>
      </c>
      <c r="E38" s="4">
        <f>IF('base (input)'!F11=0,0,additional!E11/'base (input)'!F11)</f>
        <v>0</v>
      </c>
      <c r="F38" s="4">
        <f>IF('base (input)'!G11=0,0,additional!F11/'base (input)'!G11)</f>
        <v>0</v>
      </c>
      <c r="G38" s="4">
        <f>IF('base (input)'!H11=0,0,additional!G11/'base (input)'!H11)</f>
        <v>1.4062839194784837E-3</v>
      </c>
      <c r="H38" s="4">
        <f>IF('base (input)'!I11=0,0,additional!H11/'base (input)'!I11)</f>
        <v>0</v>
      </c>
      <c r="I38" s="4">
        <f>IF('base (input)'!J11=0,0,additional!I11/'base (input)'!J11)</f>
        <v>8.9270684466538668E-6</v>
      </c>
      <c r="J38" s="4">
        <f>IF('base (input)'!K11=0,0,additional!J11/'base (input)'!K11)</f>
        <v>1.9526580736060599E-4</v>
      </c>
      <c r="K38" s="4">
        <f>IF('base (input)'!L11=0,0,additional!K11/'base (input)'!L11)</f>
        <v>0</v>
      </c>
      <c r="L38" s="4">
        <f>IF('base (input)'!M11=0,0,additional!L11/'base (input)'!M11)</f>
        <v>3.7011590295175608E-4</v>
      </c>
      <c r="M38" s="4">
        <f>IF('base (input)'!N11=0,0,additional!M11/'base (input)'!N11)</f>
        <v>1.0775967560249343E-5</v>
      </c>
      <c r="N38" s="4">
        <f t="array" ref="N38">N11/SUM('base (input)'!E11:N11)</f>
        <v>4.281381453962951E-5</v>
      </c>
    </row>
    <row r="39" spans="1:14" x14ac:dyDescent="0.3">
      <c r="A39" s="1" t="s">
        <v>35</v>
      </c>
      <c r="B39" s="1" t="s">
        <v>94</v>
      </c>
      <c r="C39" s="1" t="s">
        <v>100</v>
      </c>
      <c r="D39" s="4">
        <f>IF('base (input)'!E12=0,0,additional!D12/'base (input)'!E12)</f>
        <v>0</v>
      </c>
      <c r="E39" s="4">
        <f>IF('base (input)'!F12=0,0,additional!E12/'base (input)'!F12)</f>
        <v>0</v>
      </c>
      <c r="F39" s="4">
        <f>IF('base (input)'!G12=0,0,additional!F12/'base (input)'!G12)</f>
        <v>1.5943954816875756E-7</v>
      </c>
      <c r="G39" s="4">
        <f>IF('base (input)'!H12=0,0,additional!G12/'base (input)'!H12)</f>
        <v>0</v>
      </c>
      <c r="H39" s="4">
        <f>IF('base (input)'!I12=0,0,additional!H12/'base (input)'!I12)</f>
        <v>0</v>
      </c>
      <c r="I39" s="4">
        <f>IF('base (input)'!J12=0,0,additional!I12/'base (input)'!J12)</f>
        <v>1.2016802831020515E-5</v>
      </c>
      <c r="J39" s="4">
        <f>IF('base (input)'!K12=0,0,additional!J12/'base (input)'!K12)</f>
        <v>1.8086373393679282E-3</v>
      </c>
      <c r="K39" s="4">
        <f>IF('base (input)'!L12=0,0,additional!K12/'base (input)'!L12)</f>
        <v>0</v>
      </c>
      <c r="L39" s="4">
        <f>IF('base (input)'!M12=0,0,additional!L12/'base (input)'!M12)</f>
        <v>9.0706748385911713E-3</v>
      </c>
      <c r="M39" s="4">
        <f>IF('base (input)'!N12=0,0,additional!M12/'base (input)'!N12)</f>
        <v>2.878281098981029E-5</v>
      </c>
      <c r="N39" s="4">
        <f t="array" ref="N39">N12/SUM('base (input)'!E12:N12)</f>
        <v>4.6582812670472099E-4</v>
      </c>
    </row>
    <row r="40" spans="1:14" x14ac:dyDescent="0.3">
      <c r="A40" s="1" t="s">
        <v>36</v>
      </c>
      <c r="B40" s="1" t="s">
        <v>95</v>
      </c>
      <c r="C40" s="1" t="s">
        <v>100</v>
      </c>
      <c r="D40" s="4">
        <f>IF('base (input)'!E13=0,0,additional!D13/'base (input)'!E13)</f>
        <v>0</v>
      </c>
      <c r="E40" s="4">
        <f>IF('base (input)'!F13=0,0,additional!E13/'base (input)'!F13)</f>
        <v>0</v>
      </c>
      <c r="F40" s="4">
        <f>IF('base (input)'!G13=0,0,additional!F13/'base (input)'!G13)</f>
        <v>1.5943954830902121E-7</v>
      </c>
      <c r="G40" s="4">
        <f>IF('base (input)'!H13=0,0,additional!G13/'base (input)'!H13)</f>
        <v>0</v>
      </c>
      <c r="H40" s="4">
        <f>IF('base (input)'!I13=0,0,additional!H13/'base (input)'!I13)</f>
        <v>0</v>
      </c>
      <c r="I40" s="4">
        <f>IF('base (input)'!J13=0,0,additional!I13/'base (input)'!J13)</f>
        <v>9.3568785297083826E-6</v>
      </c>
      <c r="J40" s="4">
        <f>IF('base (input)'!K13=0,0,additional!J13/'base (input)'!K13)</f>
        <v>1.5995289537717072E-4</v>
      </c>
      <c r="K40" s="4">
        <f>IF('base (input)'!L13=0,0,additional!K13/'base (input)'!L13)</f>
        <v>0</v>
      </c>
      <c r="L40" s="4">
        <f>IF('base (input)'!M13=0,0,additional!L13/'base (input)'!M13)</f>
        <v>7.41030350328539E-3</v>
      </c>
      <c r="M40" s="4">
        <f>IF('base (input)'!N13=0,0,additional!M13/'base (input)'!N13)</f>
        <v>1.9140064548502038E-5</v>
      </c>
      <c r="N40" s="4">
        <f t="array" ref="N40">N13/SUM('base (input)'!E13:N13)</f>
        <v>4.6517129061373887E-4</v>
      </c>
    </row>
    <row r="41" spans="1:14" x14ac:dyDescent="0.3">
      <c r="A41" s="1" t="s">
        <v>37</v>
      </c>
      <c r="B41" s="1" t="s">
        <v>93</v>
      </c>
      <c r="C41" s="1" t="s">
        <v>101</v>
      </c>
      <c r="D41" s="4">
        <f>IF('base (input)'!E14=0,0,additional!D14/'base (input)'!E14)</f>
        <v>0</v>
      </c>
      <c r="E41" s="4">
        <f>IF('base (input)'!F14=0,0,additional!E14/'base (input)'!F14)</f>
        <v>0</v>
      </c>
      <c r="F41" s="4">
        <f>IF('base (input)'!G14=0,0,additional!F14/'base (input)'!G14)</f>
        <v>0</v>
      </c>
      <c r="G41" s="4">
        <f>IF('base (input)'!H14=0,0,additional!G14/'base (input)'!H14)</f>
        <v>1.40628391947737E-3</v>
      </c>
      <c r="H41" s="4">
        <f>IF('base (input)'!I14=0,0,additional!H14/'base (input)'!I14)</f>
        <v>0</v>
      </c>
      <c r="I41" s="4">
        <f>IF('base (input)'!J14=0,0,additional!I14/'base (input)'!J14)</f>
        <v>7.6075417644042226E-6</v>
      </c>
      <c r="J41" s="4">
        <f>IF('base (input)'!K14=0,0,additional!J14/'base (input)'!K14)</f>
        <v>5.3272060943636098E-5</v>
      </c>
      <c r="K41" s="4">
        <f>IF('base (input)'!L14=0,0,additional!K14/'base (input)'!L14)</f>
        <v>0</v>
      </c>
      <c r="L41" s="4">
        <f>IF('base (input)'!M14=0,0,additional!L14/'base (input)'!M14)</f>
        <v>0.11120515902809049</v>
      </c>
      <c r="M41" s="4">
        <f>IF('base (input)'!N14=0,0,additional!M14/'base (input)'!N14)</f>
        <v>4.3190092596234953E-6</v>
      </c>
      <c r="N41" s="4">
        <f t="array" ref="N41">N14/SUM('base (input)'!E14:N14)</f>
        <v>1.1853205582257253E-4</v>
      </c>
    </row>
    <row r="42" spans="1:14" x14ac:dyDescent="0.3">
      <c r="A42" s="1" t="s">
        <v>38</v>
      </c>
      <c r="B42" s="1" t="s">
        <v>94</v>
      </c>
      <c r="C42" s="1" t="s">
        <v>101</v>
      </c>
      <c r="D42" s="4">
        <f>IF('base (input)'!E15=0,0,additional!D15/'base (input)'!E15)</f>
        <v>0</v>
      </c>
      <c r="E42" s="4">
        <f>IF('base (input)'!F15=0,0,additional!E15/'base (input)'!F15)</f>
        <v>0</v>
      </c>
      <c r="F42" s="4">
        <f>IF('base (input)'!G15=0,0,additional!F15/'base (input)'!G15)</f>
        <v>1.5943954825020803E-7</v>
      </c>
      <c r="G42" s="4">
        <f>IF('base (input)'!H15=0,0,additional!G15/'base (input)'!H15)</f>
        <v>0</v>
      </c>
      <c r="H42" s="4">
        <f>IF('base (input)'!I15=0,0,additional!H15/'base (input)'!I15)</f>
        <v>0</v>
      </c>
      <c r="I42" s="4">
        <f>IF('base (input)'!J15=0,0,additional!I15/'base (input)'!J15)</f>
        <v>8.3817374250571089E-6</v>
      </c>
      <c r="J42" s="4">
        <f>IF('base (input)'!K15=0,0,additional!J15/'base (input)'!K15)</f>
        <v>1.4338190337188846E-4</v>
      </c>
      <c r="K42" s="4">
        <f>IF('base (input)'!L15=0,0,additional!K15/'base (input)'!L15)</f>
        <v>0</v>
      </c>
      <c r="L42" s="4">
        <f>IF('base (input)'!M15=0,0,additional!L15/'base (input)'!M15)</f>
        <v>7.1545711975606755E-3</v>
      </c>
      <c r="M42" s="4">
        <f>IF('base (input)'!N15=0,0,additional!M15/'base (input)'!N15)</f>
        <v>3.9574881404079244E-5</v>
      </c>
      <c r="N42" s="4">
        <f t="array" ref="N42">N15/SUM('base (input)'!E15:N15)</f>
        <v>1.0198490810099446E-3</v>
      </c>
    </row>
    <row r="43" spans="1:14" x14ac:dyDescent="0.3">
      <c r="A43" s="1" t="s">
        <v>39</v>
      </c>
      <c r="B43" s="1" t="s">
        <v>95</v>
      </c>
      <c r="C43" s="1" t="s">
        <v>101</v>
      </c>
      <c r="D43" s="4">
        <f>IF('base (input)'!E16=0,0,additional!D16/'base (input)'!E16)</f>
        <v>1.1623894858737362E-3</v>
      </c>
      <c r="E43" s="4">
        <f>IF('base (input)'!F16=0,0,additional!E16/'base (input)'!F16)</f>
        <v>0</v>
      </c>
      <c r="F43" s="4">
        <f>IF('base (input)'!G16=0,0,additional!F16/'base (input)'!G16)</f>
        <v>1.5943954815831618E-7</v>
      </c>
      <c r="G43" s="4">
        <f>IF('base (input)'!H16=0,0,additional!G16/'base (input)'!H16)</f>
        <v>0</v>
      </c>
      <c r="H43" s="4">
        <f>IF('base (input)'!I16=0,0,additional!H16/'base (input)'!I16)</f>
        <v>6.6049157476655296E-6</v>
      </c>
      <c r="I43" s="4">
        <f>IF('base (input)'!J16=0,0,additional!I16/'base (input)'!J16)</f>
        <v>8.2635842596218252E-6</v>
      </c>
      <c r="J43" s="4">
        <f>IF('base (input)'!K16=0,0,additional!J16/'base (input)'!K16)</f>
        <v>1.8816866871441843E-4</v>
      </c>
      <c r="K43" s="4">
        <f>IF('base (input)'!L16=0,0,additional!K16/'base (input)'!L16)</f>
        <v>8.9554659041149768E-4</v>
      </c>
      <c r="L43" s="4">
        <f>IF('base (input)'!M16=0,0,additional!L16/'base (input)'!M16)</f>
        <v>1.3832207688138512E-2</v>
      </c>
      <c r="M43" s="4">
        <f>IF('base (input)'!N16=0,0,additional!M16/'base (input)'!N16)</f>
        <v>1.9383339731876509E-5</v>
      </c>
      <c r="N43" s="4">
        <f t="array" ref="N43">N16/SUM('base (input)'!E16:N16)</f>
        <v>1.5323264001717164E-3</v>
      </c>
    </row>
    <row r="44" spans="1:14" x14ac:dyDescent="0.3">
      <c r="A44" s="1" t="s">
        <v>40</v>
      </c>
      <c r="B44" s="1" t="s">
        <v>93</v>
      </c>
      <c r="C44" s="1" t="s">
        <v>102</v>
      </c>
      <c r="D44" s="4">
        <f>IF('base (input)'!E17=0,0,additional!D17/'base (input)'!E17)</f>
        <v>0</v>
      </c>
      <c r="E44" s="4">
        <f>IF('base (input)'!F17=0,0,additional!E17/'base (input)'!F17)</f>
        <v>0</v>
      </c>
      <c r="F44" s="4">
        <f>IF('base (input)'!G17=0,0,additional!F17/'base (input)'!G17)</f>
        <v>1.5943954829136017E-7</v>
      </c>
      <c r="G44" s="4">
        <f>IF('base (input)'!H17=0,0,additional!G17/'base (input)'!H17)</f>
        <v>1.4062839194772998E-3</v>
      </c>
      <c r="H44" s="4">
        <f>IF('base (input)'!I17=0,0,additional!H17/'base (input)'!I17)</f>
        <v>0</v>
      </c>
      <c r="I44" s="4">
        <f>IF('base (input)'!J17=0,0,additional!I17/'base (input)'!J17)</f>
        <v>6.0272656552210437E-6</v>
      </c>
      <c r="J44" s="4">
        <f>IF('base (input)'!K17=0,0,additional!J17/'base (input)'!K17)</f>
        <v>1.1393530122752642E-4</v>
      </c>
      <c r="K44" s="4">
        <f>IF('base (input)'!L17=0,0,additional!K17/'base (input)'!L17)</f>
        <v>0</v>
      </c>
      <c r="L44" s="4">
        <f>IF('base (input)'!M17=0,0,additional!L17/'base (input)'!M17)</f>
        <v>3.451890908670001E-4</v>
      </c>
      <c r="M44" s="4">
        <f>IF('base (input)'!N17=0,0,additional!M17/'base (input)'!N17)</f>
        <v>4.1821504162764598E-6</v>
      </c>
      <c r="N44" s="4">
        <f t="array" ref="N44">N17/SUM('base (input)'!E17:N17)</f>
        <v>2.9265789450785761E-5</v>
      </c>
    </row>
    <row r="45" spans="1:14" x14ac:dyDescent="0.3">
      <c r="A45" s="1" t="s">
        <v>41</v>
      </c>
      <c r="B45" s="1" t="s">
        <v>94</v>
      </c>
      <c r="C45" s="1" t="s">
        <v>102</v>
      </c>
      <c r="D45" s="4">
        <f>IF('base (input)'!E18=0,0,additional!D18/'base (input)'!E18)</f>
        <v>1.1623894858735682E-3</v>
      </c>
      <c r="E45" s="4">
        <f>IF('base (input)'!F18=0,0,additional!E18/'base (input)'!F18)</f>
        <v>0</v>
      </c>
      <c r="F45" s="4">
        <f>IF('base (input)'!G18=0,0,additional!F18/'base (input)'!G18)</f>
        <v>1.5943954806871524E-7</v>
      </c>
      <c r="G45" s="4">
        <f>IF('base (input)'!H18=0,0,additional!G18/'base (input)'!H18)</f>
        <v>1.4062839194771345E-3</v>
      </c>
      <c r="H45" s="4">
        <f>IF('base (input)'!I18=0,0,additional!H18/'base (input)'!I18)</f>
        <v>6.6051520657990502E-6</v>
      </c>
      <c r="I45" s="4">
        <f>IF('base (input)'!J18=0,0,additional!I18/'base (input)'!J18)</f>
        <v>2.0171147028359398E-5</v>
      </c>
      <c r="J45" s="4">
        <f>IF('base (input)'!K18=0,0,additional!J18/'base (input)'!K18)</f>
        <v>7.9848538563657128E-3</v>
      </c>
      <c r="K45" s="4">
        <f>IF('base (input)'!L18=0,0,additional!K18/'base (input)'!L18)</f>
        <v>8.9554659041146678E-4</v>
      </c>
      <c r="L45" s="4">
        <f>IF('base (input)'!M18=0,0,additional!L18/'base (input)'!M18)</f>
        <v>7.955582425654574E-2</v>
      </c>
      <c r="M45" s="4">
        <f>IF('base (input)'!N18=0,0,additional!M18/'base (input)'!N18)</f>
        <v>1.7243668651652968E-5</v>
      </c>
      <c r="N45" s="4">
        <f t="array" ref="N45">N18/SUM('base (input)'!E18:N18)</f>
        <v>9.3863977877585783E-3</v>
      </c>
    </row>
    <row r="46" spans="1:14" x14ac:dyDescent="0.3">
      <c r="A46" s="1" t="s">
        <v>42</v>
      </c>
      <c r="B46" s="1" t="s">
        <v>95</v>
      </c>
      <c r="C46" s="1" t="s">
        <v>102</v>
      </c>
      <c r="D46" s="4">
        <f>IF('base (input)'!E19=0,0,additional!D19/'base (input)'!E19)</f>
        <v>0</v>
      </c>
      <c r="E46" s="4">
        <f>IF('base (input)'!F19=0,0,additional!E19/'base (input)'!F19)</f>
        <v>0</v>
      </c>
      <c r="F46" s="4">
        <f>IF('base (input)'!G19=0,0,additional!F19/'base (input)'!G19)</f>
        <v>1.5943954802002278E-7</v>
      </c>
      <c r="G46" s="4">
        <f>IF('base (input)'!H19=0,0,additional!G19/'base (input)'!H19)</f>
        <v>1.4062839194775897E-3</v>
      </c>
      <c r="H46" s="4">
        <f>IF('base (input)'!I19=0,0,additional!H19/'base (input)'!I19)</f>
        <v>0</v>
      </c>
      <c r="I46" s="4">
        <f>IF('base (input)'!J19=0,0,additional!I19/'base (input)'!J19)</f>
        <v>2.0086703858755836E-5</v>
      </c>
      <c r="J46" s="4">
        <f>IF('base (input)'!K19=0,0,additional!J19/'base (input)'!K19)</f>
        <v>1.9332561790905253E-4</v>
      </c>
      <c r="K46" s="4">
        <f>IF('base (input)'!L19=0,0,additional!K19/'base (input)'!L19)</f>
        <v>0</v>
      </c>
      <c r="L46" s="4">
        <f>IF('base (input)'!M19=0,0,additional!L19/'base (input)'!M19)</f>
        <v>1.5892280810281048E-3</v>
      </c>
      <c r="M46" s="4">
        <f>IF('base (input)'!N19=0,0,additional!M19/'base (input)'!N19)</f>
        <v>1.5723889843511045E-5</v>
      </c>
      <c r="N46" s="4">
        <f t="array" ref="N46">N19/SUM('base (input)'!E19:N19)</f>
        <v>2.2306670478496868E-4</v>
      </c>
    </row>
    <row r="47" spans="1:14" x14ac:dyDescent="0.3">
      <c r="A47" s="1" t="s">
        <v>43</v>
      </c>
      <c r="B47" s="1" t="s">
        <v>93</v>
      </c>
      <c r="C47" s="1" t="s">
        <v>99</v>
      </c>
      <c r="D47" s="4">
        <f>IF('base (input)'!E20=0,0,additional!D20/'base (input)'!E20)</f>
        <v>0</v>
      </c>
      <c r="E47" s="4">
        <f>IF('base (input)'!F20=0,0,additional!E20/'base (input)'!F20)</f>
        <v>0</v>
      </c>
      <c r="F47" s="4">
        <f>IF('base (input)'!G20=0,0,additional!F20/'base (input)'!G20)</f>
        <v>1.5943954810261937E-7</v>
      </c>
      <c r="G47" s="4">
        <f>IF('base (input)'!H20=0,0,additional!G20/'base (input)'!H20)</f>
        <v>1.4062839194776131E-3</v>
      </c>
      <c r="H47" s="4">
        <f>IF('base (input)'!I20=0,0,additional!H20/'base (input)'!I20)</f>
        <v>0</v>
      </c>
      <c r="I47" s="4">
        <f>IF('base (input)'!J20=0,0,additional!I20/'base (input)'!J20)</f>
        <v>1.988623937233033E-5</v>
      </c>
      <c r="J47" s="4">
        <f>IF('base (input)'!K20=0,0,additional!J20/'base (input)'!K20)</f>
        <v>0</v>
      </c>
      <c r="K47" s="4">
        <f>IF('base (input)'!L20=0,0,additional!K20/'base (input)'!L20)</f>
        <v>0</v>
      </c>
      <c r="L47" s="4">
        <f>IF('base (input)'!M20=0,0,additional!L20/'base (input)'!M20)</f>
        <v>1.2891709579167709E-6</v>
      </c>
      <c r="M47" s="4">
        <f>IF('base (input)'!N20=0,0,additional!M20/'base (input)'!N20)</f>
        <v>1.9344071507222781E-6</v>
      </c>
      <c r="N47" s="4">
        <f t="array" ref="N47">N20/SUM('base (input)'!E20:N20)</f>
        <v>2.2831870321156783E-5</v>
      </c>
    </row>
    <row r="48" spans="1:14" x14ac:dyDescent="0.3">
      <c r="A48" s="1" t="s">
        <v>44</v>
      </c>
      <c r="B48" s="1" t="s">
        <v>94</v>
      </c>
      <c r="C48" s="1" t="s">
        <v>99</v>
      </c>
      <c r="D48" s="4">
        <f>IF('base (input)'!E21=0,0,additional!D21/'base (input)'!E21)</f>
        <v>0</v>
      </c>
      <c r="E48" s="4">
        <f>IF('base (input)'!F21=0,0,additional!E21/'base (input)'!F21)</f>
        <v>0</v>
      </c>
      <c r="F48" s="4">
        <f>IF('base (input)'!G21=0,0,additional!F21/'base (input)'!G21)</f>
        <v>1.5943954792154601E-7</v>
      </c>
      <c r="G48" s="4">
        <f>IF('base (input)'!H21=0,0,additional!G21/'base (input)'!H21)</f>
        <v>0</v>
      </c>
      <c r="H48" s="4">
        <f>IF('base (input)'!I21=0,0,additional!H21/'base (input)'!I21)</f>
        <v>0</v>
      </c>
      <c r="I48" s="4">
        <f>IF('base (input)'!J21=0,0,additional!I21/'base (input)'!J21)</f>
        <v>1.9758608000530994E-5</v>
      </c>
      <c r="J48" s="4">
        <f>IF('base (input)'!K21=0,0,additional!J21/'base (input)'!K21)</f>
        <v>2.6284638864181763E-4</v>
      </c>
      <c r="K48" s="4">
        <f>IF('base (input)'!L21=0,0,additional!K21/'base (input)'!L21)</f>
        <v>0</v>
      </c>
      <c r="L48" s="4">
        <f>IF('base (input)'!M21=0,0,additional!L21/'base (input)'!M21)</f>
        <v>4.098115835627727E-3</v>
      </c>
      <c r="M48" s="4">
        <f>IF('base (input)'!N21=0,0,additional!M21/'base (input)'!N21)</f>
        <v>2.5669729380829474E-5</v>
      </c>
      <c r="N48" s="4">
        <f t="array" ref="N48">N21/SUM('base (input)'!E21:N21)</f>
        <v>8.5587786233549729E-4</v>
      </c>
    </row>
    <row r="49" spans="1:14" x14ac:dyDescent="0.3">
      <c r="A49" s="1" t="s">
        <v>45</v>
      </c>
      <c r="B49" s="1" t="s">
        <v>95</v>
      </c>
      <c r="C49" s="1" t="s">
        <v>99</v>
      </c>
      <c r="D49" s="4">
        <f>IF('base (input)'!E22=0,0,additional!D22/'base (input)'!E22)</f>
        <v>0</v>
      </c>
      <c r="E49" s="4">
        <f>IF('base (input)'!F22=0,0,additional!E22/'base (input)'!F22)</f>
        <v>0</v>
      </c>
      <c r="F49" s="4">
        <f>IF('base (input)'!G22=0,0,additional!F22/'base (input)'!G22)</f>
        <v>1.5943954804098414E-7</v>
      </c>
      <c r="G49" s="4">
        <f>IF('base (input)'!H22=0,0,additional!G22/'base (input)'!H22)</f>
        <v>1.4062839194772287E-3</v>
      </c>
      <c r="H49" s="4">
        <f>IF('base (input)'!I22=0,0,additional!H22/'base (input)'!I22)</f>
        <v>0</v>
      </c>
      <c r="I49" s="4">
        <f>IF('base (input)'!J22=0,0,additional!I22/'base (input)'!J22)</f>
        <v>1.9866722703748635E-5</v>
      </c>
      <c r="J49" s="4">
        <f>IF('base (input)'!K22=0,0,additional!J22/'base (input)'!K22)</f>
        <v>6.7088634062232871E-6</v>
      </c>
      <c r="K49" s="4">
        <f>IF('base (input)'!L22=0,0,additional!K22/'base (input)'!L22)</f>
        <v>0</v>
      </c>
      <c r="L49" s="4">
        <f>IF('base (input)'!M22=0,0,additional!L22/'base (input)'!M22)</f>
        <v>7.2873652101436023E-2</v>
      </c>
      <c r="M49" s="4">
        <f>IF('base (input)'!N22=0,0,additional!M22/'base (input)'!N22)</f>
        <v>1.402294095291799E-5</v>
      </c>
      <c r="N49" s="4">
        <f t="array" ref="N49">N22/SUM('base (input)'!E22:N22)</f>
        <v>1.0655998412081709E-2</v>
      </c>
    </row>
    <row r="50" spans="1:14" x14ac:dyDescent="0.3">
      <c r="A50" s="1" t="s">
        <v>46</v>
      </c>
      <c r="B50" s="1" t="s">
        <v>93</v>
      </c>
      <c r="C50" s="1" t="s">
        <v>103</v>
      </c>
      <c r="D50" s="4">
        <f>IF('base (input)'!E23=0,0,additional!D23/'base (input)'!E23)</f>
        <v>0</v>
      </c>
      <c r="E50" s="4">
        <f>IF('base (input)'!F23=0,0,additional!E23/'base (input)'!F23)</f>
        <v>0</v>
      </c>
      <c r="F50" s="4">
        <f>IF('base (input)'!G23=0,0,additional!F23/'base (input)'!G23)</f>
        <v>0</v>
      </c>
      <c r="G50" s="4">
        <f>IF('base (input)'!H23=0,0,additional!G23/'base (input)'!H23)</f>
        <v>0</v>
      </c>
      <c r="H50" s="4">
        <f>IF('base (input)'!I23=0,0,additional!H23/'base (input)'!I23)</f>
        <v>0</v>
      </c>
      <c r="I50" s="4">
        <f>IF('base (input)'!J23=0,0,additional!I23/'base (input)'!J23)</f>
        <v>0</v>
      </c>
      <c r="J50" s="4">
        <f>IF('base (input)'!K23=0,0,additional!J23/'base (input)'!K23)</f>
        <v>0</v>
      </c>
      <c r="K50" s="4">
        <f>IF('base (input)'!L23=0,0,additional!K23/'base (input)'!L23)</f>
        <v>0</v>
      </c>
      <c r="L50" s="4">
        <f>IF('base (input)'!M23=0,0,additional!L23/'base (input)'!M23)</f>
        <v>0</v>
      </c>
      <c r="M50" s="4">
        <f>IF('base (input)'!N23=0,0,additional!M23/'base (input)'!N23)</f>
        <v>1.5206981417355986E-6</v>
      </c>
      <c r="N50" s="4">
        <f t="array" ref="N50">N23/SUM('base (input)'!E23:N23)</f>
        <v>1.5206981417355986E-6</v>
      </c>
    </row>
    <row r="51" spans="1:14" x14ac:dyDescent="0.3">
      <c r="A51" s="1" t="s">
        <v>47</v>
      </c>
      <c r="B51" s="1" t="s">
        <v>94</v>
      </c>
      <c r="C51" s="1" t="s">
        <v>103</v>
      </c>
      <c r="D51" s="4">
        <f>IF('base (input)'!E24=0,0,additional!D24/'base (input)'!E24)</f>
        <v>0</v>
      </c>
      <c r="E51" s="4">
        <f>IF('base (input)'!F24=0,0,additional!E24/'base (input)'!F24)</f>
        <v>0</v>
      </c>
      <c r="F51" s="4">
        <f>IF('base (input)'!G24=0,0,additional!F24/'base (input)'!G24)</f>
        <v>1.5943954797753881E-7</v>
      </c>
      <c r="G51" s="4">
        <f>IF('base (input)'!H24=0,0,additional!G24/'base (input)'!H24)</f>
        <v>0</v>
      </c>
      <c r="H51" s="4">
        <f>IF('base (input)'!I24=0,0,additional!H24/'base (input)'!I24)</f>
        <v>0</v>
      </c>
      <c r="I51" s="4">
        <f>IF('base (input)'!J24=0,0,additional!I24/'base (input)'!J24)</f>
        <v>4.8476067745601305E-5</v>
      </c>
      <c r="J51" s="4">
        <f>IF('base (input)'!K24=0,0,additional!J24/'base (input)'!K24)</f>
        <v>0</v>
      </c>
      <c r="K51" s="4">
        <f>IF('base (input)'!L24=0,0,additional!K24/'base (input)'!L24)</f>
        <v>0</v>
      </c>
      <c r="L51" s="4">
        <f>IF('base (input)'!M24=0,0,additional!L24/'base (input)'!M24)</f>
        <v>1.2858607543222816E-6</v>
      </c>
      <c r="M51" s="4">
        <f>IF('base (input)'!N24=0,0,additional!M24/'base (input)'!N24)</f>
        <v>2.2589467209411177E-5</v>
      </c>
      <c r="N51" s="4">
        <f t="array" ref="N51">N24/SUM('base (input)'!E24:N24)</f>
        <v>2.7181964381351644E-5</v>
      </c>
    </row>
    <row r="52" spans="1:14" x14ac:dyDescent="0.3">
      <c r="A52" s="1" t="s">
        <v>48</v>
      </c>
      <c r="B52" s="1" t="s">
        <v>95</v>
      </c>
      <c r="C52" s="1" t="s">
        <v>103</v>
      </c>
      <c r="D52" s="4">
        <f>IF('base (input)'!E25=0,0,additional!D25/'base (input)'!E25)</f>
        <v>0</v>
      </c>
      <c r="E52" s="4">
        <f>IF('base (input)'!F25=0,0,additional!E25/'base (input)'!F25)</f>
        <v>0</v>
      </c>
      <c r="F52" s="4">
        <f>IF('base (input)'!G25=0,0,additional!F25/'base (input)'!G25)</f>
        <v>1.5943954787870012E-7</v>
      </c>
      <c r="G52" s="4">
        <f>IF('base (input)'!H25=0,0,additional!G25/'base (input)'!H25)</f>
        <v>0</v>
      </c>
      <c r="H52" s="4">
        <f>IF('base (input)'!I25=0,0,additional!H25/'base (input)'!I25)</f>
        <v>0</v>
      </c>
      <c r="I52" s="4">
        <f>IF('base (input)'!J25=0,0,additional!I25/'base (input)'!J25)</f>
        <v>4.8498281074972761E-5</v>
      </c>
      <c r="J52" s="4">
        <f>IF('base (input)'!K25=0,0,additional!J25/'base (input)'!K25)</f>
        <v>0</v>
      </c>
      <c r="K52" s="4">
        <f>IF('base (input)'!L25=0,0,additional!K25/'base (input)'!L25)</f>
        <v>0</v>
      </c>
      <c r="L52" s="4">
        <f>IF('base (input)'!M25=0,0,additional!L25/'base (input)'!M25)</f>
        <v>2.2148154050303081E-2</v>
      </c>
      <c r="M52" s="4">
        <f>IF('base (input)'!N25=0,0,additional!M25/'base (input)'!N25)</f>
        <v>1.6747582295992874E-5</v>
      </c>
      <c r="N52" s="4">
        <f t="array" ref="N52">N25/SUM('base (input)'!E25:N25)</f>
        <v>6.5724196549739051E-4</v>
      </c>
    </row>
    <row r="57" spans="1:14" x14ac:dyDescent="0.3">
      <c r="A57" s="5"/>
    </row>
    <row r="58" spans="1:14" x14ac:dyDescent="0.3">
      <c r="A58" s="5"/>
    </row>
    <row r="59" spans="1:14" x14ac:dyDescent="0.3">
      <c r="A59" s="5"/>
    </row>
    <row r="60" spans="1:14" x14ac:dyDescent="0.3">
      <c r="A60" s="5"/>
    </row>
    <row r="61" spans="1:14" x14ac:dyDescent="0.3">
      <c r="A61" s="5"/>
    </row>
    <row r="62" spans="1:14" x14ac:dyDescent="0.3">
      <c r="A62" s="5"/>
    </row>
    <row r="63" spans="1:14" x14ac:dyDescent="0.3">
      <c r="A63" s="5"/>
    </row>
    <row r="64" spans="1:14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</sheetData>
  <pageMargins left="0.7" right="0.7" top="0.75" bottom="0.75" header="0.3" footer="0.3"/>
  <ignoredErrors>
    <ignoredError sqref="N29:N3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AD74-ECC2-43D5-96AC-CE976F7CDA6B}">
  <dimension ref="A1:J49"/>
  <sheetViews>
    <sheetView tabSelected="1" workbookViewId="0">
      <selection activeCell="J2" sqref="J2:J25"/>
    </sheetView>
  </sheetViews>
  <sheetFormatPr defaultRowHeight="14.4" x14ac:dyDescent="0.3"/>
  <cols>
    <col min="1" max="1" width="34.21875" customWidth="1"/>
    <col min="8" max="8" width="11.5546875" bestFit="1" customWidth="1"/>
    <col min="9" max="9" width="14.88671875" bestFit="1" customWidth="1"/>
  </cols>
  <sheetData>
    <row r="1" spans="1:10" x14ac:dyDescent="0.3">
      <c r="B1" t="s">
        <v>93</v>
      </c>
      <c r="C1" t="s">
        <v>94</v>
      </c>
      <c r="D1" t="s">
        <v>95</v>
      </c>
      <c r="H1" t="s">
        <v>22</v>
      </c>
      <c r="I1" t="s">
        <v>23</v>
      </c>
      <c r="J1" t="s">
        <v>110</v>
      </c>
    </row>
    <row r="2" spans="1:10" x14ac:dyDescent="0.3">
      <c r="A2" s="5" t="s">
        <v>99</v>
      </c>
      <c r="B2" s="7">
        <f>$J$20</f>
        <v>3.4762386475594132E-5</v>
      </c>
      <c r="C2" s="7">
        <f>$J$21</f>
        <v>7.6898615665262418E-4</v>
      </c>
      <c r="D2" s="7">
        <f>$J$22</f>
        <v>8.3741152391907103E-3</v>
      </c>
      <c r="H2" t="s">
        <v>93</v>
      </c>
      <c r="I2" t="s">
        <v>96</v>
      </c>
      <c r="J2" s="3">
        <v>7.5084842065637869E-5</v>
      </c>
    </row>
    <row r="3" spans="1:10" x14ac:dyDescent="0.3">
      <c r="A3" s="5" t="s">
        <v>99</v>
      </c>
      <c r="B3" s="7">
        <f t="shared" ref="B3:B8" si="0">$J$20</f>
        <v>3.4762386475594132E-5</v>
      </c>
      <c r="C3" s="7">
        <f t="shared" ref="C3:C8" si="1">$J$21</f>
        <v>7.6898615665262418E-4</v>
      </c>
      <c r="D3" s="7">
        <f t="shared" ref="D3:D8" si="2">$J$22</f>
        <v>8.3741152391907103E-3</v>
      </c>
      <c r="H3" t="s">
        <v>94</v>
      </c>
      <c r="I3" t="s">
        <v>96</v>
      </c>
      <c r="J3" s="3">
        <v>1.9208391181404735E-4</v>
      </c>
    </row>
    <row r="4" spans="1:10" x14ac:dyDescent="0.3">
      <c r="A4" s="5" t="s">
        <v>99</v>
      </c>
      <c r="B4" s="7">
        <f>$J$20</f>
        <v>3.4762386475594132E-5</v>
      </c>
      <c r="C4" s="7">
        <f t="shared" si="1"/>
        <v>7.6898615665262418E-4</v>
      </c>
      <c r="D4" s="7">
        <f t="shared" si="2"/>
        <v>8.3741152391907103E-3</v>
      </c>
      <c r="H4" t="s">
        <v>95</v>
      </c>
      <c r="I4" t="s">
        <v>96</v>
      </c>
      <c r="J4" s="3">
        <v>1.1919141665318853E-4</v>
      </c>
    </row>
    <row r="5" spans="1:10" x14ac:dyDescent="0.3">
      <c r="A5" s="5" t="s">
        <v>99</v>
      </c>
      <c r="B5" s="7">
        <f t="shared" si="0"/>
        <v>3.4762386475594132E-5</v>
      </c>
      <c r="C5" s="7">
        <f t="shared" si="1"/>
        <v>7.6898615665262418E-4</v>
      </c>
      <c r="D5" s="7">
        <f t="shared" si="2"/>
        <v>8.3741152391907103E-3</v>
      </c>
      <c r="H5" t="s">
        <v>93</v>
      </c>
      <c r="I5" t="s">
        <v>97</v>
      </c>
      <c r="J5" s="3">
        <v>4.3768199683435326E-5</v>
      </c>
    </row>
    <row r="6" spans="1:10" x14ac:dyDescent="0.3">
      <c r="A6" s="5" t="s">
        <v>99</v>
      </c>
      <c r="B6" s="7">
        <f t="shared" si="0"/>
        <v>3.4762386475594132E-5</v>
      </c>
      <c r="C6" s="7">
        <f>$J$21</f>
        <v>7.6898615665262418E-4</v>
      </c>
      <c r="D6" s="7">
        <f t="shared" si="2"/>
        <v>8.3741152391907103E-3</v>
      </c>
      <c r="H6" t="s">
        <v>94</v>
      </c>
      <c r="I6" t="s">
        <v>97</v>
      </c>
      <c r="J6" s="3">
        <v>1.6550186139415285E-5</v>
      </c>
    </row>
    <row r="7" spans="1:10" x14ac:dyDescent="0.3">
      <c r="A7" s="5" t="s">
        <v>99</v>
      </c>
      <c r="B7" s="7">
        <f t="shared" si="0"/>
        <v>3.4762386475594132E-5</v>
      </c>
      <c r="C7" s="7">
        <f t="shared" si="1"/>
        <v>7.6898615665262418E-4</v>
      </c>
      <c r="D7" s="7">
        <f>$J$22</f>
        <v>8.3741152391907103E-3</v>
      </c>
      <c r="H7" t="s">
        <v>95</v>
      </c>
      <c r="I7" t="s">
        <v>97</v>
      </c>
      <c r="J7" s="3">
        <v>6.9390492668155676E-4</v>
      </c>
    </row>
    <row r="8" spans="1:10" x14ac:dyDescent="0.3">
      <c r="A8" s="5" t="s">
        <v>99</v>
      </c>
      <c r="B8" s="7">
        <f t="shared" si="0"/>
        <v>3.4762386475594132E-5</v>
      </c>
      <c r="C8" s="7">
        <f t="shared" si="1"/>
        <v>7.6898615665262418E-4</v>
      </c>
      <c r="D8" s="7">
        <f t="shared" si="2"/>
        <v>8.3741152391907103E-3</v>
      </c>
      <c r="H8" t="s">
        <v>93</v>
      </c>
      <c r="I8" t="s">
        <v>98</v>
      </c>
      <c r="J8" s="3">
        <v>7.9674019644528297E-5</v>
      </c>
    </row>
    <row r="9" spans="1:10" x14ac:dyDescent="0.3">
      <c r="A9" s="5" t="s">
        <v>103</v>
      </c>
      <c r="B9" s="7">
        <f>$J$23</f>
        <v>2.0882786531610374E-6</v>
      </c>
      <c r="C9" s="7">
        <f>$J$24</f>
        <v>3.8537292274081531E-5</v>
      </c>
      <c r="D9" s="7">
        <f>$J$25</f>
        <v>5.2854896655854836E-4</v>
      </c>
      <c r="H9" t="s">
        <v>94</v>
      </c>
      <c r="I9" t="s">
        <v>98</v>
      </c>
      <c r="J9" s="3">
        <v>6.6419401030366851E-4</v>
      </c>
    </row>
    <row r="10" spans="1:10" x14ac:dyDescent="0.3">
      <c r="A10" s="5" t="s">
        <v>103</v>
      </c>
      <c r="B10" s="7">
        <f>$J$23</f>
        <v>2.0882786531610374E-6</v>
      </c>
      <c r="C10" s="7">
        <f>$J$24</f>
        <v>3.8537292274081531E-5</v>
      </c>
      <c r="D10" s="7">
        <f>$J$25</f>
        <v>5.2854896655854836E-4</v>
      </c>
      <c r="H10" t="s">
        <v>95</v>
      </c>
      <c r="I10" t="s">
        <v>98</v>
      </c>
      <c r="J10" s="3">
        <v>6.5986236188178983E-4</v>
      </c>
    </row>
    <row r="11" spans="1:10" x14ac:dyDescent="0.3">
      <c r="A11" s="5" t="s">
        <v>102</v>
      </c>
      <c r="B11" s="7">
        <f>$J$17</f>
        <v>4.3606150686875428E-5</v>
      </c>
      <c r="C11" s="7">
        <f>$J$18</f>
        <v>7.8074575988024844E-3</v>
      </c>
      <c r="D11" s="7">
        <f>$J$19</f>
        <v>3.0202800261762121E-4</v>
      </c>
      <c r="H11" t="s">
        <v>93</v>
      </c>
      <c r="I11" t="s">
        <v>100</v>
      </c>
      <c r="J11" s="3">
        <v>6.4398490809444291E-5</v>
      </c>
    </row>
    <row r="12" spans="1:10" x14ac:dyDescent="0.3">
      <c r="A12" s="5" t="s">
        <v>102</v>
      </c>
      <c r="B12" s="7">
        <f t="shared" ref="B12:B13" si="3">$J$17</f>
        <v>4.3606150686875428E-5</v>
      </c>
      <c r="C12" s="7">
        <f t="shared" ref="C12:C13" si="4">$J$18</f>
        <v>7.8074575988024844E-3</v>
      </c>
      <c r="D12" s="7">
        <f>$J$19</f>
        <v>3.0202800261762121E-4</v>
      </c>
      <c r="H12" t="s">
        <v>94</v>
      </c>
      <c r="I12" t="s">
        <v>100</v>
      </c>
      <c r="J12" s="3">
        <v>4.1192701227640155E-4</v>
      </c>
    </row>
    <row r="13" spans="1:10" x14ac:dyDescent="0.3">
      <c r="A13" s="5" t="s">
        <v>102</v>
      </c>
      <c r="B13" s="7">
        <f t="shared" si="3"/>
        <v>4.3606150686875428E-5</v>
      </c>
      <c r="C13" s="7">
        <f t="shared" si="4"/>
        <v>7.8074575988024844E-3</v>
      </c>
      <c r="D13" s="7">
        <f t="shared" ref="D13" si="5">$J$19</f>
        <v>3.0202800261762121E-4</v>
      </c>
      <c r="H13" t="s">
        <v>95</v>
      </c>
      <c r="I13" t="s">
        <v>100</v>
      </c>
      <c r="J13" s="3">
        <v>4.1533868009536535E-4</v>
      </c>
    </row>
    <row r="14" spans="1:10" x14ac:dyDescent="0.3">
      <c r="A14" s="5" t="s">
        <v>98</v>
      </c>
      <c r="B14" s="7">
        <f>$J$8</f>
        <v>7.9674019644528297E-5</v>
      </c>
      <c r="C14" s="7">
        <f>$J$9</f>
        <v>6.6419401030366851E-4</v>
      </c>
      <c r="D14" s="7">
        <f>$J$13</f>
        <v>4.1533868009536535E-4</v>
      </c>
      <c r="H14" t="s">
        <v>93</v>
      </c>
      <c r="I14" t="s">
        <v>101</v>
      </c>
      <c r="J14" s="3">
        <v>1.2142058901962085E-4</v>
      </c>
    </row>
    <row r="15" spans="1:10" x14ac:dyDescent="0.3">
      <c r="A15" s="5" t="s">
        <v>98</v>
      </c>
      <c r="B15" s="7">
        <f t="shared" ref="B15:B37" si="6">$J$8</f>
        <v>7.9674019644528297E-5</v>
      </c>
      <c r="C15" s="7">
        <f t="shared" ref="C15:C37" si="7">$J$9</f>
        <v>6.6419401030366851E-4</v>
      </c>
      <c r="D15" s="7">
        <f t="shared" ref="D15:D37" si="8">$J$13</f>
        <v>4.1533868009536535E-4</v>
      </c>
      <c r="H15" t="s">
        <v>94</v>
      </c>
      <c r="I15" t="s">
        <v>101</v>
      </c>
      <c r="J15" s="3">
        <v>8.1590885395344968E-4</v>
      </c>
    </row>
    <row r="16" spans="1:10" x14ac:dyDescent="0.3">
      <c r="A16" s="5" t="s">
        <v>98</v>
      </c>
      <c r="B16" s="7">
        <f>$J$8</f>
        <v>7.9674019644528297E-5</v>
      </c>
      <c r="C16" s="7">
        <f t="shared" si="7"/>
        <v>6.6419401030366851E-4</v>
      </c>
      <c r="D16" s="7">
        <f t="shared" si="8"/>
        <v>4.1533868009536535E-4</v>
      </c>
      <c r="H16" t="s">
        <v>95</v>
      </c>
      <c r="I16" t="s">
        <v>101</v>
      </c>
      <c r="J16" s="3">
        <v>1.2165131347521229E-3</v>
      </c>
    </row>
    <row r="17" spans="1:10" x14ac:dyDescent="0.3">
      <c r="A17" s="5" t="s">
        <v>98</v>
      </c>
      <c r="B17" s="7">
        <f t="shared" si="6"/>
        <v>7.9674019644528297E-5</v>
      </c>
      <c r="C17" s="7">
        <f t="shared" si="7"/>
        <v>6.6419401030366851E-4</v>
      </c>
      <c r="D17" s="7">
        <f t="shared" si="8"/>
        <v>4.1533868009536535E-4</v>
      </c>
      <c r="H17" t="s">
        <v>93</v>
      </c>
      <c r="I17" t="s">
        <v>102</v>
      </c>
      <c r="J17" s="3">
        <v>4.3606150686875428E-5</v>
      </c>
    </row>
    <row r="18" spans="1:10" x14ac:dyDescent="0.3">
      <c r="A18" s="5" t="s">
        <v>98</v>
      </c>
      <c r="B18" s="7">
        <f t="shared" si="6"/>
        <v>7.9674019644528297E-5</v>
      </c>
      <c r="C18" s="7">
        <f t="shared" si="7"/>
        <v>6.6419401030366851E-4</v>
      </c>
      <c r="D18" s="7">
        <f t="shared" si="8"/>
        <v>4.1533868009536535E-4</v>
      </c>
      <c r="H18" t="s">
        <v>94</v>
      </c>
      <c r="I18" t="s">
        <v>102</v>
      </c>
      <c r="J18" s="3">
        <v>7.8074575988024844E-3</v>
      </c>
    </row>
    <row r="19" spans="1:10" x14ac:dyDescent="0.3">
      <c r="A19" s="5" t="s">
        <v>98</v>
      </c>
      <c r="B19" s="7">
        <f t="shared" si="6"/>
        <v>7.9674019644528297E-5</v>
      </c>
      <c r="C19" s="7">
        <f t="shared" si="7"/>
        <v>6.6419401030366851E-4</v>
      </c>
      <c r="D19" s="7">
        <f t="shared" si="8"/>
        <v>4.1533868009536535E-4</v>
      </c>
      <c r="H19" t="s">
        <v>95</v>
      </c>
      <c r="I19" t="s">
        <v>102</v>
      </c>
      <c r="J19" s="3">
        <v>3.0202800261762121E-4</v>
      </c>
    </row>
    <row r="20" spans="1:10" x14ac:dyDescent="0.3">
      <c r="A20" s="5" t="s">
        <v>98</v>
      </c>
      <c r="B20" s="7">
        <f t="shared" si="6"/>
        <v>7.9674019644528297E-5</v>
      </c>
      <c r="C20" s="7">
        <f>$J$9</f>
        <v>6.6419401030366851E-4</v>
      </c>
      <c r="D20" s="7">
        <f t="shared" si="8"/>
        <v>4.1533868009536535E-4</v>
      </c>
      <c r="H20" t="s">
        <v>93</v>
      </c>
      <c r="I20" t="s">
        <v>99</v>
      </c>
      <c r="J20" s="3">
        <v>3.4762386475594132E-5</v>
      </c>
    </row>
    <row r="21" spans="1:10" x14ac:dyDescent="0.3">
      <c r="A21" s="5" t="s">
        <v>98</v>
      </c>
      <c r="B21" s="7">
        <f t="shared" si="6"/>
        <v>7.9674019644528297E-5</v>
      </c>
      <c r="C21" s="7">
        <f t="shared" si="7"/>
        <v>6.6419401030366851E-4</v>
      </c>
      <c r="D21" s="7">
        <f t="shared" si="8"/>
        <v>4.1533868009536535E-4</v>
      </c>
      <c r="H21" t="s">
        <v>94</v>
      </c>
      <c r="I21" t="s">
        <v>99</v>
      </c>
      <c r="J21" s="3">
        <v>7.6898615665262418E-4</v>
      </c>
    </row>
    <row r="22" spans="1:10" x14ac:dyDescent="0.3">
      <c r="A22" s="5" t="s">
        <v>98</v>
      </c>
      <c r="B22" s="7">
        <f t="shared" si="6"/>
        <v>7.9674019644528297E-5</v>
      </c>
      <c r="C22" s="7">
        <f t="shared" si="7"/>
        <v>6.6419401030366851E-4</v>
      </c>
      <c r="D22" s="7">
        <f t="shared" si="8"/>
        <v>4.1533868009536535E-4</v>
      </c>
      <c r="H22" t="s">
        <v>95</v>
      </c>
      <c r="I22" t="s">
        <v>99</v>
      </c>
      <c r="J22" s="3">
        <v>8.3741152391907103E-3</v>
      </c>
    </row>
    <row r="23" spans="1:10" x14ac:dyDescent="0.3">
      <c r="A23" s="5" t="s">
        <v>98</v>
      </c>
      <c r="B23" s="7">
        <f t="shared" si="6"/>
        <v>7.9674019644528297E-5</v>
      </c>
      <c r="C23" s="7">
        <f t="shared" si="7"/>
        <v>6.6419401030366851E-4</v>
      </c>
      <c r="D23" s="7">
        <f t="shared" si="8"/>
        <v>4.1533868009536535E-4</v>
      </c>
      <c r="H23" t="s">
        <v>93</v>
      </c>
      <c r="I23" t="s">
        <v>103</v>
      </c>
      <c r="J23" s="3">
        <v>2.0882786531610374E-6</v>
      </c>
    </row>
    <row r="24" spans="1:10" x14ac:dyDescent="0.3">
      <c r="A24" s="5" t="s">
        <v>98</v>
      </c>
      <c r="B24" s="7">
        <f t="shared" si="6"/>
        <v>7.9674019644528297E-5</v>
      </c>
      <c r="C24" s="7">
        <f t="shared" si="7"/>
        <v>6.6419401030366851E-4</v>
      </c>
      <c r="D24" s="7">
        <f t="shared" si="8"/>
        <v>4.1533868009536535E-4</v>
      </c>
      <c r="H24" t="s">
        <v>94</v>
      </c>
      <c r="I24" t="s">
        <v>103</v>
      </c>
      <c r="J24" s="3">
        <v>3.8537292274081531E-5</v>
      </c>
    </row>
    <row r="25" spans="1:10" x14ac:dyDescent="0.3">
      <c r="A25" s="5" t="s">
        <v>98</v>
      </c>
      <c r="B25" s="7">
        <f t="shared" si="6"/>
        <v>7.9674019644528297E-5</v>
      </c>
      <c r="C25" s="7">
        <f t="shared" si="7"/>
        <v>6.6419401030366851E-4</v>
      </c>
      <c r="D25" s="7">
        <f t="shared" si="8"/>
        <v>4.1533868009536535E-4</v>
      </c>
      <c r="H25" t="s">
        <v>95</v>
      </c>
      <c r="I25" t="s">
        <v>103</v>
      </c>
      <c r="J25" s="3">
        <v>5.2854896655854836E-4</v>
      </c>
    </row>
    <row r="26" spans="1:10" x14ac:dyDescent="0.3">
      <c r="A26" s="5" t="s">
        <v>98</v>
      </c>
      <c r="B26" s="7">
        <f t="shared" si="6"/>
        <v>7.9674019644528297E-5</v>
      </c>
      <c r="C26" s="7">
        <f t="shared" si="7"/>
        <v>6.6419401030366851E-4</v>
      </c>
      <c r="D26" s="7">
        <f>$J$13</f>
        <v>4.1533868009536535E-4</v>
      </c>
    </row>
    <row r="27" spans="1:10" x14ac:dyDescent="0.3">
      <c r="A27" s="5" t="s">
        <v>98</v>
      </c>
      <c r="B27" s="7">
        <f t="shared" si="6"/>
        <v>7.9674019644528297E-5</v>
      </c>
      <c r="C27" s="7">
        <f t="shared" si="7"/>
        <v>6.6419401030366851E-4</v>
      </c>
      <c r="D27" s="7">
        <f t="shared" si="8"/>
        <v>4.1533868009536535E-4</v>
      </c>
    </row>
    <row r="28" spans="1:10" x14ac:dyDescent="0.3">
      <c r="A28" s="5" t="s">
        <v>98</v>
      </c>
      <c r="B28" s="7">
        <f t="shared" si="6"/>
        <v>7.9674019644528297E-5</v>
      </c>
      <c r="C28" s="7">
        <f t="shared" si="7"/>
        <v>6.6419401030366851E-4</v>
      </c>
      <c r="D28" s="7">
        <f t="shared" si="8"/>
        <v>4.1533868009536535E-4</v>
      </c>
    </row>
    <row r="29" spans="1:10" x14ac:dyDescent="0.3">
      <c r="A29" s="5" t="s">
        <v>98</v>
      </c>
      <c r="B29" s="7">
        <f t="shared" si="6"/>
        <v>7.9674019644528297E-5</v>
      </c>
      <c r="C29" s="7">
        <f t="shared" si="7"/>
        <v>6.6419401030366851E-4</v>
      </c>
      <c r="D29" s="7">
        <f t="shared" si="8"/>
        <v>4.1533868009536535E-4</v>
      </c>
    </row>
    <row r="30" spans="1:10" x14ac:dyDescent="0.3">
      <c r="A30" s="5" t="s">
        <v>98</v>
      </c>
      <c r="B30" s="7">
        <f t="shared" si="6"/>
        <v>7.9674019644528297E-5</v>
      </c>
      <c r="C30" s="7">
        <f t="shared" si="7"/>
        <v>6.6419401030366851E-4</v>
      </c>
      <c r="D30" s="7">
        <f t="shared" si="8"/>
        <v>4.1533868009536535E-4</v>
      </c>
    </row>
    <row r="31" spans="1:10" x14ac:dyDescent="0.3">
      <c r="A31" s="5" t="s">
        <v>98</v>
      </c>
      <c r="B31" s="7">
        <f t="shared" si="6"/>
        <v>7.9674019644528297E-5</v>
      </c>
      <c r="C31" s="7">
        <f t="shared" si="7"/>
        <v>6.6419401030366851E-4</v>
      </c>
      <c r="D31" s="7">
        <f t="shared" si="8"/>
        <v>4.1533868009536535E-4</v>
      </c>
    </row>
    <row r="32" spans="1:10" x14ac:dyDescent="0.3">
      <c r="A32" s="5" t="s">
        <v>98</v>
      </c>
      <c r="B32" s="7">
        <f t="shared" si="6"/>
        <v>7.9674019644528297E-5</v>
      </c>
      <c r="C32" s="7">
        <f t="shared" si="7"/>
        <v>6.6419401030366851E-4</v>
      </c>
      <c r="D32" s="7">
        <f t="shared" si="8"/>
        <v>4.1533868009536535E-4</v>
      </c>
    </row>
    <row r="33" spans="1:4" x14ac:dyDescent="0.3">
      <c r="A33" s="5" t="s">
        <v>98</v>
      </c>
      <c r="B33" s="7">
        <f t="shared" si="6"/>
        <v>7.9674019644528297E-5</v>
      </c>
      <c r="C33" s="7">
        <f t="shared" si="7"/>
        <v>6.6419401030366851E-4</v>
      </c>
      <c r="D33" s="7">
        <f t="shared" si="8"/>
        <v>4.1533868009536535E-4</v>
      </c>
    </row>
    <row r="34" spans="1:4" x14ac:dyDescent="0.3">
      <c r="A34" s="5" t="s">
        <v>98</v>
      </c>
      <c r="B34" s="7">
        <f t="shared" si="6"/>
        <v>7.9674019644528297E-5</v>
      </c>
      <c r="C34" s="7">
        <f t="shared" si="7"/>
        <v>6.6419401030366851E-4</v>
      </c>
      <c r="D34" s="7">
        <f t="shared" si="8"/>
        <v>4.1533868009536535E-4</v>
      </c>
    </row>
    <row r="35" spans="1:4" x14ac:dyDescent="0.3">
      <c r="A35" s="5" t="s">
        <v>98</v>
      </c>
      <c r="B35" s="7">
        <f t="shared" si="6"/>
        <v>7.9674019644528297E-5</v>
      </c>
      <c r="C35" s="7">
        <f t="shared" si="7"/>
        <v>6.6419401030366851E-4</v>
      </c>
      <c r="D35" s="7">
        <f t="shared" si="8"/>
        <v>4.1533868009536535E-4</v>
      </c>
    </row>
    <row r="36" spans="1:4" x14ac:dyDescent="0.3">
      <c r="A36" s="5" t="s">
        <v>98</v>
      </c>
      <c r="B36" s="7">
        <f t="shared" si="6"/>
        <v>7.9674019644528297E-5</v>
      </c>
      <c r="C36" s="7">
        <f t="shared" si="7"/>
        <v>6.6419401030366851E-4</v>
      </c>
      <c r="D36" s="7">
        <f t="shared" si="8"/>
        <v>4.1533868009536535E-4</v>
      </c>
    </row>
    <row r="37" spans="1:4" x14ac:dyDescent="0.3">
      <c r="A37" s="5" t="s">
        <v>98</v>
      </c>
      <c r="B37" s="7">
        <f t="shared" si="6"/>
        <v>7.9674019644528297E-5</v>
      </c>
      <c r="C37" s="7">
        <f t="shared" si="7"/>
        <v>6.6419401030366851E-4</v>
      </c>
      <c r="D37" s="7">
        <f t="shared" si="8"/>
        <v>4.1533868009536535E-4</v>
      </c>
    </row>
    <row r="38" spans="1:4" x14ac:dyDescent="0.3">
      <c r="A38" s="5" t="s">
        <v>97</v>
      </c>
      <c r="B38" s="7">
        <f>$J$5</f>
        <v>4.3768199683435326E-5</v>
      </c>
      <c r="C38" s="7">
        <f>$J$6</f>
        <v>1.6550186139415285E-5</v>
      </c>
      <c r="D38" s="7">
        <f>$J$7</f>
        <v>6.9390492668155676E-4</v>
      </c>
    </row>
    <row r="39" spans="1:4" x14ac:dyDescent="0.3">
      <c r="A39" s="5" t="s">
        <v>96</v>
      </c>
      <c r="B39" s="7">
        <f>$J$2</f>
        <v>7.5084842065637869E-5</v>
      </c>
      <c r="C39" s="7">
        <f>$J$3</f>
        <v>1.9208391181404735E-4</v>
      </c>
      <c r="D39" s="7">
        <f>$J$4</f>
        <v>1.1919141665318853E-4</v>
      </c>
    </row>
    <row r="40" spans="1:4" x14ac:dyDescent="0.3">
      <c r="A40" s="5" t="s">
        <v>108</v>
      </c>
      <c r="B40" s="7">
        <v>0</v>
      </c>
      <c r="C40" s="7">
        <v>0</v>
      </c>
      <c r="D40" s="7">
        <v>0</v>
      </c>
    </row>
    <row r="41" spans="1:4" x14ac:dyDescent="0.3">
      <c r="A41" s="5" t="s">
        <v>107</v>
      </c>
      <c r="B41" s="7">
        <f>$J$11</f>
        <v>6.4398490809444291E-5</v>
      </c>
      <c r="C41" s="7">
        <f>$J$12</f>
        <v>4.1192701227640155E-4</v>
      </c>
      <c r="D41" s="7">
        <f>$J$13</f>
        <v>4.1533868009536535E-4</v>
      </c>
    </row>
    <row r="42" spans="1:4" x14ac:dyDescent="0.3">
      <c r="A42" s="5" t="s">
        <v>107</v>
      </c>
      <c r="B42" s="7">
        <f t="shared" ref="B42:B44" si="9">$J$11</f>
        <v>6.4398490809444291E-5</v>
      </c>
      <c r="C42" s="7">
        <f t="shared" ref="C42:C44" si="10">$J$12</f>
        <v>4.1192701227640155E-4</v>
      </c>
      <c r="D42" s="7">
        <f t="shared" ref="D42:D43" si="11">$J$13</f>
        <v>4.1533868009536535E-4</v>
      </c>
    </row>
    <row r="43" spans="1:4" x14ac:dyDescent="0.3">
      <c r="A43" s="5" t="s">
        <v>107</v>
      </c>
      <c r="B43" s="7">
        <f t="shared" si="9"/>
        <v>6.4398490809444291E-5</v>
      </c>
      <c r="C43" s="7">
        <f>$J$12</f>
        <v>4.1192701227640155E-4</v>
      </c>
      <c r="D43" s="7">
        <f t="shared" si="11"/>
        <v>4.1533868009536535E-4</v>
      </c>
    </row>
    <row r="44" spans="1:4" x14ac:dyDescent="0.3">
      <c r="A44" s="5" t="s">
        <v>107</v>
      </c>
      <c r="B44" s="7">
        <f t="shared" si="9"/>
        <v>6.4398490809444291E-5</v>
      </c>
      <c r="C44" s="7">
        <f t="shared" si="10"/>
        <v>4.1192701227640155E-4</v>
      </c>
      <c r="D44" s="7">
        <f>$J$13</f>
        <v>4.1533868009536535E-4</v>
      </c>
    </row>
    <row r="45" spans="1:4" x14ac:dyDescent="0.3">
      <c r="A45" s="5" t="s">
        <v>106</v>
      </c>
      <c r="B45" s="7">
        <f>$J$14</f>
        <v>1.2142058901962085E-4</v>
      </c>
      <c r="C45" s="7">
        <f>$J$15</f>
        <v>8.1590885395344968E-4</v>
      </c>
      <c r="D45" s="7">
        <f>$J$16</f>
        <v>1.2165131347521229E-3</v>
      </c>
    </row>
    <row r="46" spans="1:4" x14ac:dyDescent="0.3">
      <c r="A46" s="5" t="s">
        <v>106</v>
      </c>
      <c r="B46" s="7">
        <f t="shared" ref="B46:B49" si="12">$J$14</f>
        <v>1.2142058901962085E-4</v>
      </c>
      <c r="C46" s="7">
        <f t="shared" ref="C46:C49" si="13">$J$15</f>
        <v>8.1590885395344968E-4</v>
      </c>
      <c r="D46" s="7">
        <f t="shared" ref="D46:D48" si="14">$J$16</f>
        <v>1.2165131347521229E-3</v>
      </c>
    </row>
    <row r="47" spans="1:4" x14ac:dyDescent="0.3">
      <c r="A47" s="5" t="s">
        <v>106</v>
      </c>
      <c r="B47" s="7">
        <f>$J$14</f>
        <v>1.2142058901962085E-4</v>
      </c>
      <c r="C47" s="7">
        <f t="shared" si="13"/>
        <v>8.1590885395344968E-4</v>
      </c>
      <c r="D47" s="7">
        <f t="shared" si="14"/>
        <v>1.2165131347521229E-3</v>
      </c>
    </row>
    <row r="48" spans="1:4" x14ac:dyDescent="0.3">
      <c r="A48" s="5" t="s">
        <v>106</v>
      </c>
      <c r="B48" s="7">
        <f t="shared" si="12"/>
        <v>1.2142058901962085E-4</v>
      </c>
      <c r="C48" s="7">
        <f>$J$15</f>
        <v>8.1590885395344968E-4</v>
      </c>
      <c r="D48" s="7">
        <f t="shared" si="14"/>
        <v>1.2165131347521229E-3</v>
      </c>
    </row>
    <row r="49" spans="1:4" x14ac:dyDescent="0.3">
      <c r="A49" s="5" t="s">
        <v>106</v>
      </c>
      <c r="B49" s="7">
        <f t="shared" si="12"/>
        <v>1.2142058901962085E-4</v>
      </c>
      <c r="C49" s="7">
        <f t="shared" si="13"/>
        <v>8.1590885395344968E-4</v>
      </c>
      <c r="D49" s="7">
        <f>$J$16</f>
        <v>1.2165131347521229E-3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(input)</vt:lpstr>
      <vt:lpstr>new (input)</vt:lpstr>
      <vt:lpstr>additional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2020-07-30T16:13:38Z</dcterms:created>
  <dcterms:modified xsi:type="dcterms:W3CDTF">2020-08-03T15:10:27Z</dcterms:modified>
</cp:coreProperties>
</file>