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7FD920C8-5FAA-499D-AA8C-F769B8F09AC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" sheetId="7" r:id="rId1"/>
    <sheet name="Y" sheetId="1" r:id="rId2"/>
    <sheet name="Z" sheetId="4" r:id="rId3"/>
    <sheet name="UL" sheetId="10" r:id="rId4"/>
    <sheet name="VA" sheetId="5" r:id="rId5"/>
    <sheet name="Indeces" sheetId="8" r:id="rId6"/>
    <sheet name="main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C20" i="9" l="1"/>
  <c r="C21" i="9" s="1"/>
  <c r="C26" i="9" s="1"/>
  <c r="C29" i="9" l="1"/>
  <c r="E2" i="7" s="1"/>
  <c r="C19" i="9"/>
  <c r="C22" i="9" s="1"/>
  <c r="C23" i="9" s="1"/>
  <c r="C27" i="9" s="1"/>
  <c r="G2" i="4"/>
  <c r="C25" i="9"/>
  <c r="C24" i="9" l="1"/>
  <c r="C28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<sst xmlns="http://schemas.openxmlformats.org/spreadsheetml/2006/main" count="292" uniqueCount="242">
  <si>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</si>
  <si>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</si>
  <si>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</si>
  <si>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</si>
  <si>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</si>
  <si>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</si>
  <si>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</si>
  <si>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</si>
  <si>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</si>
  <si>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</si>
  <si>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</si>
  <si>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</si>
  <si>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</si>
  <si>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</si>
  <si>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</si>
  <si>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</si>
  <si>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</si>
  <si>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</si>
  <si>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</si>
  <si>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</si>
  <si>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</si>
  <si>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</si>
  <si>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</si>
  <si>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</si>
  <si>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</si>
  <si>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</si>
  <si>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</si>
  <si>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</si>
  <si>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</si>
  <si>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</si>
  <si>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</si>
  <si>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</si>
  <si>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</si>
  <si>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</si>
  <si>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</si>
  <si>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</si>
  <si>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</si>
  <si>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</si>
  <si>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</si>
  <si>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</si>
  <si>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</si>
  <si>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</si>
  <si>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</si>
  <si>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</si>
  <si>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</si>
  <si>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</si>
  <si>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</si>
  <si>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</si>
  <si>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</si>
  <si>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</si>
  <si>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</si>
  <si>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</si>
  <si>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</si>
  <si>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</si>
  <si>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</si>
  <si>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</si>
  <si>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</si>
  <si>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</si>
  <si>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</si>
  <si>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</si>
  <si>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</si>
  <si>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</si>
  <si>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</si>
  <si>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</si>
  <si>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</si>
  <si>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</si>
  <si>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</si>
  <si>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</si>
  <si>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</si>
  <si>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</si>
  <si>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</si>
  <si>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</si>
  <si>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</si>
  <si>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</si>
  <si>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</si>
  <si>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</si>
  <si>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</si>
  <si>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</si>
  <si>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</si>
  <si>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</si>
  <si>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</si>
  <si>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</si>
  <si>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</si>
  <si>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</si>
  <si>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</si>
  <si>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</si>
  <si>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</si>
  <si>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</si>
  <si>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</si>
  <si>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</si>
  <si>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</si>
  <si>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</si>
  <si>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</si>
  <si>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</si>
  <si>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</si>
  <si>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</si>
  <si>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</si>
  <si>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</si>
  <si>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</si>
  <si>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</si>
  <si>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</si>
  <si>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</si>
  <si>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</si>
  <si>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</si>
  <si>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</si>
  <si>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</si>
  <si>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</si>
  <si>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</si>
  <si>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</si>
  <si>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</si>
  <si>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</si>
  <si>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</si>
  <si>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</si>
  <si>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</si>
  <si>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</si>
  <si>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</si>
  <si>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</si>
  <si>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</si>
  <si>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</si>
  <si>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</si>
  <si>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</si>
  <si>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</si>
  <si>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</si>
  <si>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</si>
  <si>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</si>
  <si>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</si>
  <si>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</si>
  <si>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</si>
  <si>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</si>
  <si>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</si>
  <si>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</si>
  <si>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</si>
  <si>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</si>
  <si>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</si>
  <si>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</si>
  <si>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</si>
  <si>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</si>
  <si>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</si>
  <si>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</si>
  <si>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</si>
  <si>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</si>
  <si>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</si>
  <si>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</si>
  <si>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</si>
  <si>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</si>
  <si>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</si>
  <si>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</si>
  <si>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</si>
  <si>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</si>
  <si>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</si>
  <si>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</si>
  <si>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</si>
  <si>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</si>
  <si>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</si>
  <si>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</si>
  <si>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</si>
  <si>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</si>
  <si>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</si>
  <si>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</si>
  <si>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</si>
  <si>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</si>
  <si>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</si>
  <si>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</si>
  <si>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</si>
  <si>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</si>
  <si>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</si>
  <si>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</si>
  <si>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</si>
  <si>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</si>
  <si>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</si>
  <si>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</si>
  <si>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</si>
  <si>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</si>
  <si>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</si>
  <si>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</si>
  <si>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</si>
  <si>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</si>
  <si>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</si>
  <si>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</si>
  <si>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</si>
  <si>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</si>
  <si>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</si>
  <si>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</si>
  <si>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</si>
  <si>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</si>
  <si>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</si>
  <si>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</si>
  <si>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</si>
  <si>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</si>
  <si>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</si>
  <si>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</si>
  <si>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</si>
  <si>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</si>
  <si>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</si>
  <si>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</si>
  <si>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</si>
  <si>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</si>
  <si>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</si>
  <si>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</si>
  <si>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</si>
  <si>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</si>
  <si>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</si>
  <si>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</si>
  <si>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</si>
  <si>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</si>
  <si>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</si>
  <si>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</si>
  <si>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</si>
  <si>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</si>
  <si>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</si>
  <si>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</si>
  <si>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</si>
  <si>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</si>
  <si>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</si>
  <si>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</si>
  <si>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</si>
  <si>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</si>
  <si>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</si>
  <si>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</si>
  <si>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</si>
  <si>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Z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</si>
  <si>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</si>
  <si>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</si>
  <si>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</si>
  <si>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</si>
  <si>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</si>
  <si>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</si>
  <si>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</si>
  <si>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</si>
  <si>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</si>
  <si>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</si>
  <si>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</si>
  <si>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</si>
  <si>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</si>
  <si>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</si>
  <si>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</si>
  <si>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Sensistivity</t>
  </si>
  <si>
    <t>Min</t>
  </si>
  <si>
    <t>Max</t>
  </si>
  <si>
    <t>Step</t>
  </si>
  <si>
    <t>Yes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</si>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</sst>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19" sqref="D19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235</v>
      </c>
      <c r="C2" t="s">
        <v>92</v>
      </c>
      <c r="D2" s="5" t="s">
        <v>7</v>
      </c>
      <c r="E2" s="33">
        <f>main!C29</f>
        <v>-0.47812499999999997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tabSelected="1" workbookViewId="0">
      <selection activeCell="D1" sqref="D1:G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236</v>
      </c>
      <c r="E1" s="3" t="s">
        <v>237</v>
      </c>
      <c r="F1" s="3" t="s">
        <v>238</v>
      </c>
      <c r="G1" s="3" t="s">
        <v>239</v>
      </c>
    </row>
    <row r="2" spans="1:7" x14ac:dyDescent="0.25">
      <c r="A2" s="3">
        <v>1</v>
      </c>
      <c r="B2" t="s">
        <v>67</v>
      </c>
      <c r="C2" s="1">
        <f>main!C24</f>
        <v>155</v>
      </c>
      <c r="D2" s="2" t="s">
        <v>240</v>
      </c>
      <c r="E2" s="40">
        <v>1</v>
      </c>
      <c r="F2" s="40">
        <v>300</v>
      </c>
      <c r="G2" s="40">
        <v>50</v>
      </c>
    </row>
    <row r="3" spans="1:7" x14ac:dyDescent="0.25">
      <c r="A3" s="3">
        <v>2</v>
      </c>
      <c r="B3" t="s">
        <v>75</v>
      </c>
      <c r="C3" s="1">
        <f>main!C25</f>
        <v>5</v>
      </c>
      <c r="D3" s="2" t="s">
        <v>222</v>
      </c>
      <c r="E3" s="40">
        <v>0.06</v>
      </c>
      <c r="F3" s="40">
        <v>0.1</v>
      </c>
      <c r="G3" s="40">
        <v>0.02</v>
      </c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zoomScale="90" zoomScaleNormal="160"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10.85546875" style="1" bestFit="1" customWidth="1"/>
    <col min="8" max="8" width="10" style="1" bestFit="1" customWidth="1"/>
    <col min="9" max="9" width="10.28515625" style="1" bestFit="1" customWidth="1"/>
    <col min="10" max="11" width="12.7109375" style="1" bestFit="1" customWidth="1"/>
    <col min="12" max="12" width="9.28515625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3" t="s">
        <v>221</v>
      </c>
      <c r="I1" s="3" t="s">
        <v>236</v>
      </c>
      <c r="J1" s="3" t="s">
        <v>237</v>
      </c>
      <c r="K1" s="3" t="s">
        <v>238</v>
      </c>
      <c r="L1" s="3" t="s">
        <v>239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-main!C26</f>
        <v>-1.125E-2</v>
      </c>
      <c r="H2" s="2" t="s">
        <v>222</v>
      </c>
      <c r="I2" s="2" t="s">
        <v>222</v>
      </c>
      <c r="J2" s="40">
        <v>0</v>
      </c>
      <c r="K2" s="40">
        <v>0</v>
      </c>
      <c r="L2" s="40">
        <v>0</v>
      </c>
    </row>
    <row r="3" spans="1:12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219</v>
      </c>
      <c r="G3" s="5">
        <f>main!C27</f>
        <v>11.271438750000002</v>
      </c>
      <c r="H3" s="2" t="s">
        <v>222</v>
      </c>
      <c r="I3" s="2" t="s">
        <v>240</v>
      </c>
      <c r="J3" s="40">
        <v>0</v>
      </c>
      <c r="K3" s="40">
        <v>100</v>
      </c>
      <c r="L3" s="40">
        <v>10</v>
      </c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3D2E-D2C5-4D8A-9B9A-C941C453E1ED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B1" t="s">
        <v>8</v>
      </c>
    </row>
    <row r="2" spans="1:2" x14ac:dyDescent="0.25">
      <c r="A2" t="s">
        <v>241</v>
      </c>
      <c r="B2">
        <f>[1]main!C16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6" width="9.140625" style="1"/>
    <col min="7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223</v>
      </c>
      <c r="H1" s="3" t="s">
        <v>236</v>
      </c>
      <c r="I1" s="3" t="s">
        <v>237</v>
      </c>
      <c r="J1" s="3" t="s">
        <v>238</v>
      </c>
      <c r="K1" s="3" t="s">
        <v>239</v>
      </c>
    </row>
    <row r="2" spans="1:11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219</v>
      </c>
      <c r="F2" s="2">
        <f>main!C28</f>
        <v>15.5</v>
      </c>
      <c r="G2" s="2" t="s">
        <v>222</v>
      </c>
      <c r="H2" s="2" t="s">
        <v>240</v>
      </c>
      <c r="I2" s="40">
        <v>0.06</v>
      </c>
      <c r="J2" s="40">
        <v>0.1</v>
      </c>
      <c r="K2" s="40">
        <v>0.01</v>
      </c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4" zoomScale="130" zoomScaleNormal="130" workbookViewId="0">
      <selection activeCell="C17" sqref="C17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224</v>
      </c>
      <c r="E1" s="14" t="s">
        <v>176</v>
      </c>
      <c r="F1" s="14" t="s">
        <v>177</v>
      </c>
      <c r="G1" s="14" t="s">
        <v>178</v>
      </c>
    </row>
    <row r="2" spans="1:7" x14ac:dyDescent="0.25">
      <c r="A2" s="42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18"/>
    </row>
    <row r="3" spans="1:7" x14ac:dyDescent="0.25">
      <c r="A3" s="43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43"/>
      <c r="B4" s="17" t="s">
        <v>188</v>
      </c>
      <c r="C4" s="24">
        <v>450</v>
      </c>
      <c r="D4" s="24" t="s">
        <v>225</v>
      </c>
      <c r="E4" s="24"/>
      <c r="F4" s="18"/>
      <c r="G4" s="18"/>
    </row>
    <row r="5" spans="1:7" x14ac:dyDescent="0.25">
      <c r="A5" s="43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43"/>
      <c r="B6" s="17" t="s">
        <v>191</v>
      </c>
      <c r="C6" s="34">
        <v>8.3479305095333606E-2</v>
      </c>
      <c r="D6" s="24"/>
      <c r="E6" s="24"/>
      <c r="F6" s="18"/>
      <c r="G6" s="18"/>
    </row>
    <row r="7" spans="1:7" x14ac:dyDescent="0.25">
      <c r="A7" s="43"/>
      <c r="B7" s="17" t="s">
        <v>194</v>
      </c>
      <c r="C7" s="24">
        <v>1.1000000000000001</v>
      </c>
      <c r="D7" s="24"/>
      <c r="E7" s="24" t="s">
        <v>195</v>
      </c>
      <c r="F7" s="18"/>
      <c r="G7" s="18"/>
    </row>
    <row r="8" spans="1:7" x14ac:dyDescent="0.25">
      <c r="A8" s="43"/>
      <c r="B8" s="17" t="s">
        <v>198</v>
      </c>
      <c r="C8" s="24">
        <v>42.037999999999997</v>
      </c>
      <c r="D8" s="24"/>
      <c r="E8" s="24" t="s">
        <v>197</v>
      </c>
      <c r="F8" s="18"/>
      <c r="G8" s="18"/>
    </row>
    <row r="9" spans="1:7" x14ac:dyDescent="0.25">
      <c r="A9" s="43"/>
      <c r="B9" s="17" t="s">
        <v>201</v>
      </c>
      <c r="C9" s="24">
        <v>0.65</v>
      </c>
      <c r="D9" s="24"/>
      <c r="E9" s="24"/>
      <c r="F9" s="18"/>
      <c r="G9" s="18"/>
    </row>
    <row r="10" spans="1:7" x14ac:dyDescent="0.25">
      <c r="A10" s="43"/>
      <c r="B10" s="17" t="s">
        <v>200</v>
      </c>
      <c r="C10" s="24">
        <v>0.5</v>
      </c>
      <c r="D10" s="24"/>
      <c r="E10" s="24" t="s">
        <v>199</v>
      </c>
      <c r="F10" s="18"/>
      <c r="G10" s="18"/>
    </row>
    <row r="11" spans="1:7" x14ac:dyDescent="0.25">
      <c r="A11" s="43"/>
      <c r="B11" s="17" t="s">
        <v>207</v>
      </c>
      <c r="C11" s="24">
        <v>45</v>
      </c>
      <c r="D11" s="24"/>
      <c r="E11" s="24" t="s">
        <v>208</v>
      </c>
      <c r="F11" s="18"/>
      <c r="G11" s="18"/>
    </row>
    <row r="12" spans="1:7" x14ac:dyDescent="0.25">
      <c r="A12" s="43"/>
      <c r="B12" s="17" t="s">
        <v>209</v>
      </c>
      <c r="C12" s="24">
        <v>0.8</v>
      </c>
      <c r="D12" s="24"/>
      <c r="E12" s="24" t="s">
        <v>212</v>
      </c>
      <c r="F12" s="18"/>
      <c r="G12" s="18"/>
    </row>
    <row r="13" spans="1:7" x14ac:dyDescent="0.25">
      <c r="A13" s="43"/>
      <c r="B13" s="17" t="s">
        <v>210</v>
      </c>
      <c r="C13" s="24">
        <v>0.109</v>
      </c>
      <c r="D13" s="24" t="s">
        <v>226</v>
      </c>
      <c r="E13" s="24" t="s">
        <v>211</v>
      </c>
      <c r="F13" s="18"/>
      <c r="G13" s="18"/>
    </row>
    <row r="14" spans="1:7" x14ac:dyDescent="0.25">
      <c r="A14" s="43"/>
      <c r="B14" s="17" t="s">
        <v>186</v>
      </c>
      <c r="C14" s="24">
        <v>-0.85</v>
      </c>
      <c r="D14" s="24"/>
      <c r="E14" s="24"/>
      <c r="F14" s="18"/>
      <c r="G14" s="18"/>
    </row>
    <row r="15" spans="1:7" x14ac:dyDescent="0.25">
      <c r="A15" s="43"/>
      <c r="B15" s="17" t="s">
        <v>231</v>
      </c>
      <c r="C15" s="24">
        <v>10</v>
      </c>
      <c r="D15" s="24"/>
      <c r="E15" s="24" t="s">
        <v>232</v>
      </c>
      <c r="F15" s="18"/>
      <c r="G15" s="18"/>
    </row>
    <row r="16" spans="1:7" x14ac:dyDescent="0.25">
      <c r="A16" s="43"/>
      <c r="B16" s="30" t="s">
        <v>230</v>
      </c>
      <c r="C16" s="24">
        <v>1000</v>
      </c>
      <c r="D16" s="24"/>
      <c r="E16" s="24"/>
      <c r="F16" s="18"/>
      <c r="G16" s="18"/>
    </row>
    <row r="17" spans="1:7" x14ac:dyDescent="0.25">
      <c r="A17" s="45" t="s">
        <v>180</v>
      </c>
      <c r="B17" s="16" t="s">
        <v>196</v>
      </c>
      <c r="C17" s="25">
        <v>0.3</v>
      </c>
      <c r="D17" s="25"/>
      <c r="E17" s="25"/>
      <c r="F17" s="21"/>
      <c r="G17" s="21"/>
    </row>
    <row r="18" spans="1:7" x14ac:dyDescent="0.25">
      <c r="A18" s="45"/>
      <c r="B18" s="16" t="s">
        <v>228</v>
      </c>
      <c r="C18" s="37">
        <v>0.02</v>
      </c>
      <c r="D18" s="25"/>
      <c r="E18" s="25"/>
      <c r="F18" s="21"/>
      <c r="G18" s="21"/>
    </row>
    <row r="19" spans="1:7" x14ac:dyDescent="0.25">
      <c r="A19" s="44" t="s">
        <v>181</v>
      </c>
      <c r="B19" s="22" t="s">
        <v>202</v>
      </c>
      <c r="C19" s="35">
        <f>C8*1000*C9/C20/C10</f>
        <v>30.740287500000001</v>
      </c>
      <c r="D19" s="27"/>
      <c r="E19" s="27" t="s">
        <v>203</v>
      </c>
      <c r="F19" s="23"/>
      <c r="G19" s="23"/>
    </row>
    <row r="20" spans="1:7" x14ac:dyDescent="0.25">
      <c r="A20" s="44"/>
      <c r="B20" s="29" t="s">
        <v>229</v>
      </c>
      <c r="C20" s="35">
        <f>C5/C4</f>
        <v>1777.7777777777778</v>
      </c>
      <c r="D20" s="27"/>
      <c r="E20" s="27"/>
      <c r="F20" s="23"/>
      <c r="G20" s="23"/>
    </row>
    <row r="21" spans="1:7" x14ac:dyDescent="0.25">
      <c r="A21" s="44"/>
      <c r="B21" s="29" t="s">
        <v>185</v>
      </c>
      <c r="C21" s="36">
        <f>C18*C16/C20</f>
        <v>1.125E-2</v>
      </c>
      <c r="D21" s="27"/>
      <c r="E21" s="27"/>
      <c r="F21" s="23"/>
      <c r="G21" s="23"/>
    </row>
    <row r="22" spans="1:7" x14ac:dyDescent="0.25">
      <c r="A22" s="44"/>
      <c r="B22" s="22" t="s">
        <v>204</v>
      </c>
      <c r="C22" s="32">
        <f>C19*C7/C17</f>
        <v>112.71438750000002</v>
      </c>
      <c r="D22" s="27"/>
      <c r="E22" s="27" t="s">
        <v>205</v>
      </c>
      <c r="F22" s="23"/>
      <c r="G22" s="23"/>
    </row>
    <row r="23" spans="1:7" x14ac:dyDescent="0.25">
      <c r="A23" s="44"/>
      <c r="B23" s="22" t="s">
        <v>206</v>
      </c>
      <c r="C23" s="32">
        <f>C22*3600/1000*C16/C11/C12</f>
        <v>11271.438750000001</v>
      </c>
      <c r="D23" s="27"/>
      <c r="E23" s="27" t="s">
        <v>187</v>
      </c>
      <c r="F23" s="23"/>
      <c r="G23" s="23"/>
    </row>
    <row r="24" spans="1:7" x14ac:dyDescent="0.25">
      <c r="A24" s="41" t="s">
        <v>182</v>
      </c>
      <c r="B24" s="19" t="s">
        <v>183</v>
      </c>
      <c r="C24" s="26">
        <f>C16*C2/1000</f>
        <v>155</v>
      </c>
      <c r="D24" s="26"/>
      <c r="E24" s="26" t="s">
        <v>216</v>
      </c>
      <c r="F24" s="20" t="s">
        <v>213</v>
      </c>
      <c r="G24" s="20"/>
    </row>
    <row r="25" spans="1:7" x14ac:dyDescent="0.25">
      <c r="A25" s="41"/>
      <c r="B25" s="19" t="s">
        <v>184</v>
      </c>
      <c r="C25" s="26">
        <f>C16*C3/1000</f>
        <v>5</v>
      </c>
      <c r="D25" s="26"/>
      <c r="E25" s="26" t="s">
        <v>216</v>
      </c>
      <c r="F25" s="20" t="s">
        <v>213</v>
      </c>
      <c r="G25" s="20"/>
    </row>
    <row r="26" spans="1:7" x14ac:dyDescent="0.25">
      <c r="A26" s="41"/>
      <c r="B26" s="19" t="s">
        <v>185</v>
      </c>
      <c r="C26" s="39">
        <f>C21</f>
        <v>1.125E-2</v>
      </c>
      <c r="D26" s="26"/>
      <c r="E26" s="26" t="s">
        <v>234</v>
      </c>
      <c r="F26" s="20" t="s">
        <v>220</v>
      </c>
      <c r="G26" s="20"/>
    </row>
    <row r="27" spans="1:7" x14ac:dyDescent="0.25">
      <c r="A27" s="41"/>
      <c r="B27" s="19" t="s">
        <v>192</v>
      </c>
      <c r="C27" s="31">
        <f>C23/1000</f>
        <v>11.271438750000002</v>
      </c>
      <c r="D27" s="26"/>
      <c r="E27" s="26" t="s">
        <v>216</v>
      </c>
      <c r="F27" s="20" t="s">
        <v>217</v>
      </c>
      <c r="G27" s="20"/>
    </row>
    <row r="28" spans="1:7" x14ac:dyDescent="0.25">
      <c r="A28" s="41"/>
      <c r="B28" s="19" t="s">
        <v>233</v>
      </c>
      <c r="C28" s="31">
        <f>C24/C15</f>
        <v>15.5</v>
      </c>
      <c r="D28" s="26"/>
      <c r="E28" s="26" t="s">
        <v>216</v>
      </c>
      <c r="F28" s="20" t="s">
        <v>214</v>
      </c>
      <c r="G28" s="20"/>
    </row>
    <row r="29" spans="1:7" x14ac:dyDescent="0.25">
      <c r="A29" s="41"/>
      <c r="B29" s="19" t="s">
        <v>193</v>
      </c>
      <c r="C29" s="38">
        <f>C14*C16/C20</f>
        <v>-0.47812499999999997</v>
      </c>
      <c r="D29" s="26"/>
      <c r="E29" s="26" t="s">
        <v>234</v>
      </c>
      <c r="F29" s="20" t="s">
        <v>215</v>
      </c>
      <c r="G29" s="20"/>
    </row>
    <row r="32" spans="1:7" x14ac:dyDescent="0.25">
      <c r="B32" s="28" t="s">
        <v>227</v>
      </c>
    </row>
    <row r="33" spans="2:2" x14ac:dyDescent="0.25">
      <c r="B33" s="10" t="s">
        <v>218</v>
      </c>
    </row>
  </sheetData>
  <mergeCells count="4">
    <mergeCell ref="A24:A29"/>
    <mergeCell ref="A2:A16"/>
    <mergeCell ref="A19:A23"/>
    <mergeCell ref="A17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UL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2020-07-27T14:50:14Z</dcterms:modified>
</cp:coreProperties>
</file>