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"/>
    </mc:Choice>
  </mc:AlternateContent>
  <xr:revisionPtr revIDLastSave="0" documentId="13_ncr:1_{161B69A7-676A-4C28-907D-91F3D30FDC9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B2" i="11" l="1"/>
  <c r="C35" i="10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19" i="10" l="1"/>
  <c r="C23" i="10" s="1"/>
  <c r="C29" i="10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<sst xmlns="http://schemas.openxmlformats.org/spreadsheetml/2006/main" count="389" uniqueCount="275">
  <si>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</si>
  <si>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</si>
  <si>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</si>
  <si>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</si>
  <si>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</si>
  <si>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</si>
  <si>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</si>
  <si>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</si>
  <si>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</si>
  <si>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</si>
  <si>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</si>
  <si>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</si>
  <si>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</si>
  <si>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</si>
  <si>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</si>
  <si>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</si>
  <si>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</si>
  <si>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</si>
  <si>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</si>
  <si>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</si>
  <si>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</si>
  <si>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</si>
  <si>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</si>
  <si>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</si>
  <si>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</si>
  <si>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</si>
  <si>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</si>
  <si>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</si>
  <si>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</si>
  <si>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</si>
  <si>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</si>
  <si>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</si>
  <si>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</si>
  <si>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</si>
  <si>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</si>
  <si>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</si>
  <si>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</si>
  <si>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</si>
  <si>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</si>
  <si>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</si>
  <si>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</si>
  <si>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</si>
  <si>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</si>
  <si>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</si>
  <si>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</si>
  <si>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</si>
  <si>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</si>
  <si>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</si>
  <si>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</si>
  <si>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</si>
  <si>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</si>
  <si>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</si>
  <si>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</si>
  <si>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</si>
  <si>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</si>
  <si>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</si>
  <si>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</si>
  <si>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</si>
  <si>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</si>
  <si>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</si>
  <si>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</si>
  <si>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</si>
  <si>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</si>
  <si>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</si>
  <si>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</si>
  <si>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</si>
  <si>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</si>
  <si>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</si>
  <si>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</si>
  <si>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</si>
  <si>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</si>
  <si>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</si>
  <si>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</si>
  <si>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</si>
  <si>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</si>
  <si>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</si>
  <si>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</si>
  <si>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</si>
  <si>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</si>
  <si>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</si>
  <si>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</si>
  <si>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</si>
  <si>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</si>
  <si>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</si>
  <si>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</si>
  <si>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</si>
  <si>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</si>
  <si>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</si>
  <si>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</si>
  <si>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</si>
  <si>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</si>
  <si>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</si>
  <si>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</si>
  <si>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</si>
  <si>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</si>
  <si>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</si>
  <si>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</si>
  <si>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</si>
  <si>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</si>
  <si>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</si>
  <si>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</si>
  <si>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</si>
  <si>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</si>
  <si>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</si>
  <si>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</si>
  <si>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</si>
  <si>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</si>
  <si>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</si>
  <si>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</si>
  <si>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</si>
  <si>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</si>
  <si>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</si>
  <si>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</si>
  <si>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</si>
  <si>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</si>
  <si>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</si>
  <si>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</si>
  <si>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</si>
  <si>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</si>
  <si>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</si>
  <si>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</si>
  <si>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</si>
  <si>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</si>
  <si>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</si>
  <si>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</si>
  <si>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</si>
  <si>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</si>
  <si>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</si>
  <si>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</si>
  <si>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</si>
  <si>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</si>
  <si>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</si>
  <si>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</si>
  <si>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</si>
  <si>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</si>
  <si>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</si>
  <si>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</si>
  <si>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</si>
  <si>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</si>
  <si>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</si>
  <si>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</si>
  <si>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</si>
  <si>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</si>
  <si>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</si>
  <si>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</si>
  <si>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</si>
  <si>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</si>
  <si>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</si>
  <si>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</si>
  <si>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</si>
  <si>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</si>
  <si>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</si>
  <si>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</si>
  <si>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</si>
  <si>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</si>
  <si>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</si>
  <si>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</si>
  <si>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</si>
  <si>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</si>
  <si>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</si>
  <si>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</si>
  <si>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</si>
  <si>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</si>
  <si>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</si>
  <si>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</si>
  <si>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</si>
  <si>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</si>
  <si>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</si>
  <si>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</si>
  <si>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</si>
  <si>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</si>
  <si>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</si>
  <si>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</si>
  <si>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</si>
  <si>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</si>
  <si>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</si>
  <si>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</si>
  <si>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</si>
  <si>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</si>
  <si>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</si>
  <si>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</si>
  <si>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</si>
  <si>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</si>
  <si>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</si>
  <si>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</si>
  <si>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</si>
  <si>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</si>
  <si>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</si>
  <si>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</si>
  <si>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</si>
  <si>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</si>
  <si>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</si>
  <si>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</si>
  <si>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</si>
  <si>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</si>
  <si>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</si>
  <si>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</si>
  <si>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</si>
  <si>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</si>
  <si>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</si>
  <si>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</si>
  <si>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</si>
  <si>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</si>
  <si>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</si>
  <si>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</si>
  <si>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</si>
  <si>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</si>
  <si>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</si>
  <si>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Agreggated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</si>
  <si>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</si>
  <si>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</si>
  <si>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</si>
  <si>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</si>
  <si>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</si>
  <si>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</si>
  <si>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</si>
  <si>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</si>
  <si>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</si>
  <si>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</si>
  <si>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</si>
  <si>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</si>
  <si>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</si>
  <si>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1.4-1.9</t>
  </si>
  <si>
    <t>Sensitivity</t>
  </si>
  <si>
    <t>0.1-0.15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</si>
  <si>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</si>
  <si>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</si>
  <si>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</si>
  <si>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</si>
  <si>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</si>
  <si>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</si>
  <si>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</si>
  <si>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</si>
  <si>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</si>
  <si>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</si>
  <si>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</si>
  <si>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</si>
  <si>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</si>
  <si>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</si>
  <si>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</si>
  <si>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</si>
  <si>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</si>
  <si>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</si>
  <si>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</si>
  <si>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</si>
  <si>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</si>
  <si>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</si>
  <si>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</si>
  <si>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20%-40%</t>
  </si>
  <si>
    <t>kg/plant</t>
  </si>
  <si>
    <t>Sh/kg</t>
  </si>
  <si>
    <t>15-40</t>
  </si>
  <si>
    <t>Banana-coffee system cropping guide</t>
  </si>
  <si>
    <t>0.25-0.33</t>
  </si>
  <si>
    <t>Fraction of shading trees to the coffee plants</t>
  </si>
  <si>
    <t>1800-2500</t>
  </si>
  <si>
    <t>kSh***</t>
  </si>
  <si>
    <t>*** here kSh mean killo kenyan shillings</t>
  </si>
  <si>
    <t>Reduction in the physical productivity based on opt level of shading</t>
  </si>
  <si>
    <t>0.08-0.15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</si>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</sst>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lping_mach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"/>
      <sheetName val="Y"/>
      <sheetName val="Z"/>
      <sheetName val="VA"/>
      <sheetName val="UL"/>
      <sheetName val="Indeces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>
        <row r="16">
          <cell r="C16">
            <v>10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2" sqref="D2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268</v>
      </c>
      <c r="C2" t="s">
        <v>92</v>
      </c>
      <c r="D2" s="5" t="s">
        <v>269</v>
      </c>
      <c r="E2" s="2">
        <f>main!C35</f>
        <v>-4.9350649350649242E-2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tabSelected="1" zoomScale="115" zoomScaleNormal="115" workbookViewId="0">
      <selection activeCell="C2" sqref="C2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271</v>
      </c>
      <c r="E1" s="3" t="s">
        <v>272</v>
      </c>
      <c r="F1" s="3" t="s">
        <v>273</v>
      </c>
      <c r="G1" s="3" t="s">
        <v>274</v>
      </c>
    </row>
    <row r="2" spans="1:7" x14ac:dyDescent="0.25">
      <c r="A2" s="3">
        <v>1</v>
      </c>
      <c r="B2" t="s">
        <v>51</v>
      </c>
      <c r="C2" s="5">
        <f>main!C29</f>
        <v>0.99999999999999778</v>
      </c>
      <c r="D2" s="2" t="s">
        <v>206</v>
      </c>
      <c r="E2" s="46">
        <v>1</v>
      </c>
      <c r="F2" s="46">
        <v>100</v>
      </c>
      <c r="G2" s="46">
        <v>25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activeCell="E20" sqref="E20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</row>
    <row r="2" spans="1:8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</row>
    <row r="3" spans="1:8" x14ac:dyDescent="0.25">
      <c r="A3" s="30">
        <v>2</v>
      </c>
      <c r="B3" s="5" t="s">
        <v>13</v>
      </c>
      <c r="C3" s="2" t="s">
        <v>212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</row>
    <row r="4" spans="1:8" x14ac:dyDescent="0.25">
      <c r="A4" s="30">
        <v>3</v>
      </c>
      <c r="B4" s="5" t="s">
        <v>13</v>
      </c>
      <c r="C4" s="2" t="s">
        <v>214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</row>
    <row r="5" spans="1:8" x14ac:dyDescent="0.25">
      <c r="A5" s="30">
        <v>4</v>
      </c>
      <c r="B5" s="5" t="s">
        <v>13</v>
      </c>
      <c r="C5" s="2" t="s">
        <v>213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</row>
    <row r="6" spans="1:8" x14ac:dyDescent="0.25">
      <c r="A6" s="30">
        <v>5</v>
      </c>
      <c r="B6" s="5" t="s">
        <v>13</v>
      </c>
      <c r="C6" s="2" t="s">
        <v>215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</row>
    <row r="7" spans="1:8" x14ac:dyDescent="0.25">
      <c r="A7" s="30">
        <v>6</v>
      </c>
      <c r="B7" s="5" t="s">
        <v>13</v>
      </c>
      <c r="C7" s="2" t="s">
        <v>217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</row>
    <row r="8" spans="1:8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</row>
    <row r="9" spans="1:8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</row>
    <row r="10" spans="1:8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</row>
    <row r="11" spans="1:8" x14ac:dyDescent="0.25">
      <c r="A11" s="30">
        <v>10</v>
      </c>
      <c r="B11" s="5" t="s">
        <v>13</v>
      </c>
      <c r="C11" s="2" t="s">
        <v>216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</row>
    <row r="12" spans="1:8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-6.5496463190987543E-5</v>
      </c>
      <c r="H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C23" sqref="C23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7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208</v>
      </c>
    </row>
    <row r="2" spans="1:7" x14ac:dyDescent="0.25">
      <c r="A2" s="3">
        <v>1</v>
      </c>
      <c r="B2" s="7" t="s">
        <v>267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</row>
    <row r="3" spans="1:7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</row>
    <row r="4" spans="1:7" x14ac:dyDescent="0.25">
      <c r="A4" s="3"/>
    </row>
    <row r="5" spans="1:7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232</v>
      </c>
      <c r="E1" s="8" t="s">
        <v>238</v>
      </c>
    </row>
    <row r="2" spans="1:10" x14ac:dyDescent="0.25">
      <c r="A2" t="s">
        <v>12</v>
      </c>
      <c r="B2" t="s">
        <v>84</v>
      </c>
      <c r="C2" t="s">
        <v>137</v>
      </c>
      <c r="D2" s="37" t="s">
        <v>212</v>
      </c>
      <c r="E2" s="36" t="s">
        <v>239</v>
      </c>
    </row>
    <row r="3" spans="1:10" x14ac:dyDescent="0.25">
      <c r="A3" t="s">
        <v>15</v>
      </c>
      <c r="B3" t="s">
        <v>85</v>
      </c>
      <c r="C3" t="s">
        <v>138</v>
      </c>
      <c r="D3" s="37" t="s">
        <v>214</v>
      </c>
      <c r="E3" s="36" t="s">
        <v>240</v>
      </c>
    </row>
    <row r="4" spans="1:10" x14ac:dyDescent="0.25">
      <c r="A4" t="s">
        <v>16</v>
      </c>
      <c r="B4" t="s">
        <v>86</v>
      </c>
      <c r="C4" t="s">
        <v>139</v>
      </c>
      <c r="D4" s="37" t="s">
        <v>213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215</v>
      </c>
      <c r="E5" s="36" t="s">
        <v>241</v>
      </c>
    </row>
    <row r="6" spans="1:10" x14ac:dyDescent="0.25">
      <c r="A6" t="s">
        <v>18</v>
      </c>
      <c r="B6" t="s">
        <v>88</v>
      </c>
      <c r="C6" t="s">
        <v>141</v>
      </c>
      <c r="D6" s="37" t="s">
        <v>233</v>
      </c>
      <c r="E6" s="36" t="s">
        <v>242</v>
      </c>
    </row>
    <row r="7" spans="1:10" x14ac:dyDescent="0.25">
      <c r="A7" t="s">
        <v>19</v>
      </c>
      <c r="B7" t="s">
        <v>89</v>
      </c>
      <c r="C7" t="s">
        <v>142</v>
      </c>
      <c r="D7" s="37" t="s">
        <v>234</v>
      </c>
      <c r="E7" s="36" t="s">
        <v>209</v>
      </c>
    </row>
    <row r="8" spans="1:10" x14ac:dyDescent="0.25">
      <c r="A8" t="s">
        <v>20</v>
      </c>
      <c r="B8" t="s">
        <v>90</v>
      </c>
      <c r="C8" t="s">
        <v>143</v>
      </c>
      <c r="D8" s="37" t="s">
        <v>216</v>
      </c>
      <c r="E8" s="36" t="s">
        <v>243</v>
      </c>
    </row>
    <row r="9" spans="1:10" x14ac:dyDescent="0.25">
      <c r="A9" t="s">
        <v>21</v>
      </c>
      <c r="B9" t="s">
        <v>91</v>
      </c>
      <c r="C9" t="s">
        <v>144</v>
      </c>
      <c r="D9" s="37" t="s">
        <v>211</v>
      </c>
      <c r="E9" s="36" t="s">
        <v>210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217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235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236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237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C36" sqref="C36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223</v>
      </c>
      <c r="F1" s="10" t="s">
        <v>178</v>
      </c>
      <c r="G1" s="10" t="s">
        <v>176</v>
      </c>
    </row>
    <row r="2" spans="1:8" x14ac:dyDescent="0.25">
      <c r="A2" s="43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3"/>
      <c r="B3" s="13" t="s">
        <v>254</v>
      </c>
      <c r="C3" s="21">
        <v>0.25</v>
      </c>
      <c r="D3" s="12"/>
      <c r="E3" s="11" t="s">
        <v>253</v>
      </c>
      <c r="F3" s="12"/>
      <c r="G3" s="11" t="s">
        <v>191</v>
      </c>
    </row>
    <row r="4" spans="1:8" x14ac:dyDescent="0.25">
      <c r="A4" s="43"/>
      <c r="B4" s="11" t="s">
        <v>183</v>
      </c>
      <c r="C4" s="21">
        <v>0.26500000000000001</v>
      </c>
      <c r="D4" s="11" t="s">
        <v>256</v>
      </c>
      <c r="E4" s="11"/>
      <c r="F4" s="12"/>
      <c r="G4" s="11" t="s">
        <v>179</v>
      </c>
    </row>
    <row r="5" spans="1:8" x14ac:dyDescent="0.25">
      <c r="A5" s="43"/>
      <c r="B5" s="11" t="s">
        <v>218</v>
      </c>
      <c r="C5" s="21">
        <v>88278</v>
      </c>
      <c r="D5" s="11" t="s">
        <v>221</v>
      </c>
      <c r="E5" s="11"/>
      <c r="F5" s="12"/>
      <c r="G5" s="11" t="s">
        <v>220</v>
      </c>
    </row>
    <row r="6" spans="1:8" x14ac:dyDescent="0.25">
      <c r="A6" s="43"/>
      <c r="B6" s="11" t="s">
        <v>219</v>
      </c>
      <c r="C6" s="21">
        <v>2000</v>
      </c>
      <c r="D6" s="12"/>
      <c r="E6" s="11" t="s">
        <v>255</v>
      </c>
      <c r="F6" s="12"/>
      <c r="G6" s="12"/>
    </row>
    <row r="7" spans="1:8" x14ac:dyDescent="0.25">
      <c r="A7" s="43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3"/>
      <c r="B8" s="11" t="s">
        <v>245</v>
      </c>
      <c r="C8" s="21">
        <v>15</v>
      </c>
      <c r="D8" s="11" t="s">
        <v>249</v>
      </c>
      <c r="E8" s="11" t="s">
        <v>251</v>
      </c>
      <c r="F8" s="12"/>
      <c r="G8" s="26" t="s">
        <v>252</v>
      </c>
      <c r="H8" s="25"/>
    </row>
    <row r="9" spans="1:8" x14ac:dyDescent="0.25">
      <c r="A9" s="43"/>
      <c r="B9" s="11" t="s">
        <v>244</v>
      </c>
      <c r="C9" s="21">
        <v>7</v>
      </c>
      <c r="D9" s="11" t="s">
        <v>250</v>
      </c>
      <c r="E9" s="11"/>
      <c r="F9" s="12"/>
      <c r="G9" s="26" t="s">
        <v>252</v>
      </c>
      <c r="H9" s="25"/>
    </row>
    <row r="10" spans="1:8" x14ac:dyDescent="0.25">
      <c r="A10" s="43"/>
      <c r="B10" s="11" t="s">
        <v>247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3"/>
      <c r="B11" s="11" t="s">
        <v>193</v>
      </c>
      <c r="C11" s="21">
        <v>1.4</v>
      </c>
      <c r="D11" s="11"/>
      <c r="E11" s="11" t="s">
        <v>222</v>
      </c>
      <c r="F11" s="12"/>
      <c r="G11" s="12"/>
    </row>
    <row r="12" spans="1:8" x14ac:dyDescent="0.25">
      <c r="A12" s="43"/>
      <c r="B12" s="11" t="s">
        <v>194</v>
      </c>
      <c r="C12" s="21">
        <v>1.4</v>
      </c>
      <c r="D12" s="11"/>
      <c r="E12" s="11" t="s">
        <v>222</v>
      </c>
      <c r="F12" s="12"/>
      <c r="G12" s="12"/>
    </row>
    <row r="13" spans="1:8" x14ac:dyDescent="0.25">
      <c r="A13" s="43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3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258</v>
      </c>
      <c r="C15" s="22">
        <v>-0.08</v>
      </c>
      <c r="D15" s="13"/>
      <c r="E15" s="13" t="s">
        <v>259</v>
      </c>
      <c r="F15" s="13"/>
      <c r="G15" s="13" t="s">
        <v>191</v>
      </c>
    </row>
    <row r="16" spans="1:8" x14ac:dyDescent="0.25">
      <c r="A16" s="38"/>
      <c r="B16" s="13" t="s">
        <v>260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263</v>
      </c>
      <c r="C17" s="22">
        <v>3.8</v>
      </c>
      <c r="D17" s="13"/>
      <c r="E17" s="13"/>
      <c r="F17" s="13"/>
      <c r="G17" s="13" t="s">
        <v>265</v>
      </c>
    </row>
    <row r="18" spans="1:7" x14ac:dyDescent="0.25">
      <c r="A18" s="42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2"/>
      <c r="B19" s="14" t="s">
        <v>189</v>
      </c>
      <c r="C19" s="20">
        <f>0.1*C7</f>
        <v>1.4000000000000002E-2</v>
      </c>
      <c r="D19" s="14"/>
      <c r="E19" s="14" t="s">
        <v>224</v>
      </c>
      <c r="F19" s="14"/>
      <c r="G19" s="14" t="s">
        <v>192</v>
      </c>
    </row>
    <row r="20" spans="1:7" x14ac:dyDescent="0.25">
      <c r="A20" s="42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2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266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225</v>
      </c>
      <c r="C23" s="24">
        <f>C5*C6*C3*(C7+C19)/1000</f>
        <v>6797.4060000000009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4634.5950000000003</v>
      </c>
      <c r="D24" s="16" t="s">
        <v>190</v>
      </c>
      <c r="E24" s="16"/>
      <c r="F24" s="16" t="s">
        <v>203</v>
      </c>
      <c r="G24" s="17"/>
    </row>
    <row r="25" spans="1:7" x14ac:dyDescent="0.25">
      <c r="A25" s="44"/>
      <c r="B25" s="15" t="s">
        <v>261</v>
      </c>
      <c r="C25" s="23">
        <f>C16*C18</f>
        <v>-2.9422988710693394E-6</v>
      </c>
      <c r="D25" s="15"/>
      <c r="E25" s="15" t="s">
        <v>248</v>
      </c>
      <c r="F25" s="15" t="s">
        <v>199</v>
      </c>
      <c r="G25" s="15" t="s">
        <v>227</v>
      </c>
    </row>
    <row r="26" spans="1:7" x14ac:dyDescent="0.25">
      <c r="A26" s="44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4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5" t="s">
        <v>228</v>
      </c>
      <c r="B29" s="31" t="s">
        <v>226</v>
      </c>
      <c r="C29" s="32">
        <f>C23*C18</f>
        <v>0.99999999999999778</v>
      </c>
      <c r="D29" s="31" t="s">
        <v>190</v>
      </c>
      <c r="E29" s="31"/>
      <c r="F29" s="31" t="s">
        <v>198</v>
      </c>
      <c r="G29" s="31"/>
    </row>
    <row r="30" spans="1:7" x14ac:dyDescent="0.25">
      <c r="A30" s="45"/>
      <c r="B30" s="31" t="s">
        <v>261</v>
      </c>
      <c r="C30" s="33">
        <f>C25</f>
        <v>-2.9422988710693394E-6</v>
      </c>
      <c r="D30" s="31"/>
      <c r="E30" s="31"/>
      <c r="F30" s="31" t="s">
        <v>199</v>
      </c>
      <c r="G30" s="31" t="s">
        <v>227</v>
      </c>
    </row>
    <row r="31" spans="1:7" x14ac:dyDescent="0.25">
      <c r="A31" s="45"/>
      <c r="B31" s="31" t="s">
        <v>229</v>
      </c>
      <c r="C31" s="35">
        <v>0</v>
      </c>
      <c r="D31" s="31"/>
      <c r="E31" s="31"/>
      <c r="F31" s="31" t="s">
        <v>199</v>
      </c>
      <c r="G31" s="31" t="s">
        <v>231</v>
      </c>
    </row>
    <row r="32" spans="1:7" x14ac:dyDescent="0.25">
      <c r="A32" s="45"/>
      <c r="B32" s="31" t="s">
        <v>230</v>
      </c>
      <c r="C32" s="34">
        <f>-0.27*C14*C18</f>
        <v>-3.3158843793853162E-6</v>
      </c>
      <c r="D32" s="31"/>
      <c r="E32" s="31"/>
      <c r="F32" s="31" t="s">
        <v>136</v>
      </c>
      <c r="G32" s="31" t="s">
        <v>231</v>
      </c>
    </row>
    <row r="33" spans="1:7" x14ac:dyDescent="0.25">
      <c r="B33" s="31" t="s">
        <v>262</v>
      </c>
      <c r="C33" s="35">
        <f>0.38*C14*C18</f>
        <v>4.666800237653407E-6</v>
      </c>
      <c r="D33" s="31"/>
      <c r="E33" s="31"/>
      <c r="F33" s="31" t="s">
        <v>136</v>
      </c>
      <c r="G33" s="31" t="s">
        <v>231</v>
      </c>
    </row>
    <row r="34" spans="1:7" x14ac:dyDescent="0.25">
      <c r="B34" s="31" t="s">
        <v>246</v>
      </c>
      <c r="C34" s="35">
        <f>-C24*C18/C10</f>
        <v>-6.5496463190987543E-5</v>
      </c>
      <c r="D34" s="31"/>
      <c r="E34" s="31"/>
      <c r="F34" s="31" t="s">
        <v>199</v>
      </c>
      <c r="G34" s="31" t="s">
        <v>252</v>
      </c>
    </row>
    <row r="35" spans="1:7" x14ac:dyDescent="0.25">
      <c r="B35" s="31" t="s">
        <v>264</v>
      </c>
      <c r="C35" s="35">
        <f>-C17*C18*C5/1000</f>
        <v>-4.9350649350649242E-2</v>
      </c>
      <c r="D35" s="31"/>
      <c r="E35" s="31"/>
      <c r="F35" s="31" t="s">
        <v>199</v>
      </c>
      <c r="G35" s="31" t="s">
        <v>252</v>
      </c>
    </row>
    <row r="38" spans="1:7" x14ac:dyDescent="0.25">
      <c r="A38" s="1" t="s">
        <v>257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workbookViewId="0">
      <selection activeCell="O32" sqref="O32"/>
    </sheetView>
  </sheetViews>
  <sheetFormatPr defaultRowHeight="15" x14ac:dyDescent="0.25"/>
  <sheetData>
    <row r="1" spans="1:2" x14ac:dyDescent="0.25">
      <c r="B1" t="s">
        <v>8</v>
      </c>
    </row>
    <row r="2" spans="1:2" x14ac:dyDescent="0.25">
      <c r="A2" t="s">
        <v>270</v>
      </c>
      <c r="B2">
        <f>[1]main!C16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2020-07-27T14:18:05Z</dcterms:modified>
</cp:coreProperties>
</file>