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Pumpfed Irrigation for Maize\"/>
    </mc:Choice>
  </mc:AlternateContent>
  <xr:revisionPtr revIDLastSave="0" documentId="13_ncr:1_{66840805-FDD9-4663-830E-79997DE8C378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G2" i="5"/>
  <c r="C10" i="2"/>
  <c r="C2" i="3" s="1"/>
  <c r="C7" i="2"/>
  <c r="G3" i="5" s="1"/>
</calcChain>
</file>

<file path=xl/sharedStrings.xml><?xml version="1.0" encoding="utf-8"?>
<sst xmlns="http://schemas.openxmlformats.org/spreadsheetml/2006/main" count="529" uniqueCount="265">
  <si>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</si>
  <si>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</si>
  <si>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</si>
  <si>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</si>
  <si>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</si>
  <si>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</si>
  <si>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</si>
  <si>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</si>
  <si>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</si>
  <si>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</si>
  <si>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</si>
  <si>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</si>
  <si>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</si>
  <si>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</si>
  <si>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</si>
  <si>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</si>
  <si>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</si>
  <si>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</si>
  <si>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</si>
  <si>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</si>
  <si>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</si>
  <si>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</si>
  <si>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</si>
  <si>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</si>
  <si>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</si>
  <si>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</si>
  <si>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</si>
  <si>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</si>
  <si>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</si>
  <si>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</si>
  <si>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</si>
  <si>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</si>
  <si>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</si>
  <si>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</si>
  <si>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</si>
  <si>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</si>
  <si>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</si>
  <si>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</si>
  <si>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</si>
  <si>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</si>
  <si>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</si>
  <si>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</si>
  <si>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</si>
  <si>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</si>
  <si>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</si>
  <si>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</si>
  <si>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</si>
  <si>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</si>
  <si>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</si>
  <si>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</si>
  <si>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</si>
  <si>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</si>
  <si>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</si>
  <si>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</si>
  <si>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</si>
  <si>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</si>
  <si>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</si>
  <si>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</si>
  <si>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</si>
  <si>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</si>
  <si>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</si>
  <si>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</si>
  <si>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</si>
  <si>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</si>
  <si>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</si>
  <si>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</si>
  <si>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</si>
  <si>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</si>
  <si>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</si>
  <si>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</si>
  <si>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</si>
  <si>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</si>
  <si>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</si>
  <si>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</si>
  <si>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</si>
  <si>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</si>
  <si>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</si>
  <si>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</si>
  <si>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</si>
  <si>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</si>
  <si>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</si>
  <si>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</si>
  <si>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</si>
  <si>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</si>
  <si>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</si>
  <si>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</si>
  <si>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</si>
  <si>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</si>
  <si>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</si>
  <si>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</si>
  <si>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</si>
  <si>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</si>
  <si>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</si>
  <si>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</si>
  <si>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</si>
  <si>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</si>
  <si>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</si>
  <si>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</si>
  <si>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</si>
  <si>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</si>
  <si>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</si>
  <si>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</si>
  <si>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</si>
  <si>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</si>
  <si>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</si>
  <si>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</si>
  <si>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</si>
  <si>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</si>
  <si>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</si>
  <si>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</si>
  <si>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</si>
  <si>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</si>
  <si>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</si>
  <si>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</si>
  <si>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</si>
  <si>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</si>
  <si>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</si>
  <si>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</si>
  <si>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</si>
  <si>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</si>
  <si>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</si>
  <si>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</si>
  <si>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</si>
  <si>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</si>
  <si>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</si>
  <si>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</si>
  <si>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</si>
  <si>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</si>
  <si>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</si>
  <si>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</si>
  <si>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</si>
  <si>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</si>
  <si>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</si>
  <si>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</si>
  <si>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</si>
  <si>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</si>
  <si>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</si>
  <si>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</si>
  <si>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</si>
  <si>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</si>
  <si>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</si>
  <si>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</si>
  <si>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</si>
  <si>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</si>
  <si>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</si>
  <si>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</si>
  <si>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</si>
  <si>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</si>
  <si>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</si>
  <si>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</si>
  <si>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</si>
  <si>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</si>
  <si>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</si>
  <si>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</si>
  <si>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</si>
  <si>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</si>
  <si>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</si>
  <si>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</si>
  <si>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</si>
  <si>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</si>
  <si>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</si>
  <si>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</si>
  <si>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</si>
  <si>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</si>
  <si>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</si>
  <si>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</si>
  <si>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</si>
  <si>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</si>
  <si>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</si>
  <si>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</si>
  <si>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</si>
  <si>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</si>
  <si>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</si>
  <si>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</si>
  <si>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</si>
  <si>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</si>
  <si>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</si>
  <si>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</si>
  <si>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</si>
  <si>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</si>
  <si>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</si>
  <si>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</si>
  <si>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</si>
  <si>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</si>
  <si>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</si>
  <si>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</si>
  <si>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</si>
  <si>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</si>
  <si>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</si>
  <si>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</si>
  <si>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</si>
  <si>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</si>
  <si>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</si>
  <si>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</si>
  <si>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</si>
  <si>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</si>
  <si>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</si>
  <si>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</si>
  <si>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</si>
  <si>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</si>
  <si>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</si>
  <si>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</si>
  <si>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</si>
  <si>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</si>
  <si>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</si>
  <si>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</si>
  <si>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</si>
  <si>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</si>
  <si>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</si>
  <si>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</si>
  <si>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</si>
  <si>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</si>
  <si>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</si>
  <si>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</si>
  <si>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</si>
  <si>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</si>
  <si>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</si>
  <si>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</si>
  <si>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</si>
  <si>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</si>
  <si>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</si>
  <si>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level_col</t>
  </si>
  <si>
    <t>col</t>
  </si>
  <si>
    <t>type</t>
  </si>
  <si>
    <t>aggregated</t>
  </si>
  <si>
    <t>level_row</t>
  </si>
  <si>
    <t>ec</t>
  </si>
  <si>
    <t>Electricity cost in Ghana @2014</t>
  </si>
  <si>
    <t>GHS/kWh</t>
  </si>
  <si>
    <t>http://databank.worldbank.org/data/download/avpfa/avpfa-tariff.xlsx</t>
  </si>
  <si>
    <t>ΔE_p</t>
  </si>
  <si>
    <t>Increase in electricity consumption (physical)</t>
  </si>
  <si>
    <t>GWh</t>
  </si>
  <si>
    <t>see Water_gap.xlsx</t>
  </si>
  <si>
    <t>Authors calculation</t>
  </si>
  <si>
    <t>Inv$</t>
  </si>
  <si>
    <t>Investment in wells @2012</t>
  </si>
  <si>
    <t>M USD</t>
  </si>
  <si>
    <t>FX</t>
  </si>
  <si>
    <t>US Dollars / Ghanaian Cedi forex @2014</t>
  </si>
  <si>
    <t>USD/GHS</t>
  </si>
  <si>
    <t>https://www.tradingview.com/symbols/USDGHS/</t>
  </si>
  <si>
    <t>d$</t>
  </si>
  <si>
    <t>Inflation rate from 2012 to 2015</t>
  </si>
  <si>
    <t>-</t>
  </si>
  <si>
    <t>https://www.in2013dollars.com/us/inflation/</t>
  </si>
  <si>
    <t>ΔE=ΔE_p*ec</t>
  </si>
  <si>
    <t>Increase in electricity consumption (monetary)</t>
  </si>
  <si>
    <t>M GHS</t>
  </si>
  <si>
    <t>conversion</t>
  </si>
  <si>
    <t>Δp</t>
  </si>
  <si>
    <t>Increase in maize productivity</t>
  </si>
  <si>
    <t>Yes</t>
  </si>
  <si>
    <t>ΔW</t>
  </si>
  <si>
    <t>Increase in blue water consumption</t>
  </si>
  <si>
    <t>Mm3</t>
  </si>
  <si>
    <t>Inv=Inv$*d$/FX</t>
  </si>
  <si>
    <t>Investment in wells</t>
  </si>
  <si>
    <t>Y</t>
  </si>
  <si>
    <t>Activities</t>
  </si>
  <si>
    <t>Commodities</t>
  </si>
  <si>
    <t>Percentage</t>
  </si>
  <si>
    <t>No</t>
  </si>
  <si>
    <t>Absolute</t>
  </si>
  <si>
    <t>Z,S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</si>
</sst>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10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" TargetMode="External"/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190" zoomScaleNormal="190" workbookViewId="0">
      <selection activeCell="D9" sqref="D9"/>
    </sheetView>
  </sheetViews>
  <sheetFormatPr defaultRowHeight="14.4" x14ac:dyDescent="0.3"/>
  <cols>
    <col min="1" max="1" width="14" bestFit="1" customWidth="1"/>
    <col min="2" max="2" width="42.21875" bestFit="1" customWidth="1"/>
    <col min="4" max="4" width="16.21875" bestFit="1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226</v>
      </c>
      <c r="B2" t="s">
        <v>227</v>
      </c>
      <c r="C2">
        <v>0.8</v>
      </c>
      <c r="D2" t="s">
        <v>228</v>
      </c>
      <c r="K2" s="2" t="s">
        <v>229</v>
      </c>
    </row>
    <row r="3" spans="1:11" x14ac:dyDescent="0.3">
      <c r="A3" t="s">
        <v>230</v>
      </c>
      <c r="B3" t="s">
        <v>231</v>
      </c>
      <c r="C3" s="3">
        <v>54.028321036709023</v>
      </c>
      <c r="D3" t="s">
        <v>232</v>
      </c>
      <c r="E3" t="s">
        <v>252</v>
      </c>
      <c r="F3" s="3">
        <v>126.06608241898772</v>
      </c>
      <c r="G3" s="3">
        <v>418.16370779853639</v>
      </c>
      <c r="H3">
        <v>50</v>
      </c>
      <c r="I3" t="s">
        <v>264</v>
      </c>
      <c r="J3" t="s">
        <v>233</v>
      </c>
      <c r="K3" t="s">
        <v>234</v>
      </c>
    </row>
    <row r="4" spans="1:11" x14ac:dyDescent="0.3">
      <c r="A4" t="s">
        <v>235</v>
      </c>
      <c r="B4" t="s">
        <v>236</v>
      </c>
      <c r="C4" s="3">
        <v>719.24157741348267</v>
      </c>
      <c r="D4" t="s">
        <v>237</v>
      </c>
      <c r="E4" t="s">
        <v>252</v>
      </c>
      <c r="F4" s="3">
        <v>18.009440345569679</v>
      </c>
      <c r="G4" s="3">
        <v>2568.719919333867</v>
      </c>
      <c r="H4">
        <v>250</v>
      </c>
      <c r="I4" t="s">
        <v>258</v>
      </c>
      <c r="J4" t="s">
        <v>233</v>
      </c>
      <c r="K4" t="s">
        <v>234</v>
      </c>
    </row>
    <row r="5" spans="1:11" x14ac:dyDescent="0.3">
      <c r="A5" t="s">
        <v>238</v>
      </c>
      <c r="B5" t="s">
        <v>239</v>
      </c>
      <c r="C5">
        <v>3.25</v>
      </c>
      <c r="D5" t="s">
        <v>240</v>
      </c>
      <c r="K5" s="2" t="s">
        <v>241</v>
      </c>
    </row>
    <row r="6" spans="1:11" x14ac:dyDescent="0.3">
      <c r="A6" t="s">
        <v>242</v>
      </c>
      <c r="B6" t="s">
        <v>243</v>
      </c>
      <c r="C6">
        <v>1.03</v>
      </c>
      <c r="D6" t="s">
        <v>244</v>
      </c>
      <c r="K6" s="2" t="s">
        <v>245</v>
      </c>
    </row>
    <row r="7" spans="1:11" x14ac:dyDescent="0.3">
      <c r="A7" t="s">
        <v>246</v>
      </c>
      <c r="B7" t="s">
        <v>247</v>
      </c>
      <c r="C7" s="3">
        <f>C3*C2</f>
        <v>43.222656829367224</v>
      </c>
      <c r="D7" t="s">
        <v>248</v>
      </c>
      <c r="J7" t="s">
        <v>249</v>
      </c>
      <c r="K7" t="s">
        <v>234</v>
      </c>
    </row>
    <row r="8" spans="1:11" x14ac:dyDescent="0.3">
      <c r="A8" t="s">
        <v>250</v>
      </c>
      <c r="B8" t="s">
        <v>251</v>
      </c>
      <c r="C8" s="4">
        <v>0.1</v>
      </c>
      <c r="D8" t="s">
        <v>244</v>
      </c>
      <c r="E8" t="s">
        <v>252</v>
      </c>
      <c r="F8" s="5">
        <v>0.05</v>
      </c>
      <c r="G8" s="5">
        <v>0.14000000000000001</v>
      </c>
      <c r="H8" s="5">
        <v>0.01</v>
      </c>
      <c r="I8" t="s">
        <v>264</v>
      </c>
      <c r="J8" t="s">
        <v>233</v>
      </c>
      <c r="K8" t="s">
        <v>234</v>
      </c>
    </row>
    <row r="9" spans="1:11" x14ac:dyDescent="0.3">
      <c r="A9" t="s">
        <v>253</v>
      </c>
      <c r="B9" t="s">
        <v>254</v>
      </c>
      <c r="C9" s="6">
        <v>660.896893415401</v>
      </c>
      <c r="D9" t="s">
        <v>255</v>
      </c>
      <c r="E9" t="s">
        <v>252</v>
      </c>
      <c r="F9">
        <v>550.74741117950089</v>
      </c>
      <c r="G9">
        <v>771.0463756513011</v>
      </c>
      <c r="H9">
        <v>150</v>
      </c>
      <c r="I9" t="s">
        <v>264</v>
      </c>
      <c r="J9" t="s">
        <v>233</v>
      </c>
      <c r="K9" t="s">
        <v>234</v>
      </c>
    </row>
    <row r="10" spans="1:11" x14ac:dyDescent="0.3">
      <c r="A10" t="s">
        <v>256</v>
      </c>
      <c r="B10" t="s">
        <v>257</v>
      </c>
      <c r="C10" s="3">
        <f>C4*C6/C5</f>
        <v>227.94425376488834</v>
      </c>
      <c r="D10" t="s">
        <v>248</v>
      </c>
      <c r="J10" t="s">
        <v>249</v>
      </c>
      <c r="K10" t="s">
        <v>234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hyperlinks>
    <hyperlink ref="K2" r:id="rId1" xr:uid="{9AF6ACF4-3563-41CC-9A67-DA52CB8445B6}"/>
    <hyperlink ref="K5" r:id="rId2" xr:uid="{0687902B-A4B4-4D14-BC8F-90EB2E9510E7}"/>
    <hyperlink ref="K6" r:id="rId3" xr:uid="{C072E8E9-A703-4C29-BA63-9821EAB86D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 t="s">
        <v>219</v>
      </c>
      <c r="B2" t="s">
        <v>39</v>
      </c>
      <c r="C2" s="3">
        <f>main!C10</f>
        <v>227.94425376488834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selection activeCell="A2" sqref="A2:XFD31"/>
    </sheetView>
  </sheetViews>
  <sheetFormatPr defaultRowHeight="14.4" x14ac:dyDescent="0.3"/>
  <sheetData>
    <row r="1" spans="1:7" x14ac:dyDescent="0.3">
      <c r="A1" s="1" t="s">
        <v>216</v>
      </c>
      <c r="B1" s="1" t="s">
        <v>217</v>
      </c>
      <c r="C1" s="1" t="s">
        <v>221</v>
      </c>
      <c r="D1" s="1" t="s">
        <v>222</v>
      </c>
      <c r="E1" s="1" t="s">
        <v>223</v>
      </c>
      <c r="F1" s="1" t="s">
        <v>218</v>
      </c>
      <c r="G1" s="1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A4" sqref="A4:XFD4"/>
    </sheetView>
  </sheetViews>
  <sheetFormatPr defaultRowHeight="14.4" x14ac:dyDescent="0.3"/>
  <sheetData>
    <row r="1" spans="1:8" x14ac:dyDescent="0.3">
      <c r="A1" s="1" t="s">
        <v>216</v>
      </c>
      <c r="B1" s="1" t="s">
        <v>225</v>
      </c>
      <c r="C1" s="1" t="s">
        <v>217</v>
      </c>
      <c r="D1" s="1" t="s">
        <v>221</v>
      </c>
      <c r="E1" s="1" t="s">
        <v>222</v>
      </c>
      <c r="F1" s="1" t="s">
        <v>223</v>
      </c>
      <c r="G1" s="1" t="s">
        <v>218</v>
      </c>
      <c r="H1" s="1" t="s">
        <v>224</v>
      </c>
    </row>
    <row r="2" spans="1:8" x14ac:dyDescent="0.3">
      <c r="A2" s="7" t="s">
        <v>219</v>
      </c>
      <c r="B2" s="7" t="s">
        <v>259</v>
      </c>
      <c r="C2" s="7" t="s">
        <v>0</v>
      </c>
      <c r="D2" s="7" t="s">
        <v>260</v>
      </c>
      <c r="E2" s="7" t="s">
        <v>0</v>
      </c>
      <c r="F2" s="7" t="s">
        <v>261</v>
      </c>
      <c r="G2" s="8">
        <f>-main!C8</f>
        <v>-0.1</v>
      </c>
      <c r="H2" s="7" t="s">
        <v>262</v>
      </c>
    </row>
    <row r="3" spans="1:8" x14ac:dyDescent="0.3">
      <c r="A3" s="7" t="s">
        <v>220</v>
      </c>
      <c r="B3" s="7" t="s">
        <v>260</v>
      </c>
      <c r="C3" s="7" t="s">
        <v>41</v>
      </c>
      <c r="D3" s="7" t="s">
        <v>259</v>
      </c>
      <c r="E3" s="7" t="s">
        <v>0</v>
      </c>
      <c r="F3" s="7" t="s">
        <v>263</v>
      </c>
      <c r="G3" s="9">
        <f>main!C7</f>
        <v>43.222656829367224</v>
      </c>
      <c r="H3" s="7" t="s">
        <v>262</v>
      </c>
    </row>
  </sheetData>
  <dataValidations count="3">
    <dataValidation type="list" allowBlank="1" showInputMessage="1" showErrorMessage="1" sqref="B2:B3 D2:D3" xr:uid="{00000000-0002-0000-0400-000000000000}">
      <formula1>"Activities,Commodities"</formula1>
    </dataValidation>
    <dataValidation type="list" allowBlank="1" showInputMessage="1" showErrorMessage="1" sqref="F2:F3" xr:uid="{00000000-0002-0000-0400-000004000000}">
      <formula1>"Percentage,Absolute"</formula1>
    </dataValidation>
    <dataValidation type="list" allowBlank="1" showInputMessage="1" showErrorMessage="1" sqref="H2:H3" xr:uid="{00000000-0002-0000-0400-000005000000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E2" sqref="E2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222</v>
      </c>
      <c r="D1" s="1" t="s">
        <v>223</v>
      </c>
      <c r="E1" s="1" t="s">
        <v>218</v>
      </c>
    </row>
    <row r="2" spans="1:5" x14ac:dyDescent="0.3">
      <c r="A2" t="s">
        <v>219</v>
      </c>
      <c r="B2" t="s">
        <v>203</v>
      </c>
      <c r="C2" t="s">
        <v>0</v>
      </c>
      <c r="D2" t="s">
        <v>263</v>
      </c>
      <c r="E2" s="3">
        <f>main!C9</f>
        <v>660.896893415401</v>
      </c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2020-12-04T17:08:47Z</dcterms:modified>
</cp:coreProperties>
</file>