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8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5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0" fontId="0" fillId="5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zoomScale="115" zoomScaleNormal="115" workbookViewId="0">
      <selection activeCell="C2" sqref="C2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>
        <v>2</v>
      </c>
      <c r="B3" t="inlineStr">
        <is>
          <t>Mining (commodity)</t>
        </is>
      </c>
      <c r="C3" s="5" t="n">
        <v>0</v>
      </c>
      <c r="D3" s="2" t="inlineStr">
        <is>
          <t>Yes</t>
        </is>
      </c>
      <c r="E3" s="42" t="n">
        <v>0.974025974025972</v>
      </c>
      <c r="F3" s="42" t="n">
        <v>1.006493506493504</v>
      </c>
      <c r="G3" s="42">
        <f>(F3-E3)/5</f>
        <v/>
      </c>
    </row>
    <row r="4">
      <c r="A4" s="3" t="n"/>
    </row>
    <row r="5">
      <c r="A5" s="3" t="n"/>
    </row>
    <row r="6">
      <c r="A6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D16" sqref="D16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11</v>
      </c>
      <c r="B3" s="5" t="inlineStr">
        <is>
          <t>Commodities</t>
        </is>
      </c>
      <c r="C3" s="2" t="inlineStr">
        <is>
          <t>Fruits (home consumed)</t>
        </is>
      </c>
      <c r="D3" s="5" t="inlineStr">
        <is>
          <t>Activities</t>
        </is>
      </c>
      <c r="E3" s="37" t="inlineStr">
        <is>
          <t>High Rainfall (household production)</t>
        </is>
      </c>
      <c r="F3" s="5" t="inlineStr">
        <is>
          <t>Percentage</t>
        </is>
      </c>
      <c r="G3" s="2">
        <f>main!C34</f>
        <v/>
      </c>
      <c r="H3" s="2" t="inlineStr">
        <is>
          <t>No</t>
        </is>
      </c>
    </row>
  </sheetData>
  <dataValidations count="2">
    <dataValidation sqref="F2:F3" showErrorMessage="1" showInputMessage="1" allowBlank="0" type="list">
      <formula1>"Percentage, Absolute"</formula1>
    </dataValidation>
    <dataValidation sqref="D2:D3 B2:B3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57" t="n"/>
      <c r="H15" s="57" t="n"/>
      <c r="I15" s="57" t="n"/>
      <c r="J15" s="57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2" min="5" max="5"/>
    <col width="14.5546875" customWidth="1" style="19" min="6" max="8"/>
    <col width="15.33203125" bestFit="1" customWidth="1" style="19" min="9" max="9"/>
    <col width="186.44140625" bestFit="1" customWidth="1" style="19" min="10" max="10"/>
    <col width="20.5546875" customWidth="1" style="19" min="11" max="11"/>
    <col width="9.109375" customWidth="1" style="19" min="12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45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Reference matrix</t>
        </is>
      </c>
      <c r="J1" s="18" t="inlineStr">
        <is>
          <t>Reference</t>
        </is>
      </c>
    </row>
    <row r="2">
      <c r="A2" s="54" t="inlineStr">
        <is>
          <t>Inputs</t>
        </is>
      </c>
      <c r="B2" s="13" t="inlineStr">
        <is>
          <t>Optimum shading level</t>
        </is>
      </c>
      <c r="C2" s="52" t="n">
        <v>0.5</v>
      </c>
      <c r="D2" s="12" t="n"/>
      <c r="E2" s="46" t="n"/>
      <c r="F2" s="12" t="n"/>
      <c r="G2" s="12" t="n"/>
      <c r="H2" s="12" t="n"/>
      <c r="I2" s="12" t="n"/>
      <c r="J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47" t="n"/>
      <c r="F3" s="13" t="n"/>
      <c r="G3" s="13" t="n"/>
      <c r="H3" s="13" t="n"/>
      <c r="I3" s="12" t="n"/>
      <c r="J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52" t="n">
        <v>0.265</v>
      </c>
      <c r="D4" s="13" t="inlineStr">
        <is>
          <t>kSh***</t>
        </is>
      </c>
      <c r="E4" s="47" t="n"/>
      <c r="F4" s="13" t="n"/>
      <c r="G4" s="13" t="n"/>
      <c r="H4" s="13" t="n"/>
      <c r="I4" s="12" t="n"/>
      <c r="J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52" t="n">
        <v>88278</v>
      </c>
      <c r="D5" s="13" t="inlineStr">
        <is>
          <t>ha</t>
        </is>
      </c>
      <c r="E5" s="47" t="n"/>
      <c r="F5" s="13" t="n"/>
      <c r="G5" s="13" t="n"/>
      <c r="H5" s="13" t="n"/>
      <c r="I5" s="12" t="n"/>
      <c r="J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2200</v>
      </c>
      <c r="D6" s="12" t="n"/>
      <c r="E6" s="47" t="inlineStr">
        <is>
          <t>Yes</t>
        </is>
      </c>
      <c r="F6" s="52" t="n">
        <v>1800</v>
      </c>
      <c r="G6" s="52" t="n">
        <v>2200</v>
      </c>
      <c r="H6" s="52" t="n">
        <v>100</v>
      </c>
      <c r="I6" s="12" t="n"/>
      <c r="J6" s="12" t="n"/>
    </row>
    <row r="7">
      <c r="B7" s="13" t="inlineStr">
        <is>
          <t>Cost of purchasing a shading plant</t>
        </is>
      </c>
      <c r="C7" s="52" t="n">
        <v>0.14</v>
      </c>
      <c r="D7" s="13" t="inlineStr">
        <is>
          <t>kSh</t>
        </is>
      </c>
      <c r="E7" s="47" t="n"/>
      <c r="F7" s="52" t="n"/>
      <c r="G7" s="52" t="n"/>
      <c r="H7" s="52" t="n"/>
      <c r="I7" s="12" t="n"/>
      <c r="J7" s="26" t="inlineStr">
        <is>
          <t>https://www.perfectdailygrind.com/2015/06/uncovered-how-many-dollars-does-it-cost-a-farmer-to-plant-a-basic-plot-of-coffee/</t>
        </is>
      </c>
      <c r="K7" s="25" t="n"/>
    </row>
    <row r="8">
      <c r="B8" s="13" t="inlineStr">
        <is>
          <t>Banana yield</t>
        </is>
      </c>
      <c r="C8" s="52" t="n">
        <v>15</v>
      </c>
      <c r="D8" s="13" t="inlineStr">
        <is>
          <t>kg/plant</t>
        </is>
      </c>
      <c r="E8" s="47" t="inlineStr">
        <is>
          <t>Yes</t>
        </is>
      </c>
      <c r="F8" s="52" t="n">
        <v>15</v>
      </c>
      <c r="G8" s="52" t="n">
        <v>20</v>
      </c>
      <c r="H8" s="52" t="n">
        <v>1</v>
      </c>
      <c r="I8" s="12" t="n"/>
      <c r="J8" s="26" t="inlineStr">
        <is>
          <t>Banana-coffee system cropping guide</t>
        </is>
      </c>
      <c r="K8" s="25" t="n"/>
    </row>
    <row r="9">
      <c r="B9" s="13" t="inlineStr">
        <is>
          <t>Price of Banana</t>
        </is>
      </c>
      <c r="C9" s="52" t="n">
        <v>7</v>
      </c>
      <c r="D9" s="13" t="inlineStr">
        <is>
          <t>Sh/kg</t>
        </is>
      </c>
      <c r="E9" s="47" t="n"/>
      <c r="F9" s="52" t="n"/>
      <c r="G9" s="52" t="n"/>
      <c r="H9" s="52" t="n"/>
      <c r="I9" s="12" t="n"/>
      <c r="J9" s="26" t="inlineStr">
        <is>
          <t>Banana-coffee system cropping guide</t>
        </is>
      </c>
      <c r="K9" s="25" t="n"/>
    </row>
    <row r="10">
      <c r="B10" s="13" t="inlineStr">
        <is>
          <t>Initial use of fruit of HR (HP)</t>
        </is>
      </c>
      <c r="C10" s="52" t="n">
        <v>10410</v>
      </c>
      <c r="D10" s="13" t="inlineStr">
        <is>
          <t>MSh</t>
        </is>
      </c>
      <c r="E10" s="46" t="n"/>
      <c r="F10" s="12" t="n"/>
      <c r="G10" s="12" t="n"/>
      <c r="H10" s="12" t="n"/>
      <c r="I10" s="13" t="inlineStr">
        <is>
          <t>V</t>
        </is>
      </c>
      <c r="J10" s="13" t="n"/>
    </row>
    <row r="11">
      <c r="B11" s="13" t="inlineStr">
        <is>
          <t>Increase in the N content of soil (min)</t>
        </is>
      </c>
      <c r="C11" s="52" t="n">
        <v>1.4</v>
      </c>
      <c r="D11" s="13" t="n"/>
      <c r="E11" s="47" t="n"/>
      <c r="F11" s="13" t="inlineStr">
        <is>
          <t>1.4-1.9,0.1</t>
        </is>
      </c>
      <c r="G11" s="13" t="n"/>
      <c r="H11" s="13" t="n"/>
      <c r="I11" s="12" t="n"/>
      <c r="J11" s="12" t="n"/>
    </row>
    <row r="12">
      <c r="B12" s="13" t="inlineStr">
        <is>
          <t>Increase in the olsen p content of soil (min)</t>
        </is>
      </c>
      <c r="C12" s="52" t="n">
        <v>1.4</v>
      </c>
      <c r="D12" s="13" t="n"/>
      <c r="E12" s="47" t="n"/>
      <c r="F12" s="13" t="inlineStr">
        <is>
          <t>1.4-1.9,0.1</t>
        </is>
      </c>
      <c r="G12" s="13" t="n"/>
      <c r="H12" s="13" t="n"/>
      <c r="I12" s="12" t="n"/>
      <c r="J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47" t="n"/>
      <c r="F13" s="13" t="n"/>
      <c r="G13" s="13" t="n"/>
      <c r="H13" s="13" t="n"/>
      <c r="I13" s="13" t="n"/>
      <c r="J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47" t="n"/>
      <c r="F14" s="13" t="n"/>
      <c r="G14" s="13" t="n"/>
      <c r="H14" s="13" t="n"/>
      <c r="I14" s="13" t="n"/>
      <c r="J14" s="13" t="n"/>
    </row>
    <row r="15">
      <c r="A15" s="54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47" t="n"/>
      <c r="F15" s="13" t="inlineStr">
        <is>
          <t>0.08-0.15,0.014</t>
        </is>
      </c>
      <c r="G15" s="13" t="n"/>
      <c r="H15" s="13" t="n"/>
      <c r="I15" s="13" t="n"/>
      <c r="J15" s="13" t="inlineStr">
        <is>
          <t>Exploring adaptation strategies of coffee production to climate change using a process_based model</t>
        </is>
      </c>
    </row>
    <row r="16">
      <c r="A16" s="54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47" t="n"/>
      <c r="F16" s="13" t="n"/>
      <c r="G16" s="13" t="n"/>
      <c r="H16" s="13" t="n"/>
      <c r="I16" s="13" t="n"/>
      <c r="J16" s="13" t="n"/>
    </row>
    <row r="17">
      <c r="A17" s="54" t="n"/>
      <c r="B17" s="13" t="inlineStr">
        <is>
          <t>Increase in the total soil carbon stocks</t>
        </is>
      </c>
      <c r="C17" s="22" t="n">
        <v>3.8</v>
      </c>
      <c r="D17" s="13" t="n"/>
      <c r="E17" s="47" t="n"/>
      <c r="F17" s="13" t="n"/>
      <c r="G17" s="13" t="n"/>
      <c r="H17" s="13" t="n"/>
      <c r="I17" s="13" t="n"/>
      <c r="J17" s="13" t="inlineStr">
        <is>
          <t>Coffee-Banana Intercropping: Implementation guidance for policymakers and investors</t>
        </is>
      </c>
    </row>
    <row r="18">
      <c r="A18" s="53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48" t="n"/>
      <c r="F18" s="14" t="n"/>
      <c r="G18" s="14" t="n"/>
      <c r="H18" s="14" t="n"/>
      <c r="I18" s="14" t="n"/>
      <c r="J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48" t="n"/>
      <c r="F19" s="14" t="inlineStr">
        <is>
          <t>0.01-0.015,0.01</t>
        </is>
      </c>
      <c r="G19" s="14" t="n"/>
      <c r="H19" s="14" t="n"/>
      <c r="I19" s="14" t="inlineStr">
        <is>
          <t>ok</t>
        </is>
      </c>
      <c r="J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48" t="n"/>
      <c r="F20" s="14" t="n"/>
      <c r="G20" s="14" t="n"/>
      <c r="H20" s="14" t="n"/>
      <c r="I20" s="14" t="inlineStr">
        <is>
          <t>Z</t>
        </is>
      </c>
      <c r="J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48" t="n"/>
      <c r="F21" s="14" t="n"/>
      <c r="G21" s="14" t="n"/>
      <c r="H21" s="14" t="n"/>
      <c r="I21" s="14" t="inlineStr">
        <is>
          <t>Z</t>
        </is>
      </c>
      <c r="J21" s="14" t="inlineStr">
        <is>
          <t>Shade trees have higher impact on soil nutrient availability and food web in organic than conventional coffee agroforestry</t>
        </is>
      </c>
    </row>
    <row r="22">
      <c r="A22" s="53" t="n"/>
      <c r="B22" s="14" t="inlineStr">
        <is>
          <t>Reduction in Potassium fertilizer</t>
        </is>
      </c>
      <c r="C22" s="20" t="n">
        <v>-0.4</v>
      </c>
      <c r="D22" s="14" t="n"/>
      <c r="E22" s="48" t="n"/>
      <c r="F22" s="14" t="n"/>
      <c r="G22" s="14" t="n"/>
      <c r="H22" s="14" t="n"/>
      <c r="I22" s="14" t="n"/>
      <c r="J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49" t="n"/>
      <c r="F23" s="17" t="n"/>
      <c r="G23" s="17" t="n"/>
      <c r="H23" s="17" t="n"/>
      <c r="I23" s="17" t="n"/>
      <c r="J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49" t="n"/>
      <c r="F24" s="16" t="n"/>
      <c r="G24" s="16" t="n"/>
      <c r="H24" s="16" t="n"/>
      <c r="I24" s="16" t="inlineStr">
        <is>
          <t>V</t>
        </is>
      </c>
      <c r="J24" s="17" t="n"/>
    </row>
    <row r="25">
      <c r="A25" s="55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50" t="n"/>
      <c r="F25" s="27" t="n"/>
      <c r="G25" s="27" t="n"/>
      <c r="H25" s="27" t="n"/>
      <c r="I25" s="27" t="inlineStr">
        <is>
          <t>Z</t>
        </is>
      </c>
      <c r="J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50" t="n"/>
      <c r="F26" s="27" t="n"/>
      <c r="G26" s="27" t="n"/>
      <c r="H26" s="27" t="n"/>
      <c r="I26" s="27" t="inlineStr">
        <is>
          <t>Z</t>
        </is>
      </c>
      <c r="J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50" t="n"/>
      <c r="F27" s="27" t="n"/>
      <c r="G27" s="27" t="n"/>
      <c r="H27" s="27" t="n"/>
      <c r="I27" s="27" t="inlineStr">
        <is>
          <t>Z</t>
        </is>
      </c>
      <c r="J27" s="27" t="n"/>
    </row>
    <row r="28">
      <c r="A28" s="55" t="n"/>
      <c r="B28" s="27" t="inlineStr">
        <is>
          <t>Reduction in Phosphorus fertilizer weighted</t>
        </is>
      </c>
      <c r="C28" s="27">
        <f>C22*C14*C18</f>
        <v/>
      </c>
      <c r="D28" s="27" t="n"/>
      <c r="E28" s="50" t="n"/>
      <c r="F28" s="27" t="n"/>
      <c r="G28" s="27" t="n"/>
      <c r="H28" s="27" t="n"/>
      <c r="I28" s="27" t="n"/>
      <c r="J28" s="27" t="n"/>
    </row>
    <row r="29">
      <c r="A29" s="56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51" t="n"/>
      <c r="F29" s="34" t="n"/>
      <c r="G29" s="34" t="n"/>
      <c r="H29" s="34" t="n"/>
      <c r="I29" s="34" t="inlineStr">
        <is>
          <t>Y</t>
        </is>
      </c>
      <c r="J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51" t="n"/>
      <c r="F30" s="34" t="n"/>
      <c r="G30" s="34" t="n"/>
      <c r="H30" s="34" t="n"/>
      <c r="I30" s="34" t="inlineStr">
        <is>
          <t>Z</t>
        </is>
      </c>
      <c r="J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51" t="n">
        <v>0</v>
      </c>
      <c r="D31" s="34" t="n"/>
      <c r="E31" s="51" t="n"/>
      <c r="F31" s="34" t="n"/>
      <c r="G31" s="34" t="n"/>
      <c r="H31" s="34" t="n"/>
      <c r="I31" s="34" t="inlineStr">
        <is>
          <t>Z</t>
        </is>
      </c>
      <c r="J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51" t="n"/>
      <c r="F32" s="34" t="n"/>
      <c r="G32" s="34" t="n"/>
      <c r="H32" s="34" t="n"/>
      <c r="I32" s="34" t="inlineStr">
        <is>
          <t>VA</t>
        </is>
      </c>
      <c r="J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51">
        <f>0.38*C14*C18</f>
        <v/>
      </c>
      <c r="D33" s="34" t="n"/>
      <c r="E33" s="51" t="n"/>
      <c r="F33" s="34" t="n"/>
      <c r="G33" s="34" t="n"/>
      <c r="H33" s="34" t="n"/>
      <c r="I33" s="34" t="inlineStr">
        <is>
          <t>VA</t>
        </is>
      </c>
      <c r="J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51">
        <f>-C24*C18/C10</f>
        <v/>
      </c>
      <c r="D34" s="34" t="n"/>
      <c r="E34" s="51" t="n"/>
      <c r="F34" s="34" t="n"/>
      <c r="G34" s="34" t="n"/>
      <c r="H34" s="34" t="n"/>
      <c r="I34" s="34" t="inlineStr">
        <is>
          <t>Z</t>
        </is>
      </c>
      <c r="J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51">
        <f>-C17*C18*C5/1000</f>
        <v/>
      </c>
      <c r="D35" s="34" t="n"/>
      <c r="E35" s="51" t="n"/>
      <c r="F35" s="34" t="n"/>
      <c r="G35" s="34" t="n"/>
      <c r="H35" s="34" t="n"/>
      <c r="I35" s="34" t="inlineStr">
        <is>
          <t>Z</t>
        </is>
      </c>
      <c r="J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J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2020-08-28T17:10:54Z</dcterms:modified>
  <cp:lastModifiedBy>payam</cp:lastModifiedBy>
</cp:coreProperties>
</file>