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6" autoFilterDateGrouping="1"/>
  </bookViews>
  <sheets>
    <sheet xmlns:r="http://schemas.openxmlformats.org/officeDocument/2006/relationships" name="S" sheetId="1" state="visible" r:id="rId1"/>
    <sheet xmlns:r="http://schemas.openxmlformats.org/officeDocument/2006/relationships" name="Y" sheetId="2" state="visible" r:id="rId2"/>
    <sheet xmlns:r="http://schemas.openxmlformats.org/officeDocument/2006/relationships" name="Z" sheetId="3" state="visible" r:id="rId3"/>
    <sheet xmlns:r="http://schemas.openxmlformats.org/officeDocument/2006/relationships" name="VA" sheetId="4" state="visible" r:id="rId4"/>
    <sheet xmlns:r="http://schemas.openxmlformats.org/officeDocument/2006/relationships" name="UL" sheetId="5" state="visible" r:id="rId5"/>
    <sheet xmlns:r="http://schemas.openxmlformats.org/officeDocument/2006/relationships" name="Indeces" sheetId="6" state="visible" r:id="rId6"/>
    <sheet xmlns:r="http://schemas.openxmlformats.org/officeDocument/2006/relationships" name="main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0"/>
    <numFmt numFmtId="165" formatCode="0.000%"/>
    <numFmt numFmtId="166" formatCode="0.000000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8"/>
      <sz val="11"/>
      <scheme val="minor"/>
    </font>
    <font>
      <name val="Calibri"/>
      <family val="2"/>
      <color theme="9"/>
      <sz val="11"/>
      <scheme val="minor"/>
    </font>
    <font>
      <name val="Calibri"/>
      <family val="2"/>
      <color theme="7" tint="-0.249977111117893"/>
      <sz val="11"/>
      <scheme val="minor"/>
    </font>
    <font>
      <name val="Calibri"/>
      <family val="2"/>
      <b val="1"/>
      <sz val="11"/>
      <u val="single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theme="1" tint="0.249977111117893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0.5999938962981048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8" fillId="0" borderId="0"/>
    <xf numFmtId="9" fontId="8" fillId="0" borderId="0"/>
    <xf numFmtId="0" fontId="10" fillId="0" borderId="0"/>
  </cellStyleXfs>
  <cellXfs count="57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3" borderId="0" pivotButton="0" quotePrefix="0" xfId="0"/>
    <xf numFmtId="0" fontId="0" fillId="0" borderId="1" pivotButton="0" quotePrefix="0" xfId="0"/>
    <xf numFmtId="0" fontId="0" fillId="0" borderId="0" pivotButton="0" quotePrefix="0" xfId="0"/>
    <xf numFmtId="0" fontId="5" fillId="0" borderId="2" pivotButton="0" quotePrefix="0" xfId="0"/>
    <xf numFmtId="0" fontId="6" fillId="0" borderId="3" pivotButton="0" quotePrefix="0" xfId="0"/>
    <xf numFmtId="0" fontId="6" fillId="0" borderId="4" pivotButton="0" quotePrefix="0" xfId="0"/>
    <xf numFmtId="0" fontId="0" fillId="0" borderId="4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5" borderId="0" pivotButton="0" quotePrefix="0" xfId="0"/>
    <xf numFmtId="0" fontId="0" fillId="6" borderId="1" pivotButton="0" quotePrefix="0" xfId="0"/>
    <xf numFmtId="0" fontId="0" fillId="6" borderId="0" pivotButton="0" quotePrefix="0" xfId="0"/>
    <xf numFmtId="0" fontId="0" fillId="4" borderId="0" pivotButton="0" quotePrefix="0" xfId="0"/>
    <xf numFmtId="0" fontId="0" fillId="7" borderId="1" pivotButton="0" quotePrefix="0" xfId="0"/>
    <xf numFmtId="0" fontId="0" fillId="7" borderId="0" pivotButton="0" quotePrefix="0" xfId="0"/>
    <xf numFmtId="0" fontId="0" fillId="5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center" vertical="center"/>
    </xf>
    <xf numFmtId="0" fontId="1" fillId="0" borderId="1" pivotButton="0" quotePrefix="0" xfId="0"/>
    <xf numFmtId="0" fontId="0" fillId="7" borderId="1" pivotButton="0" quotePrefix="0" xfId="0"/>
    <xf numFmtId="2" fontId="0" fillId="6" borderId="0" applyAlignment="1" pivotButton="0" quotePrefix="0" xfId="0">
      <alignment horizontal="center" vertical="center"/>
    </xf>
    <xf numFmtId="1" fontId="0" fillId="7" borderId="0" applyAlignment="1" pivotButton="0" quotePrefix="0" xfId="0">
      <alignment horizontal="center" vertical="center"/>
    </xf>
    <xf numFmtId="164" fontId="0" fillId="5" borderId="0" applyAlignment="1" pivotButton="0" quotePrefix="0" xfId="0">
      <alignment horizontal="center" vertical="center"/>
    </xf>
    <xf numFmtId="2" fontId="0" fillId="7" borderId="0" applyAlignment="1" pivotButton="0" quotePrefix="0" xfId="0">
      <alignment horizontal="center" vertical="center"/>
    </xf>
    <xf numFmtId="165" fontId="0" fillId="7" borderId="0" applyAlignment="1" pivotButton="0" quotePrefix="0" xfId="1">
      <alignment horizontal="center" vertical="center"/>
    </xf>
    <xf numFmtId="10" fontId="0" fillId="6" borderId="0" applyAlignment="1" pivotButton="0" quotePrefix="0" xfId="1">
      <alignment horizontal="center" vertical="center"/>
    </xf>
    <xf numFmtId="0" fontId="11" fillId="5" borderId="1" pivotButton="0" quotePrefix="0" xfId="0"/>
    <xf numFmtId="2" fontId="0" fillId="5" borderId="0" applyAlignment="1" pivotButton="0" quotePrefix="0" xfId="0">
      <alignment horizontal="center" vertical="center"/>
    </xf>
    <xf numFmtId="0" fontId="10" fillId="5" borderId="0" pivotButton="0" quotePrefix="0" xfId="2"/>
    <xf numFmtId="2" fontId="0" fillId="2" borderId="0" pivotButton="0" quotePrefix="0" xfId="0"/>
    <xf numFmtId="0" fontId="9" fillId="0" borderId="0" applyAlignment="1" pivotButton="0" quotePrefix="0" xfId="0">
      <alignment horizontal="center" vertical="center"/>
    </xf>
    <xf numFmtId="0" fontId="1" fillId="8" borderId="1" pivotButton="0" quotePrefix="0" xfId="0"/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164" fontId="0" fillId="2" borderId="0" applyAlignment="1" pivotButton="0" quotePrefix="0" xfId="0">
      <alignment horizontal="center"/>
    </xf>
    <xf numFmtId="166" fontId="0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top"/>
    </xf>
    <xf numFmtId="1" fontId="0" fillId="8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/>
    </xf>
    <xf numFmtId="0" fontId="6" fillId="2" borderId="0" pivotButton="0" quotePrefix="0" xfId="0"/>
    <xf numFmtId="164" fontId="0" fillId="2" borderId="0" applyAlignment="1" pivotButton="0" quotePrefix="0" xfId="0">
      <alignment horizontal="center" vertical="center"/>
    </xf>
    <xf numFmtId="0" fontId="0" fillId="4" borderId="0" applyAlignment="1" pivotButton="0" quotePrefix="0" xfId="1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164" fontId="0" fillId="6" borderId="0" applyAlignment="1" pivotButton="0" quotePrefix="0" xfId="1">
      <alignment horizontal="center" vertical="center"/>
    </xf>
  </cellXfs>
  <cellStyles count="3">
    <cellStyle name="Normal" xfId="0" builtinId="0"/>
    <cellStyle name="Percent" xfId="1" builtinId="5"/>
    <cellStyle name="Hyperlink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Relationships xmlns="http://schemas.openxmlformats.org/package/2006/relationships"><Relationship Type="http://schemas.openxmlformats.org/officeDocument/2006/relationships/hyperlink" Target="https://www.cal-ea.com/mini_eco_pulper.html%20&amp;https:/italian.alibaba.com/product-detail/mini-eco-pulper-for-coffee-135021838.html" TargetMode="External" Id="rId1"/><Relationship Type="http://schemas.openxmlformats.org/officeDocument/2006/relationships/hyperlink" Target="https://www.engineeringtoolbox.com/co2-emission-fuels-d_1085.html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E2" sqref="E2"/>
    </sheetView>
  </sheetViews>
  <sheetFormatPr baseColWidth="8" defaultColWidth="9.109375" defaultRowHeight="14.4"/>
  <cols>
    <col width="9.109375" customWidth="1" style="1" min="1" max="1"/>
    <col width="41.5546875" bestFit="1" customWidth="1" style="1" min="2" max="2"/>
    <col width="35.33203125" bestFit="1" customWidth="1" style="1" min="3" max="3"/>
    <col width="11" bestFit="1" customWidth="1" style="1" min="4" max="4"/>
    <col width="56.109375" bestFit="1" customWidth="1" style="1" min="5" max="5"/>
    <col width="9.109375" customWidth="1" style="1" min="6" max="16384"/>
  </cols>
  <sheetData>
    <row r="1">
      <c r="B1" s="3" t="inlineStr">
        <is>
          <t>row</t>
        </is>
      </c>
      <c r="C1" s="3" t="inlineStr">
        <is>
          <t>col</t>
        </is>
      </c>
      <c r="D1" s="3" t="inlineStr">
        <is>
          <t>type</t>
        </is>
      </c>
      <c r="E1" s="3" t="inlineStr">
        <is>
          <t>value</t>
        </is>
      </c>
    </row>
    <row r="2">
      <c r="A2" s="3" t="n">
        <v>1</v>
      </c>
      <c r="B2" s="45" t="inlineStr">
        <is>
          <t>Green Water</t>
        </is>
      </c>
      <c r="C2" t="inlineStr">
        <is>
          <t>High Rainfall (commercial production)</t>
        </is>
      </c>
      <c r="D2" s="5" t="inlineStr">
        <is>
          <t>Percentage</t>
        </is>
      </c>
      <c r="E2" s="43">
        <f>main!C34</f>
        <v/>
      </c>
    </row>
    <row r="3">
      <c r="A3" s="3" t="n">
        <v>2</v>
      </c>
      <c r="B3" s="1" t="inlineStr">
        <is>
          <t>Residential</t>
        </is>
      </c>
      <c r="C3" t="inlineStr">
        <is>
          <t>High Rainfall (commercial production)</t>
        </is>
      </c>
      <c r="D3" s="1" t="inlineStr">
        <is>
          <t>Absolute</t>
        </is>
      </c>
      <c r="E3" s="44">
        <f>main!C31</f>
        <v/>
      </c>
    </row>
    <row r="4">
      <c r="A4" s="3" t="n"/>
    </row>
    <row r="5">
      <c r="A5" s="3" t="n"/>
    </row>
    <row r="6">
      <c r="A6" s="3" t="n"/>
    </row>
  </sheetData>
  <dataValidations count="1">
    <dataValidation sqref="D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C3" sqref="C3"/>
    </sheetView>
  </sheetViews>
  <sheetFormatPr baseColWidth="8" defaultColWidth="9.109375" defaultRowHeight="14.4"/>
  <cols>
    <col width="9.109375" customWidth="1" style="1" min="1" max="1"/>
    <col width="33" bestFit="1" customWidth="1" style="1" min="2" max="2"/>
    <col width="7" bestFit="1" customWidth="1" style="1" min="3" max="3"/>
    <col width="9.109375" customWidth="1" style="1" min="4" max="16384"/>
  </cols>
  <sheetData>
    <row r="1">
      <c r="B1" s="3" t="inlineStr">
        <is>
          <t>row</t>
        </is>
      </c>
      <c r="C1" s="3" t="inlineStr">
        <is>
          <t>value</t>
        </is>
      </c>
      <c r="D1" s="3" t="inlineStr">
        <is>
          <t>Sensistivity</t>
        </is>
      </c>
      <c r="E1" s="3" t="inlineStr">
        <is>
          <t>Min</t>
        </is>
      </c>
      <c r="F1" s="3" t="inlineStr">
        <is>
          <t>Max</t>
        </is>
      </c>
      <c r="G1" s="3" t="inlineStr">
        <is>
          <t>Step</t>
        </is>
      </c>
    </row>
    <row r="2">
      <c r="A2" s="3" t="n">
        <v>1</v>
      </c>
      <c r="B2" t="inlineStr">
        <is>
          <t>Metals and machines (commodity)</t>
        </is>
      </c>
      <c r="C2" s="1">
        <f>main!C27</f>
        <v/>
      </c>
      <c r="D2" s="1" t="inlineStr">
        <is>
          <t>No</t>
        </is>
      </c>
    </row>
    <row r="3">
      <c r="A3" s="3" t="n">
        <v>2</v>
      </c>
      <c r="B3" t="inlineStr">
        <is>
          <t>Transport (commodity)</t>
        </is>
      </c>
      <c r="C3" s="1">
        <f>main!C28</f>
        <v/>
      </c>
      <c r="D3" s="1" t="inlineStr">
        <is>
          <t>No</t>
        </is>
      </c>
    </row>
    <row r="4">
      <c r="A4" s="3" t="n"/>
    </row>
    <row r="5">
      <c r="A5" s="3" t="n"/>
    </row>
    <row r="6">
      <c r="A6" s="3" t="n"/>
    </row>
    <row r="7">
      <c r="A7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"/>
  <sheetViews>
    <sheetView zoomScale="113" workbookViewId="0">
      <selection activeCell="G2" sqref="G2"/>
    </sheetView>
  </sheetViews>
  <sheetFormatPr baseColWidth="8" defaultColWidth="9.109375" defaultRowHeight="14.4"/>
  <cols>
    <col width="9.109375" customWidth="1" style="1" min="1" max="1"/>
    <col width="12.88671875" bestFit="1" customWidth="1" style="1" min="2" max="2"/>
    <col width="35.33203125" bestFit="1" customWidth="1" style="1" min="3" max="3"/>
    <col width="12.88671875" bestFit="1" customWidth="1" style="1" min="4" max="4"/>
    <col width="35.33203125" bestFit="1" customWidth="1" style="1" min="5" max="5"/>
    <col width="11" bestFit="1" customWidth="1" style="1" min="6" max="6"/>
    <col width="9.109375" customWidth="1" style="1" min="7" max="7"/>
    <col width="10" bestFit="1" customWidth="1" style="1" min="8" max="8"/>
    <col width="9.109375" customWidth="1" style="1" min="9" max="16384"/>
  </cols>
  <sheetData>
    <row r="1">
      <c r="B1" s="3" t="inlineStr">
        <is>
          <t>level_row</t>
        </is>
      </c>
      <c r="C1" s="3" t="inlineStr">
        <is>
          <t>row</t>
        </is>
      </c>
      <c r="D1" s="3" t="inlineStr">
        <is>
          <t>level_col</t>
        </is>
      </c>
      <c r="E1" s="3" t="inlineStr">
        <is>
          <t>col</t>
        </is>
      </c>
      <c r="F1" s="3" t="inlineStr">
        <is>
          <t>type</t>
        </is>
      </c>
      <c r="G1" s="3" t="inlineStr">
        <is>
          <t>value</t>
        </is>
      </c>
      <c r="H1" s="4" t="inlineStr">
        <is>
          <t>aggregated</t>
        </is>
      </c>
    </row>
    <row r="2">
      <c r="A2" s="3" t="n">
        <v>1</v>
      </c>
      <c r="B2" s="5" t="inlineStr">
        <is>
          <t>Activities</t>
        </is>
      </c>
      <c r="C2" s="6" t="inlineStr">
        <is>
          <t>High Rainfall (commercial production)</t>
        </is>
      </c>
      <c r="D2" s="5" t="inlineStr">
        <is>
          <t>Commodities</t>
        </is>
      </c>
      <c r="E2" s="6" t="inlineStr">
        <is>
          <t>Coffee (commodity)</t>
        </is>
      </c>
      <c r="F2" s="5" t="inlineStr">
        <is>
          <t>Percentage</t>
        </is>
      </c>
      <c r="G2" s="5">
        <f>-main!C29</f>
        <v/>
      </c>
      <c r="H2" s="1" t="inlineStr">
        <is>
          <t>No</t>
        </is>
      </c>
    </row>
    <row r="3">
      <c r="A3" s="3" t="n">
        <v>2</v>
      </c>
      <c r="B3" s="5" t="inlineStr">
        <is>
          <t>Commodities</t>
        </is>
      </c>
      <c r="C3" s="6" t="inlineStr">
        <is>
          <t>Petroleum (commodity)</t>
        </is>
      </c>
      <c r="D3" s="5" t="inlineStr">
        <is>
          <t>Activities</t>
        </is>
      </c>
      <c r="E3" s="6" t="inlineStr">
        <is>
          <t>High Rainfall (commercial production)</t>
        </is>
      </c>
      <c r="F3" s="5" t="inlineStr">
        <is>
          <t>Absolute</t>
        </is>
      </c>
      <c r="G3" s="49">
        <f>main!C30/100</f>
        <v/>
      </c>
      <c r="H3" s="1" t="inlineStr">
        <is>
          <t>No</t>
        </is>
      </c>
    </row>
    <row r="4">
      <c r="A4" s="3" t="n">
        <v>3</v>
      </c>
      <c r="B4" s="5" t="inlineStr">
        <is>
          <t>Commodities</t>
        </is>
      </c>
      <c r="C4" s="6" t="inlineStr">
        <is>
          <t>Other services (commodity)</t>
        </is>
      </c>
      <c r="D4" s="5" t="inlineStr">
        <is>
          <t>Activities</t>
        </is>
      </c>
      <c r="E4" s="6" t="inlineStr">
        <is>
          <t>High Rainfall (household production)</t>
        </is>
      </c>
      <c r="F4" s="5" t="inlineStr">
        <is>
          <t>Absolute</t>
        </is>
      </c>
      <c r="G4" s="38">
        <f>main!C33</f>
        <v/>
      </c>
      <c r="H4" s="1" t="inlineStr">
        <is>
          <t>No</t>
        </is>
      </c>
    </row>
    <row r="5">
      <c r="A5" s="3" t="n"/>
      <c r="B5" s="2" t="n"/>
      <c r="D5" s="2" t="n"/>
    </row>
    <row r="6">
      <c r="A6" s="3" t="n"/>
      <c r="B6" s="2" t="n"/>
      <c r="D6" s="2" t="n"/>
    </row>
  </sheetData>
  <dataValidations count="3">
    <dataValidation sqref="B5:B6 D5:D6" showErrorMessage="1" showInputMessage="1" allowBlank="0" type="list">
      <formula1>"commodity,activities"</formula1>
    </dataValidation>
    <dataValidation sqref="F2:F3" showErrorMessage="1" showInputMessage="1" allowBlank="0" type="list">
      <formula1>"Percentage, Absolute"</formula1>
    </dataValidation>
    <dataValidation sqref="D2:D4 B2:B4" showErrorMessage="1" showInputMessage="1" allowBlank="0" type="list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selection activeCell="F2" sqref="F2"/>
    </sheetView>
  </sheetViews>
  <sheetFormatPr baseColWidth="8" defaultColWidth="9.109375" defaultRowHeight="14.4"/>
  <cols>
    <col width="9.109375" customWidth="1" style="1" min="1" max="1"/>
    <col width="29" bestFit="1" customWidth="1" style="1" min="2" max="2"/>
    <col width="11" bestFit="1" customWidth="1" style="1" min="3" max="3"/>
    <col width="24.33203125" bestFit="1" customWidth="1" style="1" min="4" max="4"/>
    <col width="11" bestFit="1" customWidth="1" style="1" min="5" max="5"/>
    <col width="9.109375" customWidth="1" style="1" min="6" max="16384"/>
  </cols>
  <sheetData>
    <row r="1">
      <c r="B1" s="3" t="inlineStr">
        <is>
          <t>row</t>
        </is>
      </c>
      <c r="C1" s="3" t="inlineStr">
        <is>
          <t>level_col</t>
        </is>
      </c>
      <c r="D1" s="3" t="inlineStr">
        <is>
          <t>col</t>
        </is>
      </c>
      <c r="E1" s="3" t="inlineStr">
        <is>
          <t>type</t>
        </is>
      </c>
      <c r="F1" s="3" t="inlineStr">
        <is>
          <t>value</t>
        </is>
      </c>
      <c r="G1" s="4" t="inlineStr">
        <is>
          <t>aggregated</t>
        </is>
      </c>
      <c r="H1" s="3" t="inlineStr">
        <is>
          <t>Sensistivity</t>
        </is>
      </c>
      <c r="I1" s="3" t="inlineStr">
        <is>
          <t>Min</t>
        </is>
      </c>
      <c r="J1" s="3" t="inlineStr">
        <is>
          <t>Max</t>
        </is>
      </c>
      <c r="K1" s="3" t="inlineStr">
        <is>
          <t>Step</t>
        </is>
      </c>
    </row>
    <row r="2">
      <c r="A2" s="3" t="n">
        <v>1</v>
      </c>
      <c r="B2" s="7" t="inlineStr">
        <is>
          <t>Capital (agricultural)</t>
        </is>
      </c>
      <c r="C2" s="5" t="inlineStr">
        <is>
          <t>Activities</t>
        </is>
      </c>
      <c r="D2" s="6" t="inlineStr">
        <is>
          <t>High Rainfall (commercial production)</t>
        </is>
      </c>
      <c r="E2" s="5" t="inlineStr">
        <is>
          <t>Absolute</t>
        </is>
      </c>
      <c r="F2" s="2">
        <f>main!C32</f>
        <v/>
      </c>
      <c r="G2" s="1" t="inlineStr">
        <is>
          <t>No</t>
        </is>
      </c>
      <c r="H2" s="1" t="inlineStr">
        <is>
          <t>No</t>
        </is>
      </c>
    </row>
    <row r="3">
      <c r="A3" s="3" t="n"/>
    </row>
    <row r="4">
      <c r="A4" s="3" t="n"/>
    </row>
    <row r="5">
      <c r="A5" s="3" t="n"/>
    </row>
    <row r="6">
      <c r="A6" s="3" t="n"/>
    </row>
  </sheetData>
  <dataValidations count="2">
    <dataValidation sqref="C2" showErrorMessage="1" showInputMessage="1" allowBlank="0" type="list">
      <formula1>"Commodities,Activities"</formula1>
    </dataValidation>
    <dataValidation sqref="E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"/>
  <sheetViews>
    <sheetView showGridLines="0" workbookViewId="0">
      <selection activeCell="I8" sqref="I8"/>
    </sheetView>
  </sheetViews>
  <sheetFormatPr baseColWidth="8" defaultRowHeight="14.4"/>
  <cols>
    <col width="9.88671875" bestFit="1" customWidth="1" style="10" min="1" max="1"/>
  </cols>
  <sheetData>
    <row r="1">
      <c r="B1" t="inlineStr">
        <is>
          <t>Value</t>
        </is>
      </c>
    </row>
    <row r="2">
      <c r="A2" t="inlineStr">
        <is>
          <t>Useful life</t>
        </is>
      </c>
      <c r="B2">
        <f>main!C16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72"/>
  <sheetViews>
    <sheetView workbookViewId="0">
      <selection activeCell="D5" sqref="D5"/>
    </sheetView>
  </sheetViews>
  <sheetFormatPr baseColWidth="8" defaultRowHeight="14.4"/>
  <cols>
    <col width="35" customWidth="1" style="10" min="1" max="1"/>
    <col width="56.88671875" customWidth="1" style="10" min="2" max="2"/>
    <col width="47.109375" customWidth="1" style="10" min="3" max="3"/>
  </cols>
  <sheetData>
    <row r="1">
      <c r="A1" s="8" t="inlineStr">
        <is>
          <t>Commodities</t>
        </is>
      </c>
      <c r="B1" s="8" t="inlineStr">
        <is>
          <t>Activities</t>
        </is>
      </c>
      <c r="C1" s="8" t="inlineStr">
        <is>
          <t>VA</t>
        </is>
      </c>
      <c r="D1" s="1" t="n"/>
    </row>
    <row r="2">
      <c r="A2" t="inlineStr">
        <is>
          <t>Maize (home consumed)</t>
        </is>
      </c>
      <c r="B2" t="inlineStr">
        <is>
          <t>Nairobi</t>
        </is>
      </c>
      <c r="C2" t="inlineStr">
        <is>
          <t>Skilled labour 0 Nairobi</t>
        </is>
      </c>
    </row>
    <row r="3">
      <c r="A3" t="inlineStr">
        <is>
          <t>Wheat (home consumed)</t>
        </is>
      </c>
      <c r="B3" t="inlineStr">
        <is>
          <t>Mombasa</t>
        </is>
      </c>
      <c r="C3" t="inlineStr">
        <is>
          <t>Semi0skilled labour 0 Nairobi</t>
        </is>
      </c>
    </row>
    <row r="4">
      <c r="A4" t="inlineStr">
        <is>
          <t>Rice (home consumed)</t>
        </is>
      </c>
      <c r="B4" t="inlineStr">
        <is>
          <t>High Rainfall (household production)</t>
        </is>
      </c>
      <c r="C4" t="inlineStr">
        <is>
          <t>Unskilled labour 0 Nairobi</t>
        </is>
      </c>
    </row>
    <row r="5">
      <c r="A5" t="inlineStr">
        <is>
          <t>Other cereals (home consumed)</t>
        </is>
      </c>
      <c r="B5" t="inlineStr">
        <is>
          <t>Semi0Arid North (household production)</t>
        </is>
      </c>
      <c r="C5" t="inlineStr">
        <is>
          <t>Skilled labour 0 Mombasa</t>
        </is>
      </c>
    </row>
    <row r="6">
      <c r="A6" t="inlineStr">
        <is>
          <t>Roots &amp; tubers (home consumed)</t>
        </is>
      </c>
      <c r="B6" t="inlineStr">
        <is>
          <t>Semi0Arid South (household production)</t>
        </is>
      </c>
      <c r="C6" t="inlineStr">
        <is>
          <t>Semi0skilled labour 0 Mombasa</t>
        </is>
      </c>
    </row>
    <row r="7">
      <c r="A7" t="inlineStr">
        <is>
          <t>Pulses &amp; oil seeds (home consumed)</t>
        </is>
      </c>
      <c r="B7" t="inlineStr">
        <is>
          <t>Coast</t>
        </is>
      </c>
      <c r="C7" t="inlineStr">
        <is>
          <t>Unskilled labour 0 Mombasa</t>
        </is>
      </c>
    </row>
    <row r="8">
      <c r="A8" t="inlineStr">
        <is>
          <t>Fruits (home consumed)</t>
        </is>
      </c>
      <c r="B8" t="inlineStr">
        <is>
          <t>Arid North</t>
        </is>
      </c>
      <c r="C8" t="inlineStr">
        <is>
          <t>Skilled labour 0 High Rainfall</t>
        </is>
      </c>
    </row>
    <row r="9">
      <c r="A9" t="inlineStr">
        <is>
          <t>Vegetables (home consumed)</t>
        </is>
      </c>
      <c r="B9" t="inlineStr">
        <is>
          <t>Arid South</t>
        </is>
      </c>
      <c r="C9" t="inlineStr">
        <is>
          <t>Semi0skilled labour 0 High Rainfall</t>
        </is>
      </c>
    </row>
    <row r="10">
      <c r="A10" t="inlineStr">
        <is>
          <t>Beef (home consumed)</t>
        </is>
      </c>
      <c r="B10" t="inlineStr">
        <is>
          <t>High Rainfall (commercial production)</t>
        </is>
      </c>
      <c r="C10" t="inlineStr">
        <is>
          <t>Unskilled labour 0 High Rainfall</t>
        </is>
      </c>
    </row>
    <row r="11">
      <c r="A11" t="inlineStr">
        <is>
          <t>Dairy (home consumed)</t>
        </is>
      </c>
      <c r="B11" t="inlineStr">
        <is>
          <t>Semi0Arid North (commercial production)</t>
        </is>
      </c>
      <c r="C11" t="inlineStr">
        <is>
          <t>Skilled labour 0 Semi0Arid North</t>
        </is>
      </c>
    </row>
    <row r="12">
      <c r="A12" t="inlineStr">
        <is>
          <t>Poultry (home consumed)</t>
        </is>
      </c>
      <c r="B12" t="inlineStr">
        <is>
          <t>Semi0Arid South (commercial production)</t>
        </is>
      </c>
      <c r="C12" t="inlineStr">
        <is>
          <t>Semi0skilled labour 0 Semi0Arid North</t>
        </is>
      </c>
    </row>
    <row r="13">
      <c r="A13" t="inlineStr">
        <is>
          <t>Sheep, goat and lamb for slaughter (home consumed)</t>
        </is>
      </c>
      <c r="B13" t="inlineStr">
        <is>
          <t>Food crops (production)</t>
        </is>
      </c>
      <c r="C13" t="inlineStr">
        <is>
          <t>Unskilled labour 0 Semi0Arid North</t>
        </is>
      </c>
    </row>
    <row r="14">
      <c r="A14" t="inlineStr">
        <is>
          <t>Other livestock (home consumed)</t>
        </is>
      </c>
      <c r="B14" t="inlineStr">
        <is>
          <t>Cotton (production)</t>
        </is>
      </c>
      <c r="C14" t="inlineStr">
        <is>
          <t>Skilled labour 0 Semi0Arid South</t>
        </is>
      </c>
    </row>
    <row r="15">
      <c r="A15" t="inlineStr">
        <is>
          <t>Fishing (home consumed)</t>
        </is>
      </c>
      <c r="B15" t="inlineStr">
        <is>
          <t>Sugarcane (production)</t>
        </is>
      </c>
      <c r="C15" t="inlineStr">
        <is>
          <t>Semi0skilled labour 0 Semi0Arid South</t>
        </is>
      </c>
    </row>
    <row r="16">
      <c r="A16" t="inlineStr">
        <is>
          <t>Sugar &amp; bakery &amp; confectionary (home consumed)</t>
        </is>
      </c>
      <c r="B16" t="inlineStr">
        <is>
          <t>Coffee (production)</t>
        </is>
      </c>
      <c r="C16" t="inlineStr">
        <is>
          <t>Unskilled labour 0 Semi0Arid South</t>
        </is>
      </c>
    </row>
    <row r="17">
      <c r="A17" t="inlineStr">
        <is>
          <t>Beverages &amp; tobacco (home consumed)</t>
        </is>
      </c>
      <c r="B17" t="inlineStr">
        <is>
          <t>Tea (production)</t>
        </is>
      </c>
      <c r="C17" t="inlineStr">
        <is>
          <t>Skilled labour 0 Coast</t>
        </is>
      </c>
    </row>
    <row r="18">
      <c r="A18" t="inlineStr">
        <is>
          <t>Other manufactured food (home consumed)</t>
        </is>
      </c>
      <c r="B18" t="inlineStr">
        <is>
          <t>Tobacco (production)</t>
        </is>
      </c>
      <c r="C18" t="inlineStr">
        <is>
          <t>Semi0skilled labour 0 Coast</t>
        </is>
      </c>
    </row>
    <row r="19">
      <c r="A19" t="inlineStr">
        <is>
          <t>Water (home consumed)</t>
        </is>
      </c>
      <c r="B19" t="inlineStr">
        <is>
          <t>Others crops (production)</t>
        </is>
      </c>
      <c r="C19" t="inlineStr">
        <is>
          <t>Unskilled labour 0 Coast</t>
        </is>
      </c>
    </row>
    <row r="20">
      <c r="A20" t="inlineStr">
        <is>
          <t>Maize (marketed commodity)</t>
        </is>
      </c>
      <c r="B20" t="inlineStr">
        <is>
          <t>Livestock (production)</t>
        </is>
      </c>
      <c r="C20" t="inlineStr">
        <is>
          <t>Skilled labour 0 Arid North</t>
        </is>
      </c>
    </row>
    <row r="21">
      <c r="A21" t="inlineStr">
        <is>
          <t>Wheat (marketed commodity)</t>
        </is>
      </c>
      <c r="B21" t="inlineStr">
        <is>
          <t>Dairy (production)</t>
        </is>
      </c>
      <c r="C21" t="inlineStr">
        <is>
          <t>Semi0skilled labour 0 Arid North</t>
        </is>
      </c>
    </row>
    <row r="22">
      <c r="A22" t="inlineStr">
        <is>
          <t>Rice (marketed commodity)</t>
        </is>
      </c>
      <c r="B22" t="inlineStr">
        <is>
          <t>Fishing (production)</t>
        </is>
      </c>
      <c r="C22" t="inlineStr">
        <is>
          <t>Unskilled labour 0 Arid North</t>
        </is>
      </c>
    </row>
    <row r="23">
      <c r="A23" t="inlineStr">
        <is>
          <t>Other cereals (marketed commodity)</t>
        </is>
      </c>
      <c r="B23" t="inlineStr">
        <is>
          <t>Forestry (production)</t>
        </is>
      </c>
      <c r="C23" t="inlineStr">
        <is>
          <t>Skilled labour 0 Arid South</t>
        </is>
      </c>
    </row>
    <row r="24">
      <c r="A24" t="inlineStr">
        <is>
          <t>Roots &amp; tubers (marketed commodity)</t>
        </is>
      </c>
      <c r="B24" t="inlineStr">
        <is>
          <t>Mining (production)</t>
        </is>
      </c>
      <c r="C24" t="inlineStr">
        <is>
          <t>Semi0skilled labour 0 Arid South</t>
        </is>
      </c>
    </row>
    <row r="25">
      <c r="A25" t="inlineStr">
        <is>
          <t>Pulses &amp; oil seeds (marketed commodity)</t>
        </is>
      </c>
      <c r="B25" t="inlineStr">
        <is>
          <t>Meat &amp; dairy (production)</t>
        </is>
      </c>
      <c r="C25" t="inlineStr">
        <is>
          <t>Unskilled labour 0 Arid South</t>
        </is>
      </c>
    </row>
    <row r="26">
      <c r="A26" t="inlineStr">
        <is>
          <t>Fruits (marketed commodity)</t>
        </is>
      </c>
      <c r="B26" t="inlineStr">
        <is>
          <t>Grain milling (production)</t>
        </is>
      </c>
      <c r="C26" t="inlineStr">
        <is>
          <t>Skilled labour 0 RoW</t>
        </is>
      </c>
    </row>
    <row r="27">
      <c r="A27" t="inlineStr">
        <is>
          <t>Vegetables (marketed commodity)</t>
        </is>
      </c>
      <c r="B27" t="inlineStr">
        <is>
          <t>Sugar &amp; bakery &amp; confectionary (production)</t>
        </is>
      </c>
      <c r="C27" t="inlineStr">
        <is>
          <t>Semi0skilled labour 0 RoW</t>
        </is>
      </c>
    </row>
    <row r="28">
      <c r="A28" t="inlineStr">
        <is>
          <t>Cotton (commodity)</t>
        </is>
      </c>
      <c r="B28" t="inlineStr">
        <is>
          <t>Beverages &amp; tobacco (production)</t>
        </is>
      </c>
      <c r="C28" t="inlineStr">
        <is>
          <t>Unskilled labour 0 RoW</t>
        </is>
      </c>
    </row>
    <row r="29">
      <c r="A29" t="inlineStr">
        <is>
          <t>Sugarcane (commodity)</t>
        </is>
      </c>
      <c r="B29" t="inlineStr">
        <is>
          <t>Other manufactured food (production)</t>
        </is>
      </c>
      <c r="C29" t="inlineStr">
        <is>
          <t>Land 0 irrigated (land factor)</t>
        </is>
      </c>
    </row>
    <row r="30">
      <c r="A30" t="inlineStr">
        <is>
          <t>Coffee (commodity)</t>
        </is>
      </c>
      <c r="B30" t="inlineStr">
        <is>
          <t>Textile &amp; clothing (production)</t>
        </is>
      </c>
      <c r="C30" t="inlineStr">
        <is>
          <t>Land 0 non0irrigated (land factor)</t>
        </is>
      </c>
    </row>
    <row r="31">
      <c r="A31" t="inlineStr">
        <is>
          <t>Tea (commodity)</t>
        </is>
      </c>
      <c r="B31" t="inlineStr">
        <is>
          <t>Leather &amp; footwear (production)</t>
        </is>
      </c>
      <c r="C31" t="inlineStr">
        <is>
          <t>Livestock (factor)</t>
        </is>
      </c>
    </row>
    <row r="32">
      <c r="A32" t="inlineStr">
        <is>
          <t>Tobacco (commodity)</t>
        </is>
      </c>
      <c r="B32" t="inlineStr">
        <is>
          <t>Wood &amp; paper (production)</t>
        </is>
      </c>
      <c r="C32" t="inlineStr">
        <is>
          <t>Capital (agricultural)</t>
        </is>
      </c>
    </row>
    <row r="33">
      <c r="A33" t="inlineStr">
        <is>
          <t>Others crops (commodity)</t>
        </is>
      </c>
      <c r="B33" t="inlineStr">
        <is>
          <t>Printing and publishing (production)</t>
        </is>
      </c>
      <c r="C33" t="inlineStr">
        <is>
          <t>Capital (non agricultural)</t>
        </is>
      </c>
    </row>
    <row r="34">
      <c r="A34" t="inlineStr">
        <is>
          <t>Beef (marketed commodity)</t>
        </is>
      </c>
      <c r="B34" t="inlineStr">
        <is>
          <t>Petroleum (production)</t>
        </is>
      </c>
      <c r="C34" t="inlineStr">
        <is>
          <t>Direct taxes</t>
        </is>
      </c>
    </row>
    <row r="35">
      <c r="A35" t="inlineStr">
        <is>
          <t>Dairy (marketed commodity)</t>
        </is>
      </c>
      <c r="B35" t="inlineStr">
        <is>
          <t>Chemicals (production)</t>
        </is>
      </c>
      <c r="C35" t="inlineStr">
        <is>
          <t>Indirect taxes</t>
        </is>
      </c>
    </row>
    <row r="36">
      <c r="A36" t="inlineStr">
        <is>
          <t>Poultry (marketed commodity)</t>
        </is>
      </c>
      <c r="B36" t="inlineStr">
        <is>
          <t>Fertilizers 0 Nitrogen (production)</t>
        </is>
      </c>
      <c r="C36" t="inlineStr">
        <is>
          <t>Tariff on Africa</t>
        </is>
      </c>
    </row>
    <row r="37">
      <c r="A37" t="inlineStr">
        <is>
          <t>Sheep, goat and lamb for slaughter (marketed commodity)</t>
        </is>
      </c>
      <c r="B37" t="inlineStr">
        <is>
          <t>Fertilizers 0 Phosphorus (production)</t>
        </is>
      </c>
      <c r="C37" t="inlineStr">
        <is>
          <t>Tariff on ROW</t>
        </is>
      </c>
    </row>
    <row r="38">
      <c r="A38" t="inlineStr">
        <is>
          <t>Other livestock (marketed commodity)</t>
        </is>
      </c>
      <c r="B38" t="inlineStr">
        <is>
          <t>Fertilizers 0 Potassium (production)</t>
        </is>
      </c>
    </row>
    <row r="39">
      <c r="A39" t="inlineStr">
        <is>
          <t>Fishing (marketed commodity)</t>
        </is>
      </c>
      <c r="B39" t="inlineStr">
        <is>
          <t>Metals and machines (production)</t>
        </is>
      </c>
    </row>
    <row r="40">
      <c r="A40" t="inlineStr">
        <is>
          <t>Forestry (commodity)</t>
        </is>
      </c>
      <c r="B40" t="inlineStr">
        <is>
          <t>Non metallic products (production)</t>
        </is>
      </c>
    </row>
    <row r="41">
      <c r="A41" t="inlineStr">
        <is>
          <t>Mining (commodity)</t>
        </is>
      </c>
      <c r="B41" t="inlineStr">
        <is>
          <t>Other manufacturers (production)</t>
        </is>
      </c>
    </row>
    <row r="42">
      <c r="A42" t="inlineStr">
        <is>
          <t>Meat &amp; dairy (commodity)</t>
        </is>
      </c>
      <c r="B42" t="inlineStr">
        <is>
          <t>Water (production)</t>
        </is>
      </c>
    </row>
    <row r="43">
      <c r="A43" t="inlineStr">
        <is>
          <t>Grain milling (commodity)</t>
        </is>
      </c>
      <c r="B43" t="inlineStr">
        <is>
          <t>Electricity (production)</t>
        </is>
      </c>
    </row>
    <row r="44">
      <c r="A44" t="inlineStr">
        <is>
          <t>Sugar &amp; bakery &amp; confectionary (marketed commodity)</t>
        </is>
      </c>
      <c r="B44" t="inlineStr">
        <is>
          <t>Construction (production)</t>
        </is>
      </c>
    </row>
    <row r="45">
      <c r="A45" t="inlineStr">
        <is>
          <t>Beverages &amp; tobacco (marketed commodity)</t>
        </is>
      </c>
      <c r="B45" t="inlineStr">
        <is>
          <t>Trade (production)</t>
        </is>
      </c>
    </row>
    <row r="46">
      <c r="A46" t="inlineStr">
        <is>
          <t>Other manufactured food (marketed commodity)</t>
        </is>
      </c>
      <c r="B46" t="inlineStr">
        <is>
          <t>Hotels (production)</t>
        </is>
      </c>
    </row>
    <row r="47">
      <c r="A47" t="inlineStr">
        <is>
          <t>Textile &amp; clothing (commodity)</t>
        </is>
      </c>
      <c r="B47" t="inlineStr">
        <is>
          <t>Transport (production)</t>
        </is>
      </c>
    </row>
    <row r="48">
      <c r="A48" t="inlineStr">
        <is>
          <t>Leather &amp; footwear (commodity)</t>
        </is>
      </c>
      <c r="B48" t="inlineStr">
        <is>
          <t>Communication (production)</t>
        </is>
      </c>
    </row>
    <row r="49">
      <c r="A49" t="inlineStr">
        <is>
          <t>Wood &amp; paper (commodity)</t>
        </is>
      </c>
      <c r="B49" t="inlineStr">
        <is>
          <t>Finance (production)</t>
        </is>
      </c>
    </row>
    <row r="50">
      <c r="A50" t="inlineStr">
        <is>
          <t>Printing and publishing (commodity)</t>
        </is>
      </c>
      <c r="B50" t="inlineStr">
        <is>
          <t>Real estate (production)</t>
        </is>
      </c>
    </row>
    <row r="51">
      <c r="A51" t="inlineStr">
        <is>
          <t>Petroleum (commodity)</t>
        </is>
      </c>
      <c r="B51" t="inlineStr">
        <is>
          <t>Other services (production)</t>
        </is>
      </c>
    </row>
    <row r="52">
      <c r="A52" t="inlineStr">
        <is>
          <t>Chemicals (commodity)</t>
        </is>
      </c>
      <c r="B52" t="inlineStr">
        <is>
          <t>Administration (production)</t>
        </is>
      </c>
    </row>
    <row r="53">
      <c r="A53" t="inlineStr">
        <is>
          <t>Fertilizers 0 Nitrogen (commodity)</t>
        </is>
      </c>
      <c r="B53" t="inlineStr">
        <is>
          <t>Health (production)</t>
        </is>
      </c>
    </row>
    <row r="54">
      <c r="A54" t="inlineStr">
        <is>
          <t>Fertilizers 0 Phosphorus (commodity)</t>
        </is>
      </c>
      <c r="B54" t="inlineStr">
        <is>
          <t>Education (production)</t>
        </is>
      </c>
    </row>
    <row r="55">
      <c r="A55" t="inlineStr">
        <is>
          <t>Fertilizers 0 Potassium (commodity)</t>
        </is>
      </c>
      <c r="B55" t="inlineStr">
        <is>
          <t>Extension services (production)</t>
        </is>
      </c>
    </row>
    <row r="56">
      <c r="A56" t="inlineStr">
        <is>
          <t>Metals and machines (commodity)</t>
        </is>
      </c>
    </row>
    <row r="57">
      <c r="A57" t="inlineStr">
        <is>
          <t>Non metallic products (commodity)</t>
        </is>
      </c>
    </row>
    <row r="58">
      <c r="A58" t="inlineStr">
        <is>
          <t>Other manufacturers (commodity)</t>
        </is>
      </c>
    </row>
    <row r="59">
      <c r="A59" t="inlineStr">
        <is>
          <t>Water (marketed commodity)</t>
        </is>
      </c>
    </row>
    <row r="60">
      <c r="A60" t="inlineStr">
        <is>
          <t>Electricity (commodity)</t>
        </is>
      </c>
    </row>
    <row r="61">
      <c r="A61" t="inlineStr">
        <is>
          <t>Construction (commodity)</t>
        </is>
      </c>
    </row>
    <row r="62">
      <c r="A62" t="inlineStr">
        <is>
          <t>Trade (commodity)</t>
        </is>
      </c>
    </row>
    <row r="63">
      <c r="A63" t="inlineStr">
        <is>
          <t>Hotels (commodity)</t>
        </is>
      </c>
    </row>
    <row r="64">
      <c r="A64" t="inlineStr">
        <is>
          <t>Transport (commodity)</t>
        </is>
      </c>
    </row>
    <row r="65">
      <c r="A65" t="inlineStr">
        <is>
          <t>Communication (commodity)</t>
        </is>
      </c>
    </row>
    <row r="66">
      <c r="A66" t="inlineStr">
        <is>
          <t>Finance (commodity)</t>
        </is>
      </c>
    </row>
    <row r="67">
      <c r="A67" t="inlineStr">
        <is>
          <t>Real estate (commodity)</t>
        </is>
      </c>
    </row>
    <row r="68">
      <c r="A68" t="inlineStr">
        <is>
          <t>Other services (commodity)</t>
        </is>
      </c>
    </row>
    <row r="69">
      <c r="A69" t="inlineStr">
        <is>
          <t>Administration (commodity)</t>
        </is>
      </c>
    </row>
    <row r="70">
      <c r="A70" t="inlineStr">
        <is>
          <t>Health (commodity)</t>
        </is>
      </c>
    </row>
    <row r="71">
      <c r="A71" t="inlineStr">
        <is>
          <t>Education (commodity)</t>
        </is>
      </c>
    </row>
    <row r="72">
      <c r="A72" t="inlineStr">
        <is>
          <t>Extension services (commodity)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37"/>
  <sheetViews>
    <sheetView tabSelected="1" topLeftCell="B1" zoomScaleNormal="100" workbookViewId="0">
      <selection activeCell="H9" sqref="H9"/>
    </sheetView>
  </sheetViews>
  <sheetFormatPr baseColWidth="8" defaultRowHeight="14.4"/>
  <cols>
    <col width="19.6640625" customWidth="1" style="10" min="1" max="1"/>
    <col width="81.6640625" customWidth="1" style="9" min="2" max="2"/>
    <col width="13" bestFit="1" customWidth="1" style="10" min="3" max="3"/>
    <col width="13.6640625" bestFit="1" customWidth="1" style="10" min="4" max="4"/>
    <col width="13.6640625" customWidth="1" style="10" min="5" max="9"/>
    <col width="14.6640625" bestFit="1" customWidth="1" style="10" min="10" max="10"/>
    <col width="57.109375" bestFit="1" customWidth="1" style="10" min="11" max="11"/>
  </cols>
  <sheetData>
    <row r="1" ht="15" customFormat="1" customHeight="1" s="14" thickBot="1">
      <c r="A1" s="11" t="inlineStr">
        <is>
          <t>Lagenda</t>
        </is>
      </c>
      <c r="B1" s="12" t="inlineStr">
        <is>
          <t>Description</t>
        </is>
      </c>
      <c r="C1" s="13" t="inlineStr">
        <is>
          <t>Value</t>
        </is>
      </c>
      <c r="D1" s="13" t="inlineStr">
        <is>
          <t>Unit of measure</t>
        </is>
      </c>
      <c r="E1" s="47" t="inlineStr">
        <is>
          <t>Sensitivity</t>
        </is>
      </c>
      <c r="F1" s="48" t="inlineStr">
        <is>
          <t>Min</t>
        </is>
      </c>
      <c r="G1" s="48" t="inlineStr">
        <is>
          <t>Max</t>
        </is>
      </c>
      <c r="H1" s="48" t="inlineStr">
        <is>
          <t>Step</t>
        </is>
      </c>
      <c r="I1" s="48" t="inlineStr">
        <is>
          <t>Affected Parameters</t>
        </is>
      </c>
      <c r="J1" s="13" t="inlineStr">
        <is>
          <t>Reference Matrix</t>
        </is>
      </c>
      <c r="K1" s="13" t="inlineStr">
        <is>
          <t>Reference</t>
        </is>
      </c>
    </row>
    <row r="2">
      <c r="A2" s="54" t="inlineStr">
        <is>
          <t>Inputs</t>
        </is>
      </c>
      <c r="B2" s="16" t="inlineStr">
        <is>
          <t>Cost of the machine</t>
        </is>
      </c>
      <c r="C2" s="23" t="n">
        <v>155</v>
      </c>
      <c r="D2" s="23" t="inlineStr">
        <is>
          <t>kSh</t>
        </is>
      </c>
      <c r="E2" s="23" t="n"/>
      <c r="F2" s="23" t="n"/>
      <c r="G2" s="23" t="n"/>
      <c r="H2" s="23" t="n"/>
      <c r="I2" s="23" t="n"/>
      <c r="J2" s="17" t="n"/>
      <c r="K2" s="37" t="inlineStr">
        <is>
          <t>https://www.cal-ea.com/mini_eco_pulper.html &amp; https://italian.alibaba.com/product-detail/mini-eco-pulper-for-coffee-135021838.html</t>
        </is>
      </c>
    </row>
    <row r="3">
      <c r="B3" s="16" t="inlineStr">
        <is>
          <t>Cost of delivery</t>
        </is>
      </c>
      <c r="C3" s="23" t="n">
        <v>5</v>
      </c>
      <c r="D3" s="23" t="inlineStr">
        <is>
          <t>kSh</t>
        </is>
      </c>
      <c r="E3" s="23" t="n"/>
      <c r="F3" s="23" t="n"/>
      <c r="G3" s="23" t="n"/>
      <c r="H3" s="23" t="n"/>
      <c r="I3" s="23" t="n"/>
      <c r="J3" s="17" t="n"/>
      <c r="K3" s="17" t="n"/>
    </row>
    <row r="4">
      <c r="B4" s="16" t="inlineStr">
        <is>
          <t>Maintenance expenses per machine per year</t>
        </is>
      </c>
      <c r="C4" s="23" t="n">
        <v>5</v>
      </c>
      <c r="D4" s="23" t="inlineStr">
        <is>
          <t>kSh</t>
        </is>
      </c>
      <c r="E4" s="23" t="n"/>
      <c r="F4" s="23" t="n"/>
      <c r="G4" s="23" t="n"/>
      <c r="H4" s="23" t="n"/>
      <c r="I4" s="23" t="n"/>
      <c r="J4" s="17" t="n"/>
      <c r="K4" s="17" t="n"/>
    </row>
    <row r="5">
      <c r="B5" s="16" t="inlineStr">
        <is>
          <t>Number of smallholders</t>
        </is>
      </c>
      <c r="C5" s="23" t="n">
        <v>800000</v>
      </c>
      <c r="D5" s="23" t="n"/>
      <c r="E5" s="23" t="n"/>
      <c r="F5" s="23" t="n"/>
      <c r="G5" s="23" t="n"/>
      <c r="H5" s="23" t="n"/>
      <c r="I5" s="23" t="n"/>
      <c r="J5" s="17" t="n"/>
      <c r="K5" s="17" t="inlineStr">
        <is>
          <t>Country Coffee Profile: Kenya, International Coffee Organization (2019)</t>
        </is>
      </c>
    </row>
    <row r="6">
      <c r="B6" s="35" t="inlineStr">
        <is>
          <t>Carbon intensity of electricity production from heavy fuel oil</t>
        </is>
      </c>
      <c r="C6" s="36" t="n">
        <v>0.27</v>
      </c>
      <c r="D6" s="23" t="inlineStr">
        <is>
          <t>kgCO2/kWh</t>
        </is>
      </c>
      <c r="E6" s="23" t="n"/>
      <c r="F6" s="23" t="n"/>
      <c r="G6" s="23" t="n"/>
      <c r="H6" s="23" t="n"/>
      <c r="I6" s="23" t="n"/>
      <c r="J6" s="17" t="n"/>
      <c r="K6" s="37" t="inlineStr">
        <is>
          <t>https://www.engineeringtoolbox.com/co2-emission-fuels-d_1085.html</t>
        </is>
      </c>
    </row>
    <row r="7">
      <c r="B7" s="16" t="inlineStr">
        <is>
          <t>Share of coffee to total products</t>
        </is>
      </c>
      <c r="C7" s="31" t="n">
        <v>0.08347930509533361</v>
      </c>
      <c r="D7" s="23" t="n"/>
      <c r="E7" s="23" t="n"/>
      <c r="F7" s="23" t="n"/>
      <c r="G7" s="23" t="n"/>
      <c r="H7" s="23" t="n"/>
      <c r="I7" s="23" t="n"/>
      <c r="J7" s="17" t="n"/>
      <c r="K7" s="17" t="n"/>
    </row>
    <row r="8">
      <c r="B8" s="16" t="inlineStr">
        <is>
          <t>Required power for the machine</t>
        </is>
      </c>
      <c r="C8" s="23" t="n">
        <v>1.1</v>
      </c>
      <c r="D8" s="23" t="inlineStr">
        <is>
          <t>kW</t>
        </is>
      </c>
      <c r="E8" s="23" t="n"/>
      <c r="F8" s="23" t="n"/>
      <c r="G8" s="23" t="n"/>
      <c r="H8" s="23" t="n"/>
      <c r="I8" s="23" t="n"/>
      <c r="J8" s="17" t="n"/>
      <c r="K8" s="17" t="n"/>
    </row>
    <row r="9">
      <c r="B9" s="16" t="inlineStr">
        <is>
          <t>Coffee produced each year</t>
        </is>
      </c>
      <c r="C9" s="23" t="n">
        <v>42.038</v>
      </c>
      <c r="D9" s="23" t="inlineStr">
        <is>
          <t>kton</t>
        </is>
      </c>
      <c r="E9" s="23" t="n"/>
      <c r="F9" s="23" t="n"/>
      <c r="G9" s="23" t="n"/>
      <c r="H9" s="23" t="n"/>
      <c r="I9" s="23" t="n"/>
      <c r="J9" s="17" t="n"/>
      <c r="K9" s="17" t="n"/>
    </row>
    <row r="10">
      <c r="B10" s="16" t="inlineStr">
        <is>
          <t>High rainfall share</t>
        </is>
      </c>
      <c r="C10" s="23" t="n">
        <v>0.65</v>
      </c>
      <c r="D10" s="23" t="n"/>
      <c r="E10" s="23" t="n"/>
      <c r="F10" s="23" t="n"/>
      <c r="G10" s="23" t="n"/>
      <c r="H10" s="23" t="n"/>
      <c r="I10" s="23" t="n"/>
      <c r="J10" s="17" t="n"/>
      <c r="K10" s="17" t="n"/>
    </row>
    <row r="11">
      <c r="B11" s="16" t="inlineStr">
        <is>
          <t>Capacity of the machine (ton coffee per hour)</t>
        </is>
      </c>
      <c r="C11" s="23" t="n">
        <v>0.5</v>
      </c>
      <c r="D11" s="23" t="inlineStr">
        <is>
          <t>ton/h</t>
        </is>
      </c>
      <c r="E11" s="23" t="n"/>
      <c r="F11" s="23" t="n"/>
      <c r="G11" s="23" t="n"/>
      <c r="H11" s="23" t="n"/>
      <c r="I11" s="23" t="n"/>
      <c r="J11" s="17" t="n"/>
      <c r="K11" s="17" t="n"/>
    </row>
    <row r="12">
      <c r="B12" s="16" t="inlineStr">
        <is>
          <t>Heating value petroleum</t>
        </is>
      </c>
      <c r="C12" s="23" t="n">
        <v>45</v>
      </c>
      <c r="D12" s="23" t="inlineStr">
        <is>
          <t>MJ/kg</t>
        </is>
      </c>
      <c r="E12" s="23" t="n"/>
      <c r="F12" s="23" t="n"/>
      <c r="G12" s="23" t="n"/>
      <c r="H12" s="23" t="n"/>
      <c r="I12" s="23" t="n"/>
      <c r="J12" s="17" t="n"/>
      <c r="K12" s="17" t="n"/>
    </row>
    <row r="13">
      <c r="B13" s="16" t="inlineStr">
        <is>
          <t>Density petroleum</t>
        </is>
      </c>
      <c r="C13" s="23" t="n">
        <v>0.8</v>
      </c>
      <c r="D13" s="23" t="inlineStr">
        <is>
          <t>kg/L</t>
        </is>
      </c>
      <c r="E13" s="23" t="n"/>
      <c r="F13" s="23" t="n"/>
      <c r="G13" s="23" t="n"/>
      <c r="H13" s="23" t="n"/>
      <c r="I13" s="23" t="n"/>
      <c r="J13" s="17" t="n"/>
      <c r="K13" s="17" t="n"/>
    </row>
    <row r="14">
      <c r="B14" s="16" t="inlineStr">
        <is>
          <t>Price petroleum in Kenya</t>
        </is>
      </c>
      <c r="C14" s="23" t="n">
        <v>0.112</v>
      </c>
      <c r="D14" s="23" t="inlineStr">
        <is>
          <t>kSh/L</t>
        </is>
      </c>
      <c r="E14" s="23" t="inlineStr">
        <is>
          <t>No</t>
        </is>
      </c>
      <c r="F14" s="23" t="n">
        <v>0.107</v>
      </c>
      <c r="G14" s="23" t="n">
        <v>0.112</v>
      </c>
      <c r="H14" s="23" t="n">
        <v>0.001</v>
      </c>
      <c r="I14" s="23" t="inlineStr">
        <is>
          <t>Z</t>
        </is>
      </c>
      <c r="J14" s="17" t="n"/>
      <c r="K14" s="17" t="n"/>
    </row>
    <row r="15">
      <c r="B15" s="16" t="inlineStr">
        <is>
          <t>Decrease in Water Footprint</t>
        </is>
      </c>
      <c r="C15" s="23" t="n">
        <v>-0.85</v>
      </c>
      <c r="D15" s="23" t="n"/>
      <c r="E15" s="23" t="n"/>
      <c r="F15" s="23" t="n"/>
      <c r="G15" s="23" t="n"/>
      <c r="H15" s="23" t="n"/>
      <c r="I15" s="23" t="n"/>
      <c r="J15" s="17" t="n"/>
      <c r="K15" s="17" t="n"/>
    </row>
    <row r="16">
      <c r="B16" s="16" t="inlineStr">
        <is>
          <t>Useful life of the pulping machines</t>
        </is>
      </c>
      <c r="C16" s="23" t="n">
        <v>10</v>
      </c>
      <c r="D16" s="23" t="inlineStr">
        <is>
          <t>years</t>
        </is>
      </c>
      <c r="E16" s="23" t="n"/>
      <c r="F16" s="23" t="n"/>
      <c r="G16" s="23" t="n"/>
      <c r="H16" s="23" t="n"/>
      <c r="I16" s="23" t="n"/>
      <c r="J16" s="17" t="n"/>
      <c r="K16" s="17" t="n"/>
    </row>
    <row r="17">
      <c r="A17" s="39" t="inlineStr">
        <is>
          <t>Functional Unit</t>
        </is>
      </c>
      <c r="B17" s="40" t="inlineStr">
        <is>
          <t>Number of machines</t>
        </is>
      </c>
      <c r="C17" s="46" t="n">
        <v>639</v>
      </c>
      <c r="D17" s="41" t="n"/>
      <c r="E17" s="41" t="n"/>
      <c r="F17" s="41" t="n"/>
      <c r="G17" s="41" t="n"/>
      <c r="H17" s="41" t="n"/>
      <c r="I17" s="41" t="n"/>
      <c r="J17" s="42" t="n"/>
      <c r="K17" s="42" t="n"/>
    </row>
    <row r="18">
      <c r="A18" s="53" t="inlineStr">
        <is>
          <t>Assumptions</t>
        </is>
      </c>
      <c r="B18" s="15" t="inlineStr">
        <is>
          <t>Efficiency of the machine</t>
        </is>
      </c>
      <c r="C18" s="24" t="n">
        <v>0.3</v>
      </c>
      <c r="D18" s="24" t="n"/>
      <c r="E18" s="24" t="n"/>
      <c r="F18" s="24" t="n"/>
      <c r="G18" s="24" t="n"/>
      <c r="H18" s="24" t="n"/>
      <c r="I18" s="24" t="n"/>
      <c r="J18" s="20" t="n"/>
      <c r="K18" s="20" t="n"/>
    </row>
    <row r="19">
      <c r="B19" s="15" t="inlineStr">
        <is>
          <t>Number of smallholders covered by each machine</t>
        </is>
      </c>
      <c r="C19" s="24" t="n">
        <v>450</v>
      </c>
      <c r="D19" s="24" t="n"/>
      <c r="E19" s="24" t="inlineStr">
        <is>
          <t>300-600,50</t>
        </is>
      </c>
      <c r="F19" s="24" t="n"/>
      <c r="G19" s="24" t="n"/>
      <c r="H19" s="24" t="n"/>
      <c r="I19" s="24" t="n"/>
      <c r="J19" s="20" t="n"/>
      <c r="K19" s="20" t="n"/>
    </row>
    <row r="20">
      <c r="B20" s="15" t="inlineStr">
        <is>
          <t>Productivity increase due to 100% new machines (not spoiling the cerry)</t>
        </is>
      </c>
      <c r="C20" s="50" t="n">
        <v>0.02</v>
      </c>
      <c r="D20" s="24" t="n"/>
      <c r="E20" s="24" t="inlineStr">
        <is>
          <t>Yes</t>
        </is>
      </c>
      <c r="F20" s="24" t="n">
        <v>0</v>
      </c>
      <c r="G20" s="24" t="n">
        <v>0.025</v>
      </c>
      <c r="H20" s="24" t="n">
        <v>0.005</v>
      </c>
      <c r="I20" s="24" t="inlineStr">
        <is>
          <t>Z</t>
        </is>
      </c>
      <c r="J20" s="20" t="n"/>
      <c r="K20" s="20" t="n"/>
    </row>
    <row r="21">
      <c r="A21" s="52" t="inlineStr">
        <is>
          <t>Calculated</t>
        </is>
      </c>
      <c r="B21" s="28" t="inlineStr">
        <is>
          <t>Hours of working of each machine</t>
        </is>
      </c>
      <c r="C21" s="32">
        <f>C9*1000*C10/C22/C11</f>
        <v/>
      </c>
      <c r="D21" s="26" t="inlineStr">
        <is>
          <t>hours</t>
        </is>
      </c>
      <c r="E21" s="26" t="n"/>
      <c r="F21" s="26" t="n"/>
      <c r="G21" s="26" t="n"/>
      <c r="H21" s="26" t="n"/>
      <c r="I21" s="26" t="n"/>
      <c r="J21" s="22" t="n"/>
      <c r="K21" s="22" t="n"/>
    </row>
    <row r="22">
      <c r="B22" s="28" t="inlineStr">
        <is>
          <t>Maximum number of machines</t>
        </is>
      </c>
      <c r="C22" s="32">
        <f>C5/C19</f>
        <v/>
      </c>
      <c r="D22" s="26" t="n"/>
      <c r="E22" s="26" t="n"/>
      <c r="F22" s="26" t="n"/>
      <c r="G22" s="26" t="n"/>
      <c r="H22" s="26" t="n"/>
      <c r="I22" s="26" t="n"/>
      <c r="J22" s="22" t="n"/>
      <c r="K22" s="22" t="n"/>
    </row>
    <row r="23">
      <c r="B23" s="28" t="inlineStr">
        <is>
          <t>Productivity increase</t>
        </is>
      </c>
      <c r="C23" s="33">
        <f>C20*C17/C22</f>
        <v/>
      </c>
      <c r="D23" s="26" t="n"/>
      <c r="E23" s="26" t="n"/>
      <c r="F23" s="26" t="n"/>
      <c r="G23" s="26" t="n"/>
      <c r="H23" s="26" t="n"/>
      <c r="I23" s="26" t="n"/>
      <c r="J23" s="22" t="n"/>
      <c r="K23" s="22" t="n"/>
    </row>
    <row r="24">
      <c r="B24" s="28" t="inlineStr">
        <is>
          <t>Primary energy required by each machine</t>
        </is>
      </c>
      <c r="C24" s="30">
        <f>C21*C8/C18</f>
        <v/>
      </c>
      <c r="D24" s="26" t="inlineStr">
        <is>
          <t>kWh</t>
        </is>
      </c>
      <c r="E24" s="26" t="n"/>
      <c r="F24" s="26" t="n"/>
      <c r="G24" s="26" t="n"/>
      <c r="H24" s="26" t="n"/>
      <c r="I24" s="26" t="n"/>
      <c r="J24" s="22" t="n"/>
      <c r="K24" s="22" t="n"/>
    </row>
    <row r="25">
      <c r="B25" s="28" t="inlineStr">
        <is>
          <t>Increase in the emission of CO2</t>
        </is>
      </c>
      <c r="C25" s="30">
        <f>C24*C6*C17</f>
        <v/>
      </c>
      <c r="D25" s="26" t="inlineStr">
        <is>
          <t>kgCO2</t>
        </is>
      </c>
      <c r="E25" s="26" t="n"/>
      <c r="F25" s="26" t="n"/>
      <c r="G25" s="26" t="n"/>
      <c r="H25" s="26" t="n"/>
      <c r="I25" s="26" t="n"/>
      <c r="J25" s="22" t="n"/>
      <c r="K25" s="22" t="n"/>
    </row>
    <row r="26">
      <c r="B26" s="28" t="inlineStr">
        <is>
          <t xml:space="preserve">Increase in use of Petroleum </t>
        </is>
      </c>
      <c r="C26" s="30">
        <f>C24*3600/1000*C17/C12/C13*C14</f>
        <v/>
      </c>
      <c r="D26" s="26" t="inlineStr">
        <is>
          <t>kSh</t>
        </is>
      </c>
      <c r="E26" s="26" t="n"/>
      <c r="F26" s="26" t="n"/>
      <c r="G26" s="26" t="n"/>
      <c r="H26" s="26" t="n"/>
      <c r="I26" s="26" t="n"/>
      <c r="J26" s="22" t="n"/>
      <c r="K26" s="22" t="n"/>
    </row>
    <row r="27">
      <c r="A27" s="51" t="inlineStr">
        <is>
          <t>Modeled</t>
        </is>
      </c>
      <c r="B27" s="18" t="inlineStr">
        <is>
          <t>Metals &amp; Machine investment</t>
        </is>
      </c>
      <c r="C27" s="25">
        <f>C17*C2/1000</f>
        <v/>
      </c>
      <c r="D27" s="25" t="inlineStr">
        <is>
          <t>MSh</t>
        </is>
      </c>
      <c r="E27" s="25" t="n"/>
      <c r="F27" s="25" t="n"/>
      <c r="G27" s="25" t="n"/>
      <c r="H27" s="25" t="n"/>
      <c r="I27" s="25" t="n"/>
      <c r="J27" s="19" t="inlineStr">
        <is>
          <t>Y</t>
        </is>
      </c>
      <c r="K27" s="19" t="n"/>
    </row>
    <row r="28">
      <c r="B28" s="18" t="inlineStr">
        <is>
          <t>Transport investment</t>
        </is>
      </c>
      <c r="C28" s="25">
        <f>C17*C3/1000</f>
        <v/>
      </c>
      <c r="D28" s="25" t="inlineStr">
        <is>
          <t>MSh</t>
        </is>
      </c>
      <c r="E28" s="25" t="n"/>
      <c r="F28" s="25" t="n"/>
      <c r="G28" s="25" t="n"/>
      <c r="H28" s="25" t="n"/>
      <c r="I28" s="25" t="n"/>
      <c r="J28" s="19" t="inlineStr">
        <is>
          <t>Y</t>
        </is>
      </c>
      <c r="K28" s="19" t="n"/>
    </row>
    <row r="29">
      <c r="B29" s="18" t="inlineStr">
        <is>
          <t>Productivity increase</t>
        </is>
      </c>
      <c r="C29" s="56">
        <f>C23</f>
        <v/>
      </c>
      <c r="D29" s="25" t="inlineStr">
        <is>
          <t>%</t>
        </is>
      </c>
      <c r="E29" s="25" t="n"/>
      <c r="F29" s="25" t="n"/>
      <c r="G29" s="25" t="n"/>
      <c r="H29" s="25" t="n"/>
      <c r="I29" s="25" t="n"/>
      <c r="J29" s="19" t="inlineStr">
        <is>
          <t>z</t>
        </is>
      </c>
      <c r="K29" s="19" t="n"/>
    </row>
    <row r="30">
      <c r="B30" s="18" t="inlineStr">
        <is>
          <t>Increase in use of Petroleum weighted</t>
        </is>
      </c>
      <c r="C30" s="29">
        <f>C26/1000</f>
        <v/>
      </c>
      <c r="D30" s="25" t="inlineStr">
        <is>
          <t>MSh</t>
        </is>
      </c>
      <c r="E30" s="25" t="n"/>
      <c r="F30" s="25" t="n"/>
      <c r="G30" s="25" t="n"/>
      <c r="H30" s="25" t="n"/>
      <c r="I30" s="25" t="n"/>
      <c r="J30" s="19" t="inlineStr">
        <is>
          <t>z</t>
        </is>
      </c>
      <c r="K30" s="19" t="n"/>
    </row>
    <row r="31">
      <c r="B31" s="18" t="inlineStr">
        <is>
          <t>Increase in Residential CO2 emissions</t>
        </is>
      </c>
      <c r="C31" s="29">
        <f>C25/(10^6)</f>
        <v/>
      </c>
      <c r="D31" s="25" t="inlineStr">
        <is>
          <t>kton</t>
        </is>
      </c>
      <c r="E31" s="25" t="n"/>
      <c r="F31" s="25" t="n"/>
      <c r="G31" s="25" t="n"/>
      <c r="H31" s="25" t="n"/>
      <c r="I31" s="25" t="n"/>
      <c r="J31" s="19" t="inlineStr">
        <is>
          <t>s</t>
        </is>
      </c>
      <c r="K31" s="19" t="n"/>
    </row>
    <row r="32">
      <c r="B32" s="18" t="inlineStr">
        <is>
          <t>Increase in Capital (agriculture) weighted</t>
        </is>
      </c>
      <c r="C32" s="29">
        <f>C27/C16</f>
        <v/>
      </c>
      <c r="D32" s="25" t="inlineStr">
        <is>
          <t>MSh</t>
        </is>
      </c>
      <c r="E32" s="25" t="n"/>
      <c r="F32" s="25" t="n"/>
      <c r="G32" s="25" t="n"/>
      <c r="H32" s="25" t="n"/>
      <c r="I32" s="25" t="n"/>
      <c r="J32" s="19" t="inlineStr">
        <is>
          <t>va</t>
        </is>
      </c>
      <c r="K32" s="19" t="n"/>
    </row>
    <row r="33">
      <c r="B33" s="18" t="inlineStr">
        <is>
          <t>Increase in the use of oter services by High Rainfall</t>
        </is>
      </c>
      <c r="C33" s="29">
        <f>C4*C17/1000</f>
        <v/>
      </c>
      <c r="D33" s="25" t="inlineStr">
        <is>
          <t>MSh</t>
        </is>
      </c>
      <c r="E33" s="25" t="n"/>
      <c r="F33" s="25" t="n"/>
      <c r="G33" s="25" t="n"/>
      <c r="H33" s="25" t="n"/>
      <c r="I33" s="25" t="n"/>
      <c r="J33" s="19" t="inlineStr">
        <is>
          <t>z</t>
        </is>
      </c>
      <c r="K33" s="19" t="n"/>
    </row>
    <row r="34">
      <c r="B34" s="18" t="inlineStr">
        <is>
          <t>Decrease in Water Footprint weighted</t>
        </is>
      </c>
      <c r="C34" s="34">
        <f>C15*C7*C17/C22</f>
        <v/>
      </c>
      <c r="D34" s="25" t="inlineStr">
        <is>
          <t>%</t>
        </is>
      </c>
      <c r="E34" s="25" t="n"/>
      <c r="F34" s="25" t="n"/>
      <c r="G34" s="25" t="n"/>
      <c r="H34" s="25" t="n"/>
      <c r="I34" s="25" t="n"/>
      <c r="J34" s="19" t="inlineStr">
        <is>
          <t>s</t>
        </is>
      </c>
      <c r="K34" s="19" t="n"/>
    </row>
    <row r="37">
      <c r="B37" s="27" t="n"/>
    </row>
  </sheetData>
  <mergeCells count="4">
    <mergeCell ref="A27:A34"/>
    <mergeCell ref="A21:A26"/>
    <mergeCell ref="A18:A20"/>
    <mergeCell ref="A2:A16"/>
  </mergeCells>
  <hyperlinks>
    <hyperlink xmlns:r="http://schemas.openxmlformats.org/officeDocument/2006/relationships" ref="K2" display="https://www.cal-ea.com/mini_eco_pulper.html &amp;https://italian.alibaba.com/product-detail/mini-eco-pulper-for-coffee-135021838.html" r:id="rId1"/>
    <hyperlink xmlns:r="http://schemas.openxmlformats.org/officeDocument/2006/relationships" ref="K6" r:id="rId2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Amin</dc:creator>
  <dcterms:created xmlns:dcterms="http://purl.org/dc/terms/" xmlns:xsi="http://www.w3.org/2001/XMLSchema-instance" xsi:type="dcterms:W3CDTF">2020-03-25T15:04:31Z</dcterms:created>
  <dcterms:modified xmlns:dcterms="http://purl.org/dc/terms/" xmlns:xsi="http://www.w3.org/2001/XMLSchema-instance" xsi:type="dcterms:W3CDTF">2020-09-04T13:44:02Z</dcterms:modified>
  <cp:lastModifiedBy>payam</cp:lastModifiedBy>
</cp:coreProperties>
</file>