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sensitivity\a1\"/>
    </mc:Choice>
  </mc:AlternateContent>
  <xr:revisionPtr revIDLastSave="0" documentId="13_ncr:1_{8D781953-5080-4B19-9492-237F5E24CC4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C29" i="10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3" i="4" l="1"/>
  <c r="G2" i="4" l="1"/>
  <c r="C23" i="10" l="1"/>
  <c r="C2" i="1" s="1"/>
  <c r="F3" i="5" l="1"/>
  <c r="F2" i="5"/>
  <c r="C21" i="10"/>
  <c r="C27" i="10" s="1"/>
  <c r="C20" i="10"/>
  <c r="C26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<sst xmlns="http://schemas.openxmlformats.org/spreadsheetml/2006/main" count="336" uniqueCount="273">
  <si>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</si>
  <si>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</si>
  <si>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</si>
  <si>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</si>
  <si>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</si>
  <si>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</si>
  <si>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</si>
  <si>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</si>
  <si>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</si>
  <si>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</si>
  <si>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</si>
  <si>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</si>
  <si>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</si>
  <si>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</si>
  <si>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</si>
  <si>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</si>
  <si>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</si>
  <si>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</si>
  <si>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</si>
  <si>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</si>
  <si>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</si>
  <si>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</si>
  <si>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</si>
  <si>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</si>
  <si>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</si>
  <si>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</si>
  <si>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</si>
  <si>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</si>
  <si>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</si>
  <si>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</si>
  <si>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</si>
  <si>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</si>
  <si>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</si>
  <si>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</si>
  <si>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</si>
  <si>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</si>
  <si>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</si>
  <si>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</si>
  <si>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</si>
  <si>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</si>
  <si>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</si>
  <si>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</si>
  <si>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</si>
  <si>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</si>
  <si>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</si>
  <si>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</si>
  <si>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</si>
  <si>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</si>
  <si>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</si>
  <si>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</si>
  <si>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</si>
  <si>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</si>
  <si>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</si>
  <si>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</si>
  <si>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</si>
  <si>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</si>
  <si>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</si>
  <si>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</si>
  <si>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</si>
  <si>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</si>
  <si>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</si>
  <si>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</si>
  <si>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</si>
  <si>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</si>
  <si>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</si>
  <si>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</si>
  <si>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</si>
  <si>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</si>
  <si>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</si>
  <si>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</si>
  <si>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</si>
  <si>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</si>
  <si>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</si>
  <si>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</si>
  <si>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</si>
  <si>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</si>
  <si>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</si>
  <si>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</si>
  <si>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</si>
  <si>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</si>
  <si>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</si>
  <si>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</si>
  <si>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</si>
  <si>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</si>
  <si>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</si>
  <si>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</si>
  <si>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</si>
  <si>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</si>
  <si>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</si>
  <si>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</si>
  <si>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</si>
  <si>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</si>
  <si>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</si>
  <si>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</si>
  <si>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</si>
  <si>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</si>
  <si>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</si>
  <si>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</si>
  <si>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</si>
  <si>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</si>
  <si>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</si>
  <si>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</si>
  <si>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</si>
  <si>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</si>
  <si>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</si>
  <si>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</si>
  <si>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</si>
  <si>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</si>
  <si>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</si>
  <si>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</si>
  <si>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</si>
  <si>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</si>
  <si>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</si>
  <si>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</si>
  <si>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</si>
  <si>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</si>
  <si>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</si>
  <si>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</si>
  <si>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</si>
  <si>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</si>
  <si>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</si>
  <si>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</si>
  <si>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</si>
  <si>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</si>
  <si>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</si>
  <si>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</si>
  <si>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</si>
  <si>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</si>
  <si>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</si>
  <si>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</si>
  <si>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</si>
  <si>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</si>
  <si>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</si>
  <si>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</si>
  <si>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</si>
  <si>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</si>
  <si>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</si>
  <si>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</si>
  <si>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</si>
  <si>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</si>
  <si>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</si>
  <si>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</si>
  <si>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</si>
  <si>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</si>
  <si>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</si>
  <si>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</si>
  <si>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</si>
  <si>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</si>
  <si>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</si>
  <si>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</si>
  <si>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</si>
  <si>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</si>
  <si>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</si>
  <si>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</si>
  <si>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</si>
  <si>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</si>
  <si>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</si>
  <si>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</si>
  <si>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</si>
  <si>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</si>
  <si>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</si>
  <si>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</si>
  <si>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</si>
  <si>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</si>
  <si>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</si>
  <si>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</si>
  <si>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</si>
  <si>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</si>
  <si>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</si>
  <si>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</si>
  <si>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</si>
  <si>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</si>
  <si>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</si>
  <si>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</si>
  <si>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</si>
  <si>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</si>
  <si>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</si>
  <si>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</si>
  <si>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</si>
  <si>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</si>
  <si>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</si>
  <si>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</si>
  <si>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</si>
  <si>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</si>
  <si>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</si>
  <si>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</si>
  <si>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</si>
  <si>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</si>
  <si>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</si>
  <si>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</si>
  <si>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</si>
  <si>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</si>
  <si>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</si>
  <si>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</si>
  <si>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</si>
  <si>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</si>
  <si>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</si>
  <si>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</si>
  <si>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</si>
  <si>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</si>
  <si>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</si>
  <si>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</si>
  <si>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</si>
  <si>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</si>
  <si>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</si>
  <si>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</si>
  <si>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</si>
  <si>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</si>
  <si>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</si>
  <si>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</si>
  <si>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</si>
  <si>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</si>
  <si>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</si>
  <si>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</si>
  <si>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</si>
  <si>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</si>
  <si>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</si>
  <si>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</si>
  <si>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</si>
  <si>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</si>
  <si>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</si>
  <si>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</si>
  <si>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</si>
  <si>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</si>
  <si>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</si>
  <si>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</si>
  <si>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</si>
  <si>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</si>
  <si>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</si>
  <si>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</si>
  <si>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</si>
  <si>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</si>
  <si>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</si>
  <si>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</si>
  <si>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</si>
  <si>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</si>
  <si>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</si>
  <si>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</si>
  <si>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</si>
  <si>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</si>
  <si>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</si>
  <si>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</si>
  <si>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</si>
  <si>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</si>
  <si>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</si>
  <si>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</si>
  <si>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</si>
  <si>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</si>
  <si>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</si>
  <si>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</si>
  <si>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</si>
  <si>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</si>
  <si>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</si>
  <si>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</si>
  <si>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</si>
  <si>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</si>
  <si>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</si>
  <si>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</si>
  <si>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</si>
  <si>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</si>
  <si>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</si>
  <si>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</si>
  <si>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</si>
  <si>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</si>
  <si>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</si>
  <si>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</si>
  <si>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1.4-1.9,0.1</t>
  </si>
  <si>
    <t>0.08-0.15,0.014</t>
  </si>
  <si>
    <t>0.01-0.015,0.01</t>
  </si>
  <si>
    <t>ok</t>
  </si>
  <si>
    <t>15-20</t>
  </si>
  <si>
    <t>1800-2200</t>
  </si>
  <si>
    <t>aggregated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</si>
</sst>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8" sqref="B8"/>
    </sheetView>
  </sheetViews>
  <sheetFormatPr defaultColWidth="9.109375" defaultRowHeight="14.4" x14ac:dyDescent="0.3"/>
  <cols>
    <col min="1" max="1" width="2" style="1" bestFit="1" customWidth="1"/>
    <col min="2" max="2" width="24.88671875" style="1" bestFit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259</v>
      </c>
      <c r="C2" t="s">
        <v>92</v>
      </c>
      <c r="D2" s="5" t="s">
        <v>260</v>
      </c>
      <c r="E2" s="2">
        <f>main!C35</f>
        <v>-335.45639999999997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F12" sqref="F1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9</v>
      </c>
      <c r="D1" s="3" t="s">
        <v>262</v>
      </c>
      <c r="E1" s="3" t="s">
        <v>263</v>
      </c>
      <c r="F1" s="3" t="s">
        <v>264</v>
      </c>
      <c r="G1" s="3" t="s">
        <v>265</v>
      </c>
    </row>
    <row r="2" spans="1:7" x14ac:dyDescent="0.3">
      <c r="A2" s="3">
        <v>1</v>
      </c>
      <c r="B2" t="s">
        <v>51</v>
      </c>
      <c r="C2" s="5">
        <f>main!C29</f>
        <v>6797.4060000000009</v>
      </c>
      <c r="D2" s="2" t="s">
        <v>205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3">
      <c r="A3" s="3">
        <v>2</v>
      </c>
      <c r="B3" t="s">
        <v>52</v>
      </c>
      <c r="C3" s="5">
        <v>0</v>
      </c>
      <c r="D3" s="2" t="s">
        <v>205</v>
      </c>
      <c r="E3" s="42">
        <v>0.97402597402597202</v>
      </c>
      <c r="F3" s="42">
        <v>1.0064935064935043</v>
      </c>
      <c r="G3" s="42">
        <f>(F3-E3)/5</f>
        <v>6.4935064935064627E-3</v>
      </c>
    </row>
    <row r="4" spans="1:7" x14ac:dyDescent="0.3">
      <c r="A4" s="3"/>
    </row>
    <row r="5" spans="1:7" x14ac:dyDescent="0.3">
      <c r="A5" s="3"/>
    </row>
    <row r="6" spans="1:7" x14ac:dyDescent="0.3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tabSelected="1" workbookViewId="0">
      <selection activeCell="C8" sqref="C8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1.6640625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9</v>
      </c>
      <c r="H1" s="4" t="s">
        <v>272</v>
      </c>
    </row>
    <row r="2" spans="1:8" x14ac:dyDescent="0.3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0.02</v>
      </c>
      <c r="H2" s="2" t="s">
        <v>204</v>
      </c>
    </row>
    <row r="3" spans="1:8" x14ac:dyDescent="0.3">
      <c r="A3" s="30">
        <v>2</v>
      </c>
      <c r="B3" s="5" t="s">
        <v>13</v>
      </c>
      <c r="C3" s="2" t="s">
        <v>20</v>
      </c>
      <c r="D3" s="5" t="s">
        <v>14</v>
      </c>
      <c r="E3" s="6" t="s">
        <v>86</v>
      </c>
      <c r="F3" s="5" t="s">
        <v>7</v>
      </c>
      <c r="G3" s="2">
        <f>main!C34</f>
        <v>-0.44520605187319889</v>
      </c>
      <c r="H3" s="2" t="s">
        <v>204</v>
      </c>
    </row>
  </sheetData>
  <dataValidations count="2">
    <dataValidation type="list" allowBlank="1" showInputMessage="1" showErrorMessage="1" sqref="F2:F3" xr:uid="{00000000-0002-0000-0200-000000000000}">
      <formula1>"Percentage, Absolute"</formula1>
    </dataValidation>
    <dataValidation type="list" allowBlank="1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Indeces!$A$2:$A$72</xm:f>
          </x14:formula1>
          <xm:sqref>E2 C3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H8" sqref="H8"/>
    </sheetView>
  </sheetViews>
  <sheetFormatPr defaultColWidth="9.109375" defaultRowHeight="14.4" x14ac:dyDescent="0.3"/>
  <cols>
    <col min="1" max="1" width="9.109375" style="1"/>
    <col min="2" max="2" width="32.109375" style="1" bestFit="1" customWidth="1"/>
    <col min="3" max="3" width="11" style="1" bestFit="1" customWidth="1"/>
    <col min="4" max="4" width="24.33203125" style="1" bestFit="1" customWidth="1"/>
    <col min="5" max="5" width="19.109375" style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272</v>
      </c>
    </row>
    <row r="2" spans="1:7" x14ac:dyDescent="0.3">
      <c r="A2" s="3">
        <v>1</v>
      </c>
      <c r="B2" s="7" t="s">
        <v>258</v>
      </c>
      <c r="C2" s="5" t="s">
        <v>14</v>
      </c>
      <c r="D2" s="6" t="s">
        <v>92</v>
      </c>
      <c r="E2" s="5" t="s">
        <v>7</v>
      </c>
      <c r="F2" s="2">
        <f>main!C32</f>
        <v>-2.2539412375740076E-2</v>
      </c>
      <c r="G2" s="2" t="s">
        <v>205</v>
      </c>
    </row>
    <row r="3" spans="1:7" x14ac:dyDescent="0.3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3.1722135936226768E-2</v>
      </c>
      <c r="G3" s="2" t="s">
        <v>204</v>
      </c>
    </row>
    <row r="4" spans="1:7" x14ac:dyDescent="0.3">
      <c r="A4" s="3"/>
    </row>
    <row r="5" spans="1:7" x14ac:dyDescent="0.3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  <col min="4" max="4" width="22.6640625" bestFit="1" customWidth="1"/>
    <col min="5" max="5" width="13.44140625" bestFit="1" customWidth="1"/>
  </cols>
  <sheetData>
    <row r="1" spans="1:10" x14ac:dyDescent="0.3">
      <c r="A1" s="8" t="s">
        <v>13</v>
      </c>
      <c r="B1" s="8" t="s">
        <v>14</v>
      </c>
      <c r="C1" s="8" t="s">
        <v>136</v>
      </c>
      <c r="D1" s="8" t="s">
        <v>228</v>
      </c>
      <c r="E1" s="8" t="s">
        <v>234</v>
      </c>
    </row>
    <row r="2" spans="1:10" x14ac:dyDescent="0.3">
      <c r="A2" t="s">
        <v>12</v>
      </c>
      <c r="B2" t="s">
        <v>84</v>
      </c>
      <c r="C2" t="s">
        <v>137</v>
      </c>
      <c r="D2" s="37" t="s">
        <v>210</v>
      </c>
      <c r="E2" s="36" t="s">
        <v>235</v>
      </c>
    </row>
    <row r="3" spans="1:10" x14ac:dyDescent="0.3">
      <c r="A3" t="s">
        <v>15</v>
      </c>
      <c r="B3" t="s">
        <v>85</v>
      </c>
      <c r="C3" t="s">
        <v>138</v>
      </c>
      <c r="D3" s="37" t="s">
        <v>212</v>
      </c>
      <c r="E3" s="36" t="s">
        <v>236</v>
      </c>
    </row>
    <row r="4" spans="1:10" x14ac:dyDescent="0.3">
      <c r="A4" t="s">
        <v>16</v>
      </c>
      <c r="B4" t="s">
        <v>86</v>
      </c>
      <c r="C4" t="s">
        <v>139</v>
      </c>
      <c r="D4" s="37" t="s">
        <v>211</v>
      </c>
      <c r="E4" s="36" t="s">
        <v>206</v>
      </c>
    </row>
    <row r="5" spans="1:10" x14ac:dyDescent="0.3">
      <c r="A5" t="s">
        <v>17</v>
      </c>
      <c r="B5" t="s">
        <v>87</v>
      </c>
      <c r="C5" t="s">
        <v>140</v>
      </c>
      <c r="D5" s="37" t="s">
        <v>213</v>
      </c>
      <c r="E5" s="36" t="s">
        <v>237</v>
      </c>
    </row>
    <row r="6" spans="1:10" x14ac:dyDescent="0.3">
      <c r="A6" t="s">
        <v>18</v>
      </c>
      <c r="B6" t="s">
        <v>88</v>
      </c>
      <c r="C6" t="s">
        <v>141</v>
      </c>
      <c r="D6" s="37" t="s">
        <v>229</v>
      </c>
      <c r="E6" s="36" t="s">
        <v>238</v>
      </c>
    </row>
    <row r="7" spans="1:10" x14ac:dyDescent="0.3">
      <c r="A7" t="s">
        <v>19</v>
      </c>
      <c r="B7" t="s">
        <v>89</v>
      </c>
      <c r="C7" t="s">
        <v>142</v>
      </c>
      <c r="D7" s="37" t="s">
        <v>230</v>
      </c>
      <c r="E7" s="36" t="s">
        <v>207</v>
      </c>
    </row>
    <row r="8" spans="1:10" x14ac:dyDescent="0.3">
      <c r="A8" t="s">
        <v>20</v>
      </c>
      <c r="B8" t="s">
        <v>90</v>
      </c>
      <c r="C8" t="s">
        <v>143</v>
      </c>
      <c r="D8" s="37" t="s">
        <v>214</v>
      </c>
      <c r="E8" s="36" t="s">
        <v>239</v>
      </c>
    </row>
    <row r="9" spans="1:10" x14ac:dyDescent="0.3">
      <c r="A9" t="s">
        <v>21</v>
      </c>
      <c r="B9" t="s">
        <v>91</v>
      </c>
      <c r="C9" t="s">
        <v>144</v>
      </c>
      <c r="D9" s="37" t="s">
        <v>209</v>
      </c>
      <c r="E9" s="36" t="s">
        <v>208</v>
      </c>
    </row>
    <row r="10" spans="1:10" x14ac:dyDescent="0.3">
      <c r="A10" t="s">
        <v>22</v>
      </c>
      <c r="B10" t="s">
        <v>92</v>
      </c>
      <c r="C10" t="s">
        <v>10</v>
      </c>
      <c r="D10" s="37" t="s">
        <v>215</v>
      </c>
    </row>
    <row r="11" spans="1:10" x14ac:dyDescent="0.3">
      <c r="A11" t="s">
        <v>23</v>
      </c>
      <c r="B11" t="s">
        <v>93</v>
      </c>
      <c r="C11" t="s">
        <v>145</v>
      </c>
      <c r="D11" s="37" t="s">
        <v>231</v>
      </c>
    </row>
    <row r="12" spans="1:10" x14ac:dyDescent="0.3">
      <c r="A12" t="s">
        <v>24</v>
      </c>
      <c r="B12" t="s">
        <v>94</v>
      </c>
      <c r="C12" t="s">
        <v>146</v>
      </c>
      <c r="D12" s="37" t="s">
        <v>232</v>
      </c>
    </row>
    <row r="13" spans="1:10" x14ac:dyDescent="0.3">
      <c r="A13" t="s">
        <v>25</v>
      </c>
      <c r="B13" t="s">
        <v>95</v>
      </c>
      <c r="C13" t="s">
        <v>147</v>
      </c>
      <c r="D13" s="37" t="s">
        <v>233</v>
      </c>
    </row>
    <row r="14" spans="1:10" x14ac:dyDescent="0.3">
      <c r="A14" t="s">
        <v>26</v>
      </c>
      <c r="B14" t="s">
        <v>96</v>
      </c>
      <c r="C14" t="s">
        <v>148</v>
      </c>
    </row>
    <row r="15" spans="1:10" x14ac:dyDescent="0.3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9.109375" defaultRowHeight="14.4" x14ac:dyDescent="0.3"/>
  <cols>
    <col min="1" max="1" width="11.88671875" style="1" customWidth="1"/>
    <col min="2" max="2" width="74.5546875" style="1" customWidth="1"/>
    <col min="3" max="3" width="12.6640625" style="19" bestFit="1" customWidth="1"/>
    <col min="4" max="4" width="14.5546875" style="1" bestFit="1" customWidth="1"/>
    <col min="5" max="5" width="14.5546875" style="1" customWidth="1"/>
    <col min="6" max="6" width="15.33203125" style="1" bestFit="1" customWidth="1"/>
    <col min="7" max="7" width="186.44140625" style="1" bestFit="1" customWidth="1"/>
    <col min="8" max="8" width="20.5546875" style="1" customWidth="1"/>
    <col min="9" max="16384" width="9.109375" style="1"/>
  </cols>
  <sheetData>
    <row r="1" spans="1:8" x14ac:dyDescent="0.3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220</v>
      </c>
      <c r="F1" s="10" t="s">
        <v>178</v>
      </c>
      <c r="G1" s="10" t="s">
        <v>176</v>
      </c>
    </row>
    <row r="2" spans="1:8" x14ac:dyDescent="0.3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3">
      <c r="A3" s="45"/>
      <c r="B3" s="13" t="s">
        <v>247</v>
      </c>
      <c r="C3" s="43">
        <v>0.25</v>
      </c>
      <c r="D3" s="12"/>
      <c r="E3" s="11"/>
      <c r="F3" s="12"/>
      <c r="G3" s="11" t="s">
        <v>191</v>
      </c>
    </row>
    <row r="4" spans="1:8" x14ac:dyDescent="0.3">
      <c r="A4" s="45"/>
      <c r="B4" s="11" t="s">
        <v>183</v>
      </c>
      <c r="C4" s="21">
        <v>0.26500000000000001</v>
      </c>
      <c r="D4" s="11" t="s">
        <v>248</v>
      </c>
      <c r="E4" s="11"/>
      <c r="F4" s="12"/>
      <c r="G4" s="11" t="s">
        <v>179</v>
      </c>
    </row>
    <row r="5" spans="1:8" x14ac:dyDescent="0.3">
      <c r="A5" s="45"/>
      <c r="B5" s="11" t="s">
        <v>216</v>
      </c>
      <c r="C5" s="21">
        <v>88278</v>
      </c>
      <c r="D5" s="11" t="s">
        <v>219</v>
      </c>
      <c r="E5" s="11"/>
      <c r="F5" s="12"/>
      <c r="G5" s="11" t="s">
        <v>218</v>
      </c>
    </row>
    <row r="6" spans="1:8" x14ac:dyDescent="0.3">
      <c r="A6" s="45"/>
      <c r="B6" s="11" t="s">
        <v>217</v>
      </c>
      <c r="C6" s="43">
        <v>2000</v>
      </c>
      <c r="D6" s="12"/>
      <c r="E6" s="11" t="s">
        <v>271</v>
      </c>
      <c r="F6" s="12"/>
      <c r="G6" s="12"/>
    </row>
    <row r="7" spans="1:8" x14ac:dyDescent="0.3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3">
      <c r="A8" s="45"/>
      <c r="B8" s="11" t="s">
        <v>241</v>
      </c>
      <c r="C8" s="21">
        <v>15</v>
      </c>
      <c r="D8" s="11" t="s">
        <v>244</v>
      </c>
      <c r="E8" s="11" t="s">
        <v>270</v>
      </c>
      <c r="F8" s="12"/>
      <c r="G8" s="26" t="s">
        <v>246</v>
      </c>
      <c r="H8" s="25"/>
    </row>
    <row r="9" spans="1:8" x14ac:dyDescent="0.3">
      <c r="A9" s="45"/>
      <c r="B9" s="11" t="s">
        <v>240</v>
      </c>
      <c r="C9" s="21">
        <v>7</v>
      </c>
      <c r="D9" s="11" t="s">
        <v>245</v>
      </c>
      <c r="E9" s="11"/>
      <c r="F9" s="12"/>
      <c r="G9" s="26" t="s">
        <v>246</v>
      </c>
      <c r="H9" s="25"/>
    </row>
    <row r="10" spans="1:8" x14ac:dyDescent="0.3">
      <c r="A10" s="45"/>
      <c r="B10" s="11" t="s">
        <v>243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3">
      <c r="A11" s="45"/>
      <c r="B11" s="11" t="s">
        <v>193</v>
      </c>
      <c r="C11" s="21">
        <v>1.4</v>
      </c>
      <c r="D11" s="11"/>
      <c r="E11" s="11" t="s">
        <v>266</v>
      </c>
      <c r="F11" s="12"/>
      <c r="G11" s="12"/>
    </row>
    <row r="12" spans="1:8" x14ac:dyDescent="0.3">
      <c r="A12" s="45"/>
      <c r="B12" s="11" t="s">
        <v>194</v>
      </c>
      <c r="C12" s="21">
        <v>1.4</v>
      </c>
      <c r="D12" s="11"/>
      <c r="E12" s="11" t="s">
        <v>266</v>
      </c>
      <c r="F12" s="12"/>
      <c r="G12" s="12"/>
    </row>
    <row r="13" spans="1:8" x14ac:dyDescent="0.3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3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3">
      <c r="A15" s="38"/>
      <c r="B15" s="13" t="s">
        <v>250</v>
      </c>
      <c r="C15" s="22">
        <v>-0.08</v>
      </c>
      <c r="D15" s="13"/>
      <c r="E15" s="13" t="s">
        <v>267</v>
      </c>
      <c r="F15" s="13"/>
      <c r="G15" s="13" t="s">
        <v>191</v>
      </c>
    </row>
    <row r="16" spans="1:8" x14ac:dyDescent="0.3">
      <c r="A16" s="38"/>
      <c r="B16" s="13" t="s">
        <v>251</v>
      </c>
      <c r="C16" s="22">
        <v>-0.02</v>
      </c>
      <c r="D16" s="13"/>
      <c r="E16" s="13"/>
      <c r="F16" s="13"/>
      <c r="G16" s="13"/>
    </row>
    <row r="17" spans="1:7" x14ac:dyDescent="0.3">
      <c r="A17" s="40"/>
      <c r="B17" s="13" t="s">
        <v>254</v>
      </c>
      <c r="C17" s="22">
        <v>3.8</v>
      </c>
      <c r="D17" s="13"/>
      <c r="E17" s="13"/>
      <c r="F17" s="13"/>
      <c r="G17" s="13" t="s">
        <v>256</v>
      </c>
    </row>
    <row r="18" spans="1:7" x14ac:dyDescent="0.3">
      <c r="A18" s="44" t="s">
        <v>184</v>
      </c>
      <c r="B18" s="14" t="s">
        <v>172</v>
      </c>
      <c r="C18" s="20">
        <v>1</v>
      </c>
      <c r="D18" s="14"/>
      <c r="E18" s="14"/>
      <c r="F18" s="14"/>
      <c r="G18" s="14"/>
    </row>
    <row r="19" spans="1:7" x14ac:dyDescent="0.3">
      <c r="A19" s="44"/>
      <c r="B19" s="14" t="s">
        <v>189</v>
      </c>
      <c r="C19" s="20">
        <v>1.4E-2</v>
      </c>
      <c r="D19" s="14"/>
      <c r="E19" s="14" t="s">
        <v>268</v>
      </c>
      <c r="F19" s="14" t="s">
        <v>269</v>
      </c>
      <c r="G19" s="14" t="s">
        <v>192</v>
      </c>
    </row>
    <row r="20" spans="1:7" x14ac:dyDescent="0.3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3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3">
      <c r="A22" s="39"/>
      <c r="B22" s="14" t="s">
        <v>257</v>
      </c>
      <c r="C22" s="20">
        <v>-0.4</v>
      </c>
      <c r="D22" s="14"/>
      <c r="E22" s="14"/>
      <c r="F22" s="14"/>
      <c r="G22" s="14"/>
    </row>
    <row r="23" spans="1:7" x14ac:dyDescent="0.3">
      <c r="A23" s="29" t="s">
        <v>177</v>
      </c>
      <c r="B23" s="16" t="s">
        <v>221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3">
      <c r="A24" s="29"/>
      <c r="B24" s="16" t="s">
        <v>185</v>
      </c>
      <c r="C24" s="16">
        <f>C9*C8*C6*C5*C3/1000000</f>
        <v>4634.5950000000003</v>
      </c>
      <c r="D24" s="16" t="s">
        <v>190</v>
      </c>
      <c r="E24" s="16"/>
      <c r="F24" s="16" t="s">
        <v>203</v>
      </c>
      <c r="G24" s="17"/>
    </row>
    <row r="25" spans="1:7" x14ac:dyDescent="0.3">
      <c r="A25" s="46"/>
      <c r="B25" s="15" t="s">
        <v>252</v>
      </c>
      <c r="C25" s="23">
        <f>C16*C18</f>
        <v>-0.02</v>
      </c>
      <c r="D25" s="15"/>
      <c r="E25" s="15"/>
      <c r="F25" s="15" t="s">
        <v>199</v>
      </c>
      <c r="G25" s="15" t="s">
        <v>223</v>
      </c>
    </row>
    <row r="26" spans="1:7" x14ac:dyDescent="0.3">
      <c r="A26" s="46"/>
      <c r="B26" s="15" t="s">
        <v>201</v>
      </c>
      <c r="C26" s="27">
        <f>C14*C20*C18</f>
        <v>-3.3391722038133433E-2</v>
      </c>
      <c r="D26" s="15"/>
      <c r="E26" s="15"/>
      <c r="F26" s="15" t="s">
        <v>199</v>
      </c>
      <c r="G26" s="15"/>
    </row>
    <row r="27" spans="1:7" x14ac:dyDescent="0.3">
      <c r="A27" s="46"/>
      <c r="B27" s="15" t="s">
        <v>202</v>
      </c>
      <c r="C27" s="27">
        <f>C21*C14*C18</f>
        <v>-3.3391722038133433E-2</v>
      </c>
      <c r="D27" s="15"/>
      <c r="E27" s="15"/>
      <c r="F27" s="15" t="s">
        <v>199</v>
      </c>
      <c r="G27" s="15"/>
    </row>
    <row r="28" spans="1:7" x14ac:dyDescent="0.3">
      <c r="A28" s="41"/>
      <c r="B28" s="15" t="s">
        <v>202</v>
      </c>
      <c r="C28" s="27">
        <f>C22*C14*C18</f>
        <v>-3.3391722038133446E-2</v>
      </c>
      <c r="D28" s="15"/>
      <c r="E28" s="15"/>
      <c r="F28" s="15"/>
      <c r="G28" s="15"/>
    </row>
    <row r="29" spans="1:7" x14ac:dyDescent="0.3">
      <c r="A29" s="47" t="s">
        <v>224</v>
      </c>
      <c r="B29" s="31" t="s">
        <v>222</v>
      </c>
      <c r="C29" s="32">
        <f>C23*C18</f>
        <v>6797.4060000000009</v>
      </c>
      <c r="D29" s="31" t="s">
        <v>190</v>
      </c>
      <c r="E29" s="31"/>
      <c r="F29" s="31" t="s">
        <v>198</v>
      </c>
      <c r="G29" s="31"/>
    </row>
    <row r="30" spans="1:7" x14ac:dyDescent="0.3">
      <c r="A30" s="47"/>
      <c r="B30" s="31" t="s">
        <v>252</v>
      </c>
      <c r="C30" s="33">
        <f>C25</f>
        <v>-0.02</v>
      </c>
      <c r="D30" s="31"/>
      <c r="E30" s="31"/>
      <c r="F30" s="31" t="s">
        <v>199</v>
      </c>
      <c r="G30" s="31" t="s">
        <v>223</v>
      </c>
    </row>
    <row r="31" spans="1:7" x14ac:dyDescent="0.3">
      <c r="A31" s="47"/>
      <c r="B31" s="31" t="s">
        <v>225</v>
      </c>
      <c r="C31" s="35">
        <v>0</v>
      </c>
      <c r="D31" s="31"/>
      <c r="E31" s="31"/>
      <c r="F31" s="31" t="s">
        <v>199</v>
      </c>
      <c r="G31" s="31" t="s">
        <v>227</v>
      </c>
    </row>
    <row r="32" spans="1:7" x14ac:dyDescent="0.3">
      <c r="A32" s="47"/>
      <c r="B32" s="31" t="s">
        <v>226</v>
      </c>
      <c r="C32" s="34">
        <f>-0.27*C14*C18</f>
        <v>-2.2539412375740076E-2</v>
      </c>
      <c r="D32" s="31"/>
      <c r="E32" s="31"/>
      <c r="F32" s="31" t="s">
        <v>136</v>
      </c>
      <c r="G32" s="31" t="s">
        <v>227</v>
      </c>
    </row>
    <row r="33" spans="1:7" x14ac:dyDescent="0.3">
      <c r="B33" s="31" t="s">
        <v>253</v>
      </c>
      <c r="C33" s="35">
        <f>0.38*C14*C18</f>
        <v>3.1722135936226768E-2</v>
      </c>
      <c r="D33" s="31"/>
      <c r="E33" s="31"/>
      <c r="F33" s="31" t="s">
        <v>136</v>
      </c>
      <c r="G33" s="31" t="s">
        <v>227</v>
      </c>
    </row>
    <row r="34" spans="1:7" x14ac:dyDescent="0.3">
      <c r="B34" s="31" t="s">
        <v>242</v>
      </c>
      <c r="C34" s="35">
        <f>-C24*C18/C10</f>
        <v>-0.44520605187319889</v>
      </c>
      <c r="D34" s="31"/>
      <c r="E34" s="31"/>
      <c r="F34" s="31" t="s">
        <v>199</v>
      </c>
      <c r="G34" s="31" t="s">
        <v>246</v>
      </c>
    </row>
    <row r="35" spans="1:7" x14ac:dyDescent="0.3">
      <c r="B35" s="31" t="s">
        <v>255</v>
      </c>
      <c r="C35" s="35">
        <f>-C17*C18*C5/1000</f>
        <v>-335.45639999999997</v>
      </c>
      <c r="D35" s="31"/>
      <c r="E35" s="31"/>
      <c r="F35" s="31" t="s">
        <v>199</v>
      </c>
      <c r="G35" s="31" t="s">
        <v>246</v>
      </c>
    </row>
    <row r="38" spans="1:7" x14ac:dyDescent="0.3">
      <c r="A38" s="1" t="s">
        <v>249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4.4" x14ac:dyDescent="0.3"/>
  <cols>
    <col min="1" max="1" width="10.109375" bestFit="1" customWidth="1"/>
  </cols>
  <sheetData>
    <row r="1" spans="1:2" x14ac:dyDescent="0.3">
      <c r="B1" t="s">
        <v>8</v>
      </c>
    </row>
    <row r="2" spans="1:2" x14ac:dyDescent="0.3">
      <c r="A2" t="s">
        <v>261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2020-08-26T17:36:47Z</dcterms:modified>
</cp:coreProperties>
</file>