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\Desktop\"/>
    </mc:Choice>
  </mc:AlternateContent>
  <xr:revisionPtr revIDLastSave="0" documentId="13_ncr:1_{C88103B6-774D-48FD-94E6-7F6F3A76CF3D}" xr6:coauthVersionLast="47" xr6:coauthVersionMax="47" xr10:uidLastSave="{00000000-0000-0000-0000-000000000000}"/>
  <bookViews>
    <workbookView xWindow="-120" yWindow="-120" windowWidth="20730" windowHeight="11160" activeTab="2" xr2:uid="{28B1AB8C-A7F8-48A8-91B9-1E9715352FBD}"/>
  </bookViews>
  <sheets>
    <sheet name="Data" sheetId="1" r:id="rId1"/>
    <sheet name="Controller" sheetId="2" state="hidden" r:id="rId2"/>
    <sheet name="Dashboard" sheetId="3" r:id="rId3"/>
    <sheet name="economia" sheetId="6" state="hidden" r:id="rId4"/>
  </sheets>
  <definedNames>
    <definedName name="SegmentaçãodeDados_MÊS">#N/A</definedName>
    <definedName name="Tabela">TBL[#All]</definedName>
  </definedNames>
  <calcPr calcId="181029"/>
  <pivotCaches>
    <pivotCache cacheId="4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C10" i="6"/>
  <c r="C11" i="6"/>
  <c r="C12" i="6"/>
  <c r="C13" i="6"/>
  <c r="C14" i="6" s="1"/>
  <c r="C9" i="6"/>
  <c r="B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B19" i="6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C15" i="6" l="1"/>
  <c r="C16" i="6" s="1"/>
  <c r="C17" i="6" s="1"/>
  <c r="C18" i="6" s="1"/>
  <c r="C19" i="6" s="1"/>
  <c r="B10" i="6"/>
  <c r="B16" i="6"/>
  <c r="B12" i="6"/>
  <c r="B15" i="6"/>
  <c r="B11" i="6"/>
  <c r="B18" i="6"/>
  <c r="B14" i="6"/>
  <c r="B17" i="6"/>
  <c r="B13" i="6"/>
  <c r="B9" i="6"/>
</calcChain>
</file>

<file path=xl/sharedStrings.xml><?xml version="1.0" encoding="utf-8"?>
<sst xmlns="http://schemas.openxmlformats.org/spreadsheetml/2006/main" count="266" uniqueCount="79">
  <si>
    <t>DATA</t>
  </si>
  <si>
    <t>TIPO</t>
  </si>
  <si>
    <t>CATEGORIA</t>
  </si>
  <si>
    <t>DESCRIÇÃO</t>
  </si>
  <si>
    <t>VALOR</t>
  </si>
  <si>
    <t>OPERAÇÃO BANCÁRIA</t>
  </si>
  <si>
    <t>STATUS</t>
  </si>
  <si>
    <t>x'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</si>
  <si>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</si>
  <si>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</si>
  <si>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</si>
  <si>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</si>
  <si>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</si>
  <si>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</si>
  <si>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</si>
  <si>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</si>
  <si>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</si>
  <si>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</si>
  <si>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</si>
  <si>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</si>
  <si>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</si>
  <si>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</si>
  <si>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</si>
  <si>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</si>
  <si>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</si>
  <si>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</si>
  <si>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</si>
  <si>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</si>
  <si>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</si>
  <si>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</si>
  <si>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</si>
  <si>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</si>
  <si>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</si>
  <si>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</si>
  <si>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</si>
  <si>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</si>
  <si>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</si>
  <si>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</si>
  <si>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</si>
  <si>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</si>
  <si>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</si>
  <si>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</si>
  <si>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</si>
  <si>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</si>
  <si>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</si>
  <si>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</si>
  <si>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</si>
  <si>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</si>
  <si>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</si>
  <si>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</si>
  <si>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</si>
  <si>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</si>
  <si>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</si>
  <si>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</si>
  <si>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</si>
  <si>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</si>
  <si>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</si>
  <si>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</si>
  <si>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</si>
  <si>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</si>
  <si>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</si>
  <si>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</si>
  <si>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</si>
  <si>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</si>
  <si>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</si>
  <si>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</si>
  <si>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</si>
  <si>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</si>
  <si>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</si>
  <si>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</si>
  <si>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</si>
  <si>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</si>
  <si>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</si>
  <si>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</si>
  <si>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</si>
  <si>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</si>
  <si>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</si>
  <si>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ACUMULADO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</si>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</sst>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0" fillId="5" borderId="0" xfId="0" applyFill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4" fontId="0" fillId="3" borderId="2" xfId="0" applyNumberFormat="1" applyFont="1" applyFill="1" applyBorder="1" applyAlignment="1">
      <alignment horizontal="center" wrapText="1"/>
    </xf>
    <xf numFmtId="4" fontId="0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&quot;R$&quot;\ #,##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color theme="0"/>
      </font>
      <fill>
        <patternFill>
          <fgColor theme="9"/>
          <bgColor theme="9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numFmt numFmtId="165" formatCode="&quot;R$&quot;\ #,##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eu novo" pivot="0" table="0" count="8" xr9:uid="{B6BD9ECC-7B54-45BC-8840-B26C02C8E530}">
      <tableStyleElement type="wholeTable" dxfId="8"/>
    </tableStyle>
  </tableStyles>
  <extLst>
    <ext xmlns:x14="http://schemas.microsoft.com/office/spreadsheetml/2009/9/main" uri="{46F421CA-312F-682f-3DD2-61675219B42D}">
      <x14:dxfs count="7">
        <dxf>
          <font>
            <color theme="0"/>
          </font>
          <fill>
            <patternFill>
              <fgColor theme="4"/>
            </patternFill>
          </fill>
        </dxf>
        <dxf>
          <font>
            <b/>
            <i val="0"/>
            <color theme="0"/>
          </font>
          <fill>
            <patternFill>
              <fgColor auto="1"/>
            </patternFill>
          </fill>
        </dxf>
        <dxf>
          <font>
            <b/>
            <i val="0"/>
            <color theme="0"/>
          </font>
          <fill>
            <patternFill>
              <fgColor theme="1"/>
            </patternFill>
          </fill>
        </dxf>
        <dxf>
          <font>
            <color theme="0"/>
          </font>
          <fill>
            <patternFill>
              <fgColor auto="1"/>
            </patternFill>
          </fill>
        </dxf>
        <dxf>
          <font>
            <b/>
            <i val="0"/>
            <color theme="0"/>
          </font>
          <fill>
            <patternFill>
              <fgColor theme="4"/>
            </patternFill>
          </fill>
        </dxf>
        <dxf>
          <font>
            <b/>
            <i val="0"/>
            <strike val="0"/>
            <color theme="0"/>
          </font>
          <fill>
            <patternFill>
              <fgColor auto="1"/>
            </patternFill>
          </fill>
        </dxf>
        <dxf>
          <font>
            <b/>
            <i val="0"/>
            <color theme="0"/>
          </font>
          <fill>
            <patternFill>
              <f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u novo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DIO.xlsx]Controller!Tabela dinâmica3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90960732356742E-2"/>
          <c:y val="0.1570554396706001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General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964-8306-96A27A67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71440"/>
        <c:axId val="311509536"/>
      </c:barChart>
      <c:catAx>
        <c:axId val="4435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509536"/>
        <c:crosses val="autoZero"/>
        <c:auto val="1"/>
        <c:lblAlgn val="ctr"/>
        <c:lblOffset val="100"/>
        <c:noMultiLvlLbl val="0"/>
      </c:catAx>
      <c:valAx>
        <c:axId val="311509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3571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 DIO.xlsx]Controller!Tabela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99260630186783E-2"/>
          <c:y val="8.1359398360425716E-2"/>
          <c:w val="0.8947750947706723"/>
          <c:h val="0.7420920296949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General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C-4E13-81E5-3E2CD60C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68864"/>
        <c:axId val="402226752"/>
      </c:barChart>
      <c:catAx>
        <c:axId val="4949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226752"/>
        <c:crosses val="autoZero"/>
        <c:auto val="1"/>
        <c:lblAlgn val="ctr"/>
        <c:lblOffset val="100"/>
        <c:noMultiLvlLbl val="0"/>
      </c:catAx>
      <c:valAx>
        <c:axId val="40222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88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6177010169750823E-2"/>
          <c:w val="0.93888888888888888"/>
          <c:h val="0.7320814122912967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economia!$A$4</c:f>
              <c:strCache>
                <c:ptCount val="1"/>
                <c:pt idx="0">
                  <c:v>META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&quot;R$&quot;\ 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158836645007462"/>
                      <c:h val="0.325184603715152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A4E-4B63-B360-FE46DE86377E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economia!$B$4</c:f>
              <c:numCache>
                <c:formatCode>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E-4B63-B360-FE46DE86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246208"/>
        <c:axId val="612475072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economia!$A$3</c:f>
              <c:strCache>
                <c:ptCount val="1"/>
                <c:pt idx="0">
                  <c:v>ACUMULADO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631135641336368"/>
                      <c:h val="0.262311394848880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4E-4B63-B360-FE46DE86377E}"/>
                </c:ext>
              </c:extLst>
            </c:dLbl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economia!$B$3</c:f>
              <c:numCache>
                <c:formatCode>#,##0.00</c:formatCode>
                <c:ptCount val="1"/>
                <c:pt idx="0">
                  <c:v>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E-4B63-B360-FE46DE86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59744"/>
        <c:axId val="313589264"/>
      </c:barChart>
      <c:catAx>
        <c:axId val="5992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475072"/>
        <c:crosses val="autoZero"/>
        <c:auto val="1"/>
        <c:lblAlgn val="ctr"/>
        <c:lblOffset val="100"/>
        <c:noMultiLvlLbl val="0"/>
      </c:catAx>
      <c:valAx>
        <c:axId val="61247507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99246208"/>
        <c:crosses val="autoZero"/>
        <c:crossBetween val="between"/>
      </c:valAx>
      <c:valAx>
        <c:axId val="31358926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494959744"/>
        <c:crosses val="max"/>
        <c:crossBetween val="between"/>
      </c:valAx>
      <c:catAx>
        <c:axId val="49495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3589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148441</xdr:colOff>
      <xdr:row>0</xdr:row>
      <xdr:rowOff>97765</xdr:rowOff>
    </xdr:from>
    <xdr:to>
      <xdr:col>12</xdr:col>
      <xdr:colOff>470899</xdr:colOff>
      <xdr:row>4</xdr:row>
      <xdr:rowOff>9159</xdr:rowOff>
    </xdr:to>
    <xdr:sp macro="" textlink="">
      <xdr:nvSpPr>
        <xdr:cNvPr id="44" name="Retângulo: Cantos Superiores Arredondados 43">
          <a:extLst>
            <a:ext uri="{FF2B5EF4-FFF2-40B4-BE49-F238E27FC236}">
              <a16:creationId xmlns:a16="http://schemas.microsoft.com/office/drawing/2014/main" id="{C61713AD-004B-4313-B6BC-25150D321F31}"/>
            </a:ext>
          </a:extLst>
        </xdr:cNvPr>
        <xdr:cNvSpPr/>
      </xdr:nvSpPr>
      <xdr:spPr>
        <a:xfrm>
          <a:off x="1636053" y="97765"/>
          <a:ext cx="7032767" cy="681956"/>
        </a:xfrm>
        <a:prstGeom prst="round2SameRect">
          <a:avLst>
            <a:gd name="adj1" fmla="val 31074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235450</xdr:colOff>
      <xdr:row>17</xdr:row>
      <xdr:rowOff>88605</xdr:rowOff>
    </xdr:from>
    <xdr:to>
      <xdr:col>12</xdr:col>
      <xdr:colOff>371103</xdr:colOff>
      <xdr:row>32</xdr:row>
      <xdr:rowOff>1039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CC76DFF-8BEE-E7B6-A4C9-FBED9A6D87AC}"/>
            </a:ext>
          </a:extLst>
        </xdr:cNvPr>
        <xdr:cNvGrpSpPr/>
      </xdr:nvGrpSpPr>
      <xdr:grpSpPr>
        <a:xfrm>
          <a:off x="1723062" y="3363493"/>
          <a:ext cx="6845962" cy="2802040"/>
          <a:chOff x="1169371" y="3639402"/>
          <a:chExt cx="9976300" cy="33977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864047B-E33A-1D3B-C644-978298EF7D52}"/>
              </a:ext>
            </a:extLst>
          </xdr:cNvPr>
          <xdr:cNvSpPr/>
        </xdr:nvSpPr>
        <xdr:spPr>
          <a:xfrm>
            <a:off x="1179963" y="3670571"/>
            <a:ext cx="9949920" cy="3366556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5B0B8E5C-F834-2898-7912-F052F7579EE6}"/>
              </a:ext>
            </a:extLst>
          </xdr:cNvPr>
          <xdr:cNvGrpSpPr/>
        </xdr:nvGrpSpPr>
        <xdr:grpSpPr>
          <a:xfrm>
            <a:off x="1169371" y="3639402"/>
            <a:ext cx="9976300" cy="603753"/>
            <a:chOff x="2179293" y="1000382"/>
            <a:chExt cx="5160440" cy="484298"/>
          </a:xfrm>
        </xdr:grpSpPr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5300A86B-BC84-D04B-8B97-5FD2B4F8C10C}"/>
                </a:ext>
              </a:extLst>
            </xdr:cNvPr>
            <xdr:cNvSpPr/>
          </xdr:nvSpPr>
          <xdr:spPr>
            <a:xfrm>
              <a:off x="2179293" y="1000382"/>
              <a:ext cx="5160440" cy="48429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2813016-4817-3A11-1BB4-2F2E48DE1DCD}"/>
                </a:ext>
              </a:extLst>
            </xdr:cNvPr>
            <xdr:cNvSpPr txBox="1"/>
          </xdr:nvSpPr>
          <xdr:spPr>
            <a:xfrm>
              <a:off x="2281571" y="1096483"/>
              <a:ext cx="4053661" cy="376570"/>
            </a:xfrm>
            <a:prstGeom prst="rect">
              <a:avLst/>
            </a:prstGeom>
            <a:solidFill>
              <a:schemeClr val="accent6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500" b="1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E2869C77-90BD-4554-964F-EC9A791AF5A4}"/>
              </a:ext>
            </a:extLst>
          </xdr:cNvPr>
          <xdr:cNvGraphicFramePr>
            <a:graphicFrameLocks/>
          </xdr:cNvGraphicFramePr>
        </xdr:nvGraphicFramePr>
        <xdr:xfrm>
          <a:off x="1324143" y="4557656"/>
          <a:ext cx="9535015" cy="2117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214045</xdr:colOff>
      <xdr:row>5</xdr:row>
      <xdr:rowOff>40469</xdr:rowOff>
    </xdr:from>
    <xdr:to>
      <xdr:col>7</xdr:col>
      <xdr:colOff>526205</xdr:colOff>
      <xdr:row>16</xdr:row>
      <xdr:rowOff>74221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27F106D2-196D-8D7A-0025-00685E19A794}"/>
            </a:ext>
          </a:extLst>
        </xdr:cNvPr>
        <xdr:cNvGrpSpPr/>
      </xdr:nvGrpSpPr>
      <xdr:grpSpPr>
        <a:xfrm>
          <a:off x="1701657" y="1003671"/>
          <a:ext cx="3972329" cy="2152797"/>
          <a:chOff x="1676746" y="1153781"/>
          <a:chExt cx="3884103" cy="177291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A7B1B38E-55CF-3FEA-F47C-47BD0B29F44A}"/>
              </a:ext>
            </a:extLst>
          </xdr:cNvPr>
          <xdr:cNvSpPr/>
        </xdr:nvSpPr>
        <xdr:spPr>
          <a:xfrm>
            <a:off x="1676746" y="1377826"/>
            <a:ext cx="3884103" cy="1548865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165CDE11-EAE4-76AC-FF20-FD0DFFE7E4FB}"/>
              </a:ext>
            </a:extLst>
          </xdr:cNvPr>
          <xdr:cNvGrpSpPr/>
        </xdr:nvGrpSpPr>
        <xdr:grpSpPr>
          <a:xfrm>
            <a:off x="1678036" y="1153781"/>
            <a:ext cx="3872172" cy="1541462"/>
            <a:chOff x="3960896" y="92209"/>
            <a:chExt cx="4529235" cy="2074719"/>
          </a:xfrm>
        </xdr:grpSpPr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B3516EF-68F5-4869-8838-7A1BF79B3C2D}"/>
                </a:ext>
              </a:extLst>
            </xdr:cNvPr>
            <xdr:cNvGraphicFramePr>
              <a:graphicFrameLocks/>
            </xdr:cNvGraphicFramePr>
          </xdr:nvGraphicFramePr>
          <xdr:xfrm>
            <a:off x="4222476" y="747899"/>
            <a:ext cx="3732245" cy="14190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5AD3ED9F-F276-4951-AB4D-0EB424937F05}"/>
                </a:ext>
              </a:extLst>
            </xdr:cNvPr>
            <xdr:cNvSpPr/>
          </xdr:nvSpPr>
          <xdr:spPr>
            <a:xfrm>
              <a:off x="3960896" y="92209"/>
              <a:ext cx="4529235" cy="60260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C481E472-EBAB-4C45-8FA4-3A2C67503599}"/>
                </a:ext>
              </a:extLst>
            </xdr:cNvPr>
            <xdr:cNvSpPr txBox="1"/>
          </xdr:nvSpPr>
          <xdr:spPr>
            <a:xfrm>
              <a:off x="4135356" y="174700"/>
              <a:ext cx="3217116" cy="500481"/>
            </a:xfrm>
            <a:prstGeom prst="rect">
              <a:avLst/>
            </a:prstGeom>
            <a:solidFill>
              <a:schemeClr val="accent6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1500" b="1">
                  <a:solidFill>
                    <a:schemeClr val="bg1"/>
                  </a:solidFill>
                </a:rPr>
                <a:t>Entradas</a:t>
              </a:r>
            </a:p>
          </xdr:txBody>
        </xdr:sp>
      </xdr:grpSp>
    </xdr:grpSp>
    <xdr:clientData/>
  </xdr:twoCellAnchor>
  <xdr:twoCellAnchor editAs="oneCell">
    <xdr:from>
      <xdr:col>0</xdr:col>
      <xdr:colOff>161318</xdr:colOff>
      <xdr:row>0</xdr:row>
      <xdr:rowOff>128879</xdr:rowOff>
    </xdr:from>
    <xdr:to>
      <xdr:col>0</xdr:col>
      <xdr:colOff>1319001</xdr:colOff>
      <xdr:row>7</xdr:row>
      <xdr:rowOff>13560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C64120B3-95C0-44D6-9180-7CA3ECF5A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318" y="128879"/>
              <a:ext cx="1157683" cy="12331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212776</xdr:colOff>
      <xdr:row>1</xdr:row>
      <xdr:rowOff>117572</xdr:rowOff>
    </xdr:from>
    <xdr:to>
      <xdr:col>6</xdr:col>
      <xdr:colOff>494568</xdr:colOff>
      <xdr:row>3</xdr:row>
      <xdr:rowOff>91588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7D6C16BF-35EC-4CDC-857C-7CE421061069}"/>
            </a:ext>
          </a:extLst>
        </xdr:cNvPr>
        <xdr:cNvSpPr txBox="1"/>
      </xdr:nvSpPr>
      <xdr:spPr>
        <a:xfrm>
          <a:off x="2310108" y="309904"/>
          <a:ext cx="2736311" cy="35867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500" b="1">
              <a:solidFill>
                <a:schemeClr val="bg1"/>
              </a:solidFill>
            </a:rPr>
            <a:t>  </a:t>
          </a:r>
          <a:r>
            <a:rPr lang="pt-BR" sz="1500" b="1">
              <a:solidFill>
                <a:schemeClr val="accent1"/>
              </a:solidFill>
            </a:rPr>
            <a:t>Acompanhamento</a:t>
          </a:r>
          <a:r>
            <a:rPr lang="pt-BR" sz="1500" b="1" baseline="0">
              <a:solidFill>
                <a:schemeClr val="accent1"/>
              </a:solidFill>
            </a:rPr>
            <a:t> Financeiro</a:t>
          </a:r>
          <a:endParaRPr lang="pt-BR" sz="15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549519</xdr:colOff>
      <xdr:row>1</xdr:row>
      <xdr:rowOff>76467</xdr:rowOff>
    </xdr:from>
    <xdr:to>
      <xdr:col>11</xdr:col>
      <xdr:colOff>334920</xdr:colOff>
      <xdr:row>3</xdr:row>
      <xdr:rowOff>100746</xdr:rowOff>
    </xdr:to>
    <xdr:sp macro="" textlink="">
      <xdr:nvSpPr>
        <xdr:cNvPr id="39" name="CaixaDeTexto 3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A942A6-3E46-460D-904C-AA56ECDFBEBC}"/>
            </a:ext>
          </a:extLst>
        </xdr:cNvPr>
        <xdr:cNvSpPr txBox="1"/>
      </xdr:nvSpPr>
      <xdr:spPr>
        <a:xfrm>
          <a:off x="6942259" y="268799"/>
          <a:ext cx="1012661" cy="408942"/>
        </a:xfrm>
        <a:prstGeom prst="rect">
          <a:avLst/>
        </a:prstGeom>
        <a:solidFill>
          <a:schemeClr val="accent1"/>
        </a:solidFill>
        <a:ln w="9525" cmpd="sng"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000" b="1">
              <a:solidFill>
                <a:schemeClr val="bg1"/>
              </a:solidFill>
            </a:rPr>
            <a:t>Consultar</a:t>
          </a:r>
          <a:r>
            <a:rPr lang="pt-BR" sz="1000" b="1" baseline="0">
              <a:solidFill>
                <a:schemeClr val="bg1"/>
              </a:solidFill>
            </a:rPr>
            <a:t>  Tabela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375506</xdr:colOff>
      <xdr:row>0</xdr:row>
      <xdr:rowOff>146538</xdr:rowOff>
    </xdr:from>
    <xdr:to>
      <xdr:col>2</xdr:col>
      <xdr:colOff>276506</xdr:colOff>
      <xdr:row>3</xdr:row>
      <xdr:rowOff>166919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9080B930-0796-37B4-C3FC-6610C7D8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08" y="146538"/>
          <a:ext cx="514630" cy="597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92062</xdr:colOff>
      <xdr:row>5</xdr:row>
      <xdr:rowOff>49480</xdr:rowOff>
    </xdr:from>
    <xdr:to>
      <xdr:col>12</xdr:col>
      <xdr:colOff>358733</xdr:colOff>
      <xdr:row>16</xdr:row>
      <xdr:rowOff>63157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795279F9-CA02-D77C-7EA3-D540A59FF303}"/>
            </a:ext>
          </a:extLst>
        </xdr:cNvPr>
        <xdr:cNvGrpSpPr/>
      </xdr:nvGrpSpPr>
      <xdr:grpSpPr>
        <a:xfrm>
          <a:off x="5849871" y="1012682"/>
          <a:ext cx="2706783" cy="2132722"/>
          <a:chOff x="5782322" y="1149947"/>
          <a:chExt cx="2589402" cy="1770711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599675F0-FFEE-4987-9E9A-9A93B563BCBF}"/>
              </a:ext>
            </a:extLst>
          </xdr:cNvPr>
          <xdr:cNvGrpSpPr/>
        </xdr:nvGrpSpPr>
        <xdr:grpSpPr>
          <a:xfrm>
            <a:off x="5782322" y="1149947"/>
            <a:ext cx="2589402" cy="1770711"/>
            <a:chOff x="4093928" y="487324"/>
            <a:chExt cx="4183771" cy="1797508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BEE7CACD-F178-22FA-FA93-BBBDCA596CBA}"/>
                </a:ext>
              </a:extLst>
            </xdr:cNvPr>
            <xdr:cNvSpPr/>
          </xdr:nvSpPr>
          <xdr:spPr>
            <a:xfrm>
              <a:off x="4093928" y="714478"/>
              <a:ext cx="4183771" cy="1570354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CDB63F48-AD3F-D214-EC89-6046A74BB032}"/>
                </a:ext>
              </a:extLst>
            </xdr:cNvPr>
            <xdr:cNvGrpSpPr/>
          </xdr:nvGrpSpPr>
          <xdr:grpSpPr>
            <a:xfrm>
              <a:off x="4095317" y="487324"/>
              <a:ext cx="4170920" cy="453930"/>
              <a:chOff x="3960896" y="92209"/>
              <a:chExt cx="4529234" cy="602604"/>
            </a:xfrm>
          </xdr:grpSpPr>
          <xdr:sp macro="" textlink="">
            <xdr:nvSpPr>
              <xdr:cNvPr id="50" name="Retângulo: Cantos Superiores Arredondados 49">
                <a:extLst>
                  <a:ext uri="{FF2B5EF4-FFF2-40B4-BE49-F238E27FC236}">
                    <a16:creationId xmlns:a16="http://schemas.microsoft.com/office/drawing/2014/main" id="{FC63AEED-2D66-3F4B-7FC5-42C9A5EBF1D9}"/>
                  </a:ext>
                </a:extLst>
              </xdr:cNvPr>
              <xdr:cNvSpPr/>
            </xdr:nvSpPr>
            <xdr:spPr>
              <a:xfrm>
                <a:off x="3960896" y="92209"/>
                <a:ext cx="4529234" cy="60260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1" name="CaixaDeTexto 50">
                <a:extLst>
                  <a:ext uri="{FF2B5EF4-FFF2-40B4-BE49-F238E27FC236}">
                    <a16:creationId xmlns:a16="http://schemas.microsoft.com/office/drawing/2014/main" id="{05DEA711-C884-0646-18FC-0889ABF76818}"/>
                  </a:ext>
                </a:extLst>
              </xdr:cNvPr>
              <xdr:cNvSpPr txBox="1"/>
            </xdr:nvSpPr>
            <xdr:spPr>
              <a:xfrm>
                <a:off x="4135355" y="174701"/>
                <a:ext cx="3939628" cy="500481"/>
              </a:xfrm>
              <a:prstGeom prst="rect">
                <a:avLst/>
              </a:prstGeom>
              <a:solidFill>
                <a:schemeClr val="accent6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t-BR" sz="1500" b="1">
                    <a:solidFill>
                      <a:schemeClr val="bg1"/>
                    </a:solidFill>
                  </a:rPr>
                  <a:t>Economias </a:t>
                </a:r>
              </a:p>
            </xdr:txBody>
          </xdr:sp>
        </xdr:grpSp>
      </xdr:grpSp>
      <xdr:graphicFrame macro="">
        <xdr:nvGraphicFramePr>
          <xdr:cNvPr id="53" name="Gráfico 52">
            <a:extLst>
              <a:ext uri="{FF2B5EF4-FFF2-40B4-BE49-F238E27FC236}">
                <a16:creationId xmlns:a16="http://schemas.microsoft.com/office/drawing/2014/main" id="{033FCC38-F3ED-446F-B5F3-FDA32EA51D55}"/>
              </a:ext>
            </a:extLst>
          </xdr:cNvPr>
          <xdr:cNvGraphicFramePr>
            <a:graphicFrameLocks/>
          </xdr:cNvGraphicFramePr>
        </xdr:nvGraphicFramePr>
        <xdr:xfrm>
          <a:off x="6002130" y="1630954"/>
          <a:ext cx="2138961" cy="12622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5607.796709837959" createdVersion="8" refreshedVersion="8" minRefreshableVersion="3" recordCount="44" xr:uid="{8FDC0956-C50B-443C-9AC1-0BDF16FD8956}">
  <cacheSource type="worksheet">
    <worksheetSource name="TBL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424351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x v="0"/>
    <x v="0"/>
  </r>
  <r>
    <d v="2024-08-01T00:00:00"/>
    <x v="0"/>
    <x v="1"/>
    <x v="1"/>
    <s v="Compras no supermercado"/>
    <n v="550"/>
    <x v="1"/>
    <x v="1"/>
  </r>
  <r>
    <d v="2024-08-03T00:00:00"/>
    <x v="0"/>
    <x v="1"/>
    <x v="2"/>
    <s v="Gasolina"/>
    <n v="300"/>
    <x v="2"/>
    <x v="2"/>
  </r>
  <r>
    <d v="2024-08-05T00:00:00"/>
    <x v="0"/>
    <x v="1"/>
    <x v="3"/>
    <s v="Cinema"/>
    <n v="120"/>
    <x v="2"/>
    <x v="2"/>
  </r>
  <r>
    <d v="2024-08-07T00:00:00"/>
    <x v="0"/>
    <x v="1"/>
    <x v="4"/>
    <s v="Consulta odontológica"/>
    <n v="250"/>
    <x v="0"/>
    <x v="2"/>
  </r>
  <r>
    <d v="2024-08-10T00:00:00"/>
    <x v="0"/>
    <x v="1"/>
    <x v="5"/>
    <s v="Material escolar"/>
    <n v="400"/>
    <x v="1"/>
    <x v="1"/>
  </r>
  <r>
    <d v="2024-08-12T00:00:00"/>
    <x v="0"/>
    <x v="1"/>
    <x v="6"/>
    <s v="Compra de roupas de inverno"/>
    <n v="600"/>
    <x v="2"/>
    <x v="1"/>
  </r>
  <r>
    <d v="2024-08-15T00:00:00"/>
    <x v="0"/>
    <x v="0"/>
    <x v="7"/>
    <s v="Dividendos de ações"/>
    <n v="800"/>
    <x v="0"/>
    <x v="0"/>
  </r>
  <r>
    <d v="2024-08-15T00:00:00"/>
    <x v="0"/>
    <x v="1"/>
    <x v="8"/>
    <s v="Limpeza do apartamento"/>
    <n v="150"/>
    <x v="0"/>
    <x v="2"/>
  </r>
  <r>
    <d v="2024-08-18T00:00:00"/>
    <x v="0"/>
    <x v="1"/>
    <x v="9"/>
    <s v="Compra de novo celular"/>
    <n v="1200"/>
    <x v="2"/>
    <x v="1"/>
  </r>
  <r>
    <d v="2024-08-20T00:00:00"/>
    <x v="0"/>
    <x v="1"/>
    <x v="10"/>
    <s v="Reparos domésticos"/>
    <n v="450"/>
    <x v="1"/>
    <x v="2"/>
  </r>
  <r>
    <d v="2024-08-22T00:00:00"/>
    <x v="0"/>
    <x v="1"/>
    <x v="11"/>
    <s v="Presente de aniversário"/>
    <n v="180"/>
    <x v="0"/>
    <x v="1"/>
  </r>
  <r>
    <d v="2024-08-24T00:00:00"/>
    <x v="0"/>
    <x v="1"/>
    <x v="12"/>
    <s v="Corte de cabelo e barba"/>
    <n v="80"/>
    <x v="1"/>
    <x v="2"/>
  </r>
  <r>
    <d v="2024-08-28T00:00:00"/>
    <x v="0"/>
    <x v="1"/>
    <x v="13"/>
    <s v="Ração e petiscos para o cachorro"/>
    <n v="200"/>
    <x v="1"/>
    <x v="2"/>
  </r>
  <r>
    <d v="2024-08-30T00:00:00"/>
    <x v="0"/>
    <x v="1"/>
    <x v="14"/>
    <s v="Reserva de pousada"/>
    <n v="750"/>
    <x v="0"/>
    <x v="1"/>
  </r>
  <r>
    <d v="2024-08-31T00:00:00"/>
    <x v="0"/>
    <x v="1"/>
    <x v="15"/>
    <s v="Jantar em restaurante francês"/>
    <n v="350"/>
    <x v="2"/>
    <x v="2"/>
  </r>
  <r>
    <d v="2024-09-01T00:00:00"/>
    <x v="1"/>
    <x v="0"/>
    <x v="0"/>
    <s v="Salário mensal"/>
    <n v="5000"/>
    <x v="0"/>
    <x v="0"/>
  </r>
  <r>
    <d v="2024-09-02T00:00:00"/>
    <x v="1"/>
    <x v="1"/>
    <x v="1"/>
    <s v="Compras no supermercado"/>
    <n v="450"/>
    <x v="1"/>
    <x v="1"/>
  </r>
  <r>
    <d v="2024-09-05T00:00:00"/>
    <x v="1"/>
    <x v="1"/>
    <x v="2"/>
    <s v="Gasolina"/>
    <n v="300"/>
    <x v="1"/>
    <x v="2"/>
  </r>
  <r>
    <d v="2024-09-08T00:00:00"/>
    <x v="1"/>
    <x v="1"/>
    <x v="3"/>
    <s v="Cinema e jantar"/>
    <n v="200"/>
    <x v="0"/>
    <x v="2"/>
  </r>
  <r>
    <d v="2024-09-11T00:00:00"/>
    <x v="1"/>
    <x v="1"/>
    <x v="4"/>
    <s v="Plano de saúde"/>
    <n v="600"/>
    <x v="1"/>
    <x v="1"/>
  </r>
  <r>
    <d v="2024-09-14T00:00:00"/>
    <x v="1"/>
    <x v="1"/>
    <x v="5"/>
    <s v="Material escolar"/>
    <n v="350"/>
    <x v="0"/>
    <x v="2"/>
  </r>
  <r>
    <d v="2024-09-17T00:00:00"/>
    <x v="1"/>
    <x v="1"/>
    <x v="6"/>
    <s v="Compra de roupas"/>
    <n v="500"/>
    <x v="2"/>
    <x v="1"/>
  </r>
  <r>
    <d v="2024-09-20T00:00:00"/>
    <x v="1"/>
    <x v="0"/>
    <x v="16"/>
    <s v="Pagamento por projeto freelancer"/>
    <n v="1200"/>
    <x v="0"/>
    <x v="0"/>
  </r>
  <r>
    <d v="2024-09-20T00:00:00"/>
    <x v="1"/>
    <x v="1"/>
    <x v="8"/>
    <s v="Manutenção do veículo"/>
    <n v="800"/>
    <x v="0"/>
    <x v="2"/>
  </r>
  <r>
    <d v="2024-09-23T00:00:00"/>
    <x v="1"/>
    <x v="1"/>
    <x v="9"/>
    <s v="Compra de novo smartphone"/>
    <n v="1500"/>
    <x v="2"/>
    <x v="1"/>
  </r>
  <r>
    <d v="2024-09-26T00:00:00"/>
    <x v="1"/>
    <x v="1"/>
    <x v="17"/>
    <s v="Conta de energia elétrica"/>
    <n v="250"/>
    <x v="1"/>
    <x v="2"/>
  </r>
  <r>
    <d v="2024-09-29T00:00:00"/>
    <x v="1"/>
    <x v="1"/>
    <x v="11"/>
    <s v="Aniversário da mãe"/>
    <n v="400"/>
    <x v="2"/>
    <x v="1"/>
  </r>
  <r>
    <d v="2024-10-01T00:00:00"/>
    <x v="2"/>
    <x v="0"/>
    <x v="0"/>
    <s v="Salário mensal"/>
    <n v="5000"/>
    <x v="0"/>
    <x v="0"/>
  </r>
  <r>
    <d v="2024-10-01T00:00:00"/>
    <x v="2"/>
    <x v="1"/>
    <x v="1"/>
    <s v="Compras no supermercado"/>
    <n v="600"/>
    <x v="1"/>
    <x v="1"/>
  </r>
  <r>
    <d v="2024-10-03T00:00:00"/>
    <x v="2"/>
    <x v="1"/>
    <x v="2"/>
    <s v="Recarga de cartão de transporte"/>
    <n v="200"/>
    <x v="2"/>
    <x v="2"/>
  </r>
  <r>
    <d v="2024-10-05T00:00:00"/>
    <x v="2"/>
    <x v="1"/>
    <x v="3"/>
    <s v="Ingressos para teatro"/>
    <n v="180"/>
    <x v="0"/>
    <x v="2"/>
  </r>
  <r>
    <d v="2024-10-08T00:00:00"/>
    <x v="2"/>
    <x v="1"/>
    <x v="4"/>
    <s v="Remédios de farmácia"/>
    <n v="120"/>
    <x v="1"/>
    <x v="1"/>
  </r>
  <r>
    <d v="2024-10-10T00:00:00"/>
    <x v="2"/>
    <x v="1"/>
    <x v="5"/>
    <s v="Cursos online"/>
    <n v="350"/>
    <x v="2"/>
    <x v="1"/>
  </r>
  <r>
    <d v="2024-10-13T00:00:00"/>
    <x v="2"/>
    <x v="1"/>
    <x v="6"/>
    <s v="Roupas de primavera"/>
    <n v="400"/>
    <x v="0"/>
    <x v="2"/>
  </r>
  <r>
    <d v="2024-10-15T00:00:00"/>
    <x v="2"/>
    <x v="1"/>
    <x v="8"/>
    <s v="Manutenção da casa"/>
    <n v="450"/>
    <x v="1"/>
    <x v="2"/>
  </r>
  <r>
    <d v="2024-10-18T00:00:00"/>
    <x v="2"/>
    <x v="0"/>
    <x v="18"/>
    <s v="Venda de equipamentos eletrônicos"/>
    <n v="1500"/>
    <x v="0"/>
    <x v="0"/>
  </r>
  <r>
    <d v="2024-10-18T00:00:00"/>
    <x v="2"/>
    <x v="1"/>
    <x v="9"/>
    <s v="Manutenção do computador"/>
    <n v="300"/>
    <x v="2"/>
    <x v="1"/>
  </r>
  <r>
    <d v="2024-10-20T00:00:00"/>
    <x v="2"/>
    <x v="1"/>
    <x v="10"/>
    <s v="Troca de móveis da cozinha"/>
    <n v="800"/>
    <x v="0"/>
    <x v="2"/>
  </r>
  <r>
    <d v="2024-10-22T00:00:00"/>
    <x v="2"/>
    <x v="1"/>
    <x v="11"/>
    <s v="Presentes para casamento"/>
    <n v="250"/>
    <x v="2"/>
    <x v="1"/>
  </r>
  <r>
    <d v="2024-10-24T00:00:00"/>
    <x v="2"/>
    <x v="1"/>
    <x v="13"/>
    <s v="Veterinário para o pet"/>
    <n v="150"/>
    <x v="1"/>
    <x v="2"/>
  </r>
  <r>
    <d v="2024-10-26T00:00:00"/>
    <x v="2"/>
    <x v="1"/>
    <x v="12"/>
    <s v="Salão de beleza"/>
    <n v="250"/>
    <x v="0"/>
    <x v="1"/>
  </r>
  <r>
    <d v="2024-10-30T00:00:00"/>
    <x v="2"/>
    <x v="1"/>
    <x v="15"/>
    <s v="Jantar em restaurante italiano"/>
    <n v="220"/>
    <x v="0"/>
    <x v="1"/>
  </r>
  <r>
    <d v="2024-10-31T00:00:00"/>
    <x v="2"/>
    <x v="1"/>
    <x v="14"/>
    <s v="Reserva de hotel para fim de semana"/>
    <n v="5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2AB9E-E315-45B8-9D56-E0C452880B7F}" name="Tabela dinâmica6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1:H5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numFmtId="44" showAll="0"/>
    <pivotField axis="axisRow"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EF3F5-D24E-431A-808E-7091DE862565}" name="Tabela dinâmica5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AB59C-2344-4758-B957-E982872302CB}" name="Tabela dinâmica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3">
    <format dxfId="9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collapsedLevelsAreSubtotals="1" fieldPosition="0">
        <references count="1">
          <reference field="3" count="1">
            <x v="0"/>
          </reference>
        </references>
      </pivotArea>
    </format>
  </format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4536CFD-B6B2-417A-8A42-A92A4738580D}" sourceName="MÊS">
  <pivotTables>
    <pivotTable tabId="2" name="Tabela dinâmica3"/>
    <pivotTable tabId="2" name="Tabela dinâmica5"/>
    <pivotTable tabId="2" name="Tabela dinâmica6"/>
  </pivotTables>
  <data>
    <tabular pivotCacheId="142435125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1D66169-17D0-436F-8FAA-5E2866354F7A}" cache="SegmentaçãodeDados_MÊS" caption="MÊS" style="eu nov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220510-5902-4038-BCF4-212FA4A9C50F}" name="TBL" displayName="TBL" ref="A1:H45" totalsRowShown="0" headerRowDxfId="21" dataDxfId="13">
  <autoFilter ref="A1:H45" xr:uid="{F3220510-5902-4038-BCF4-212FA4A9C50F}"/>
  <tableColumns count="8">
    <tableColumn id="1" xr3:uid="{96E3A965-1D98-4327-91D8-3D5E5CF4262A}" name="DATA" dataDxfId="20"/>
    <tableColumn id="8" xr3:uid="{6F02A852-5BC1-44C3-9C34-DF6EA146BA97}" name="MÊS" dataDxfId="12">
      <calculatedColumnFormula>MONTH(TBL[[#This Row],[DATA]])</calculatedColumnFormula>
    </tableColumn>
    <tableColumn id="2" xr3:uid="{99DFA0F7-E887-4632-B266-8EF82D58D685}" name="TIPO" dataDxfId="19"/>
    <tableColumn id="3" xr3:uid="{2F361F28-99A0-46B0-AEB0-E35CD146CEF7}" name="CATEGORIA" dataDxfId="18"/>
    <tableColumn id="4" xr3:uid="{9A4F4E87-1172-43F6-B70C-0AD7581DF9AE}" name="DESCRIÇÃO" dataDxfId="17"/>
    <tableColumn id="5" xr3:uid="{1CBF263E-ADDB-4862-A83E-478FA13432F4}" name="VALOR" dataDxfId="16" dataCellStyle="Moeda"/>
    <tableColumn id="6" xr3:uid="{FD40E38D-2847-47E7-957C-689EA5D724E6}" name="OPERAÇÃO BANCÁRIA" dataDxfId="15"/>
    <tableColumn id="7" xr3:uid="{18A9498A-2C27-4290-90B1-BD95146F1F31}" name="STATU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A1881-2A12-4BB1-9D88-19CD6B7499EE}" name="Tabela2" displayName="Tabela2" ref="A7:C19" headerRowDxfId="5" dataDxfId="4">
  <autoFilter ref="A7:C19" xr:uid="{D76A1881-2A12-4BB1-9D88-19CD6B7499EE}"/>
  <tableColumns count="3">
    <tableColumn id="1" xr3:uid="{0A27D972-F44E-4C0B-AD92-4D71010E32DB}" name="DATA" totalsRowLabel="Total" dataDxfId="7" totalsRowDxfId="0"/>
    <tableColumn id="3" xr3:uid="{6199B11F-7B78-4381-93D1-91BB2FD2F2F7}" name="MÊS" dataDxfId="3" totalsRowDxfId="1">
      <calculatedColumnFormula>MONTH(Tabela2[[#This Row],[DATA]])</calculatedColumnFormula>
    </tableColumn>
    <tableColumn id="2" xr3:uid="{3C3E9AFF-3850-4506-A56A-D15FEC1F1EBC}" name="VALOR" totalsRowFunction="sum" dataDxfId="6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1697-E5EA-48C0-9C62-9EDED247BF22}">
  <sheetPr>
    <tabColor theme="4"/>
  </sheetPr>
  <dimension ref="A1:H46"/>
  <sheetViews>
    <sheetView workbookViewId="0">
      <selection activeCell="I1" sqref="I1:I1048576"/>
    </sheetView>
  </sheetViews>
  <sheetFormatPr defaultRowHeight="15" customHeight="1" x14ac:dyDescent="0.25"/>
  <cols>
    <col min="1" max="3" width="15.7109375" style="1" customWidth="1"/>
    <col min="4" max="4" width="28.42578125" style="1" customWidth="1"/>
    <col min="5" max="5" width="15.7109375" style="1" customWidth="1"/>
    <col min="6" max="6" width="22.7109375" style="1" customWidth="1"/>
    <col min="7" max="7" width="15.7109375" style="1" customWidth="1"/>
    <col min="8" max="8" width="14.85546875" customWidth="1"/>
  </cols>
  <sheetData>
    <row r="1" spans="1:8" ht="15" customHeight="1" x14ac:dyDescent="0.25">
      <c r="A1" s="1" t="s">
        <v>0</v>
      </c>
      <c r="B1" s="12" t="s">
        <v>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 customHeight="1" x14ac:dyDescent="0.25">
      <c r="A2" s="2">
        <v>45505</v>
      </c>
      <c r="B2" s="12">
        <f>MONTH(TBL[[#This Row],[DATA]])</f>
        <v>8</v>
      </c>
      <c r="C2" s="1" t="s">
        <v>8</v>
      </c>
      <c r="D2" s="1" t="s">
        <v>9</v>
      </c>
      <c r="E2" s="1" t="s">
        <v>10</v>
      </c>
      <c r="F2" s="3">
        <v>5000</v>
      </c>
      <c r="G2" s="1" t="s">
        <v>11</v>
      </c>
      <c r="H2" s="1" t="s">
        <v>12</v>
      </c>
    </row>
    <row r="3" spans="1:8" ht="15" customHeight="1" x14ac:dyDescent="0.25">
      <c r="A3" s="2">
        <v>45505</v>
      </c>
      <c r="B3" s="12">
        <f>MONTH(TBL[[#This Row],[DATA]])</f>
        <v>8</v>
      </c>
      <c r="C3" s="1" t="s">
        <v>13</v>
      </c>
      <c r="D3" s="1" t="s">
        <v>14</v>
      </c>
      <c r="E3" s="1" t="s">
        <v>15</v>
      </c>
      <c r="F3" s="3">
        <v>550</v>
      </c>
      <c r="G3" s="1" t="s">
        <v>16</v>
      </c>
      <c r="H3" s="1" t="s">
        <v>17</v>
      </c>
    </row>
    <row r="4" spans="1:8" ht="15" customHeight="1" x14ac:dyDescent="0.25">
      <c r="A4" s="2">
        <v>45507</v>
      </c>
      <c r="B4" s="12">
        <f>MONTH(TBL[[#This Row],[DATA]])</f>
        <v>8</v>
      </c>
      <c r="C4" s="1" t="s">
        <v>13</v>
      </c>
      <c r="D4" s="1" t="s">
        <v>18</v>
      </c>
      <c r="E4" s="1" t="s">
        <v>19</v>
      </c>
      <c r="F4" s="3">
        <v>300</v>
      </c>
      <c r="G4" s="1" t="s">
        <v>20</v>
      </c>
      <c r="H4" s="1" t="s">
        <v>21</v>
      </c>
    </row>
    <row r="5" spans="1:8" ht="15" customHeight="1" x14ac:dyDescent="0.25">
      <c r="A5" s="2">
        <v>45509</v>
      </c>
      <c r="B5" s="12">
        <f>MONTH(TBL[[#This Row],[DATA]])</f>
        <v>8</v>
      </c>
      <c r="C5" s="1" t="s">
        <v>13</v>
      </c>
      <c r="D5" s="1" t="s">
        <v>22</v>
      </c>
      <c r="E5" s="1" t="s">
        <v>23</v>
      </c>
      <c r="F5" s="3">
        <v>120</v>
      </c>
      <c r="G5" s="1" t="s">
        <v>20</v>
      </c>
      <c r="H5" s="1" t="s">
        <v>21</v>
      </c>
    </row>
    <row r="6" spans="1:8" ht="15" customHeight="1" x14ac:dyDescent="0.25">
      <c r="A6" s="2">
        <v>45511</v>
      </c>
      <c r="B6" s="12">
        <f>MONTH(TBL[[#This Row],[DATA]])</f>
        <v>8</v>
      </c>
      <c r="C6" s="1" t="s">
        <v>13</v>
      </c>
      <c r="D6" s="1" t="s">
        <v>24</v>
      </c>
      <c r="E6" s="1" t="s">
        <v>25</v>
      </c>
      <c r="F6" s="3">
        <v>250</v>
      </c>
      <c r="G6" s="1" t="s">
        <v>11</v>
      </c>
      <c r="H6" s="1" t="s">
        <v>21</v>
      </c>
    </row>
    <row r="7" spans="1:8" ht="15" customHeight="1" x14ac:dyDescent="0.25">
      <c r="A7" s="2">
        <v>45514</v>
      </c>
      <c r="B7" s="12">
        <f>MONTH(TBL[[#This Row],[DATA]])</f>
        <v>8</v>
      </c>
      <c r="C7" s="1" t="s">
        <v>13</v>
      </c>
      <c r="D7" s="1" t="s">
        <v>26</v>
      </c>
      <c r="E7" s="1" t="s">
        <v>27</v>
      </c>
      <c r="F7" s="3">
        <v>400</v>
      </c>
      <c r="G7" s="1" t="s">
        <v>16</v>
      </c>
      <c r="H7" s="1" t="s">
        <v>17</v>
      </c>
    </row>
    <row r="8" spans="1:8" ht="15" customHeight="1" x14ac:dyDescent="0.25">
      <c r="A8" s="2">
        <v>45516</v>
      </c>
      <c r="B8" s="12">
        <f>MONTH(TBL[[#This Row],[DATA]])</f>
        <v>8</v>
      </c>
      <c r="C8" s="1" t="s">
        <v>13</v>
      </c>
      <c r="D8" s="1" t="s">
        <v>28</v>
      </c>
      <c r="E8" s="1" t="s">
        <v>29</v>
      </c>
      <c r="F8" s="3">
        <v>600</v>
      </c>
      <c r="G8" s="1" t="s">
        <v>20</v>
      </c>
      <c r="H8" s="1" t="s">
        <v>17</v>
      </c>
    </row>
    <row r="9" spans="1:8" ht="15" customHeight="1" x14ac:dyDescent="0.25">
      <c r="A9" s="2">
        <v>45519</v>
      </c>
      <c r="B9" s="12">
        <f>MONTH(TBL[[#This Row],[DATA]])</f>
        <v>8</v>
      </c>
      <c r="C9" s="1" t="s">
        <v>8</v>
      </c>
      <c r="D9" s="1" t="s">
        <v>30</v>
      </c>
      <c r="E9" s="1" t="s">
        <v>31</v>
      </c>
      <c r="F9" s="3">
        <v>800</v>
      </c>
      <c r="G9" s="1" t="s">
        <v>11</v>
      </c>
      <c r="H9" s="1" t="s">
        <v>12</v>
      </c>
    </row>
    <row r="10" spans="1:8" ht="15" customHeight="1" x14ac:dyDescent="0.25">
      <c r="A10" s="2">
        <v>45519</v>
      </c>
      <c r="B10" s="12">
        <f>MONTH(TBL[[#This Row],[DATA]])</f>
        <v>8</v>
      </c>
      <c r="C10" s="1" t="s">
        <v>13</v>
      </c>
      <c r="D10" s="1" t="s">
        <v>32</v>
      </c>
      <c r="E10" s="1" t="s">
        <v>33</v>
      </c>
      <c r="F10" s="3">
        <v>150</v>
      </c>
      <c r="G10" s="1" t="s">
        <v>11</v>
      </c>
      <c r="H10" s="1" t="s">
        <v>21</v>
      </c>
    </row>
    <row r="11" spans="1:8" ht="15" customHeight="1" x14ac:dyDescent="0.25">
      <c r="A11" s="2">
        <v>45522</v>
      </c>
      <c r="B11" s="12">
        <f>MONTH(TBL[[#This Row],[DATA]])</f>
        <v>8</v>
      </c>
      <c r="C11" s="1" t="s">
        <v>13</v>
      </c>
      <c r="D11" s="1" t="s">
        <v>34</v>
      </c>
      <c r="E11" s="1" t="s">
        <v>35</v>
      </c>
      <c r="F11" s="3">
        <v>1200</v>
      </c>
      <c r="G11" s="1" t="s">
        <v>20</v>
      </c>
      <c r="H11" s="1" t="s">
        <v>17</v>
      </c>
    </row>
    <row r="12" spans="1:8" ht="15" customHeight="1" x14ac:dyDescent="0.25">
      <c r="A12" s="2">
        <v>45524</v>
      </c>
      <c r="B12" s="12">
        <f>MONTH(TBL[[#This Row],[DATA]])</f>
        <v>8</v>
      </c>
      <c r="C12" s="1" t="s">
        <v>13</v>
      </c>
      <c r="D12" s="1" t="s">
        <v>36</v>
      </c>
      <c r="E12" s="1" t="s">
        <v>37</v>
      </c>
      <c r="F12" s="3">
        <v>450</v>
      </c>
      <c r="G12" s="1" t="s">
        <v>16</v>
      </c>
      <c r="H12" s="1" t="s">
        <v>21</v>
      </c>
    </row>
    <row r="13" spans="1:8" ht="15" customHeight="1" x14ac:dyDescent="0.25">
      <c r="A13" s="2">
        <v>45526</v>
      </c>
      <c r="B13" s="12">
        <f>MONTH(TBL[[#This Row],[DATA]])</f>
        <v>8</v>
      </c>
      <c r="C13" s="1" t="s">
        <v>13</v>
      </c>
      <c r="D13" s="1" t="s">
        <v>38</v>
      </c>
      <c r="E13" s="1" t="s">
        <v>39</v>
      </c>
      <c r="F13" s="3">
        <v>180</v>
      </c>
      <c r="G13" s="1" t="s">
        <v>11</v>
      </c>
      <c r="H13" s="1" t="s">
        <v>17</v>
      </c>
    </row>
    <row r="14" spans="1:8" ht="15" customHeight="1" x14ac:dyDescent="0.25">
      <c r="A14" s="2">
        <v>45528</v>
      </c>
      <c r="B14" s="12">
        <f>MONTH(TBL[[#This Row],[DATA]])</f>
        <v>8</v>
      </c>
      <c r="C14" s="1" t="s">
        <v>13</v>
      </c>
      <c r="D14" s="1" t="s">
        <v>40</v>
      </c>
      <c r="E14" s="1" t="s">
        <v>41</v>
      </c>
      <c r="F14" s="3">
        <v>80</v>
      </c>
      <c r="G14" s="1" t="s">
        <v>16</v>
      </c>
      <c r="H14" s="1" t="s">
        <v>21</v>
      </c>
    </row>
    <row r="15" spans="1:8" ht="15" customHeight="1" x14ac:dyDescent="0.25">
      <c r="A15" s="2">
        <v>45532</v>
      </c>
      <c r="B15" s="12">
        <f>MONTH(TBL[[#This Row],[DATA]])</f>
        <v>8</v>
      </c>
      <c r="C15" s="1" t="s">
        <v>13</v>
      </c>
      <c r="D15" s="1" t="s">
        <v>42</v>
      </c>
      <c r="E15" s="1" t="s">
        <v>43</v>
      </c>
      <c r="F15" s="3">
        <v>200</v>
      </c>
      <c r="G15" s="1" t="s">
        <v>16</v>
      </c>
      <c r="H15" s="1" t="s">
        <v>21</v>
      </c>
    </row>
    <row r="16" spans="1:8" ht="15" customHeight="1" x14ac:dyDescent="0.25">
      <c r="A16" s="2">
        <v>45534</v>
      </c>
      <c r="B16" s="12">
        <f>MONTH(TBL[[#This Row],[DATA]])</f>
        <v>8</v>
      </c>
      <c r="C16" s="1" t="s">
        <v>13</v>
      </c>
      <c r="D16" s="1" t="s">
        <v>44</v>
      </c>
      <c r="E16" s="1" t="s">
        <v>45</v>
      </c>
      <c r="F16" s="3">
        <v>750</v>
      </c>
      <c r="G16" s="1" t="s">
        <v>11</v>
      </c>
      <c r="H16" s="1" t="s">
        <v>17</v>
      </c>
    </row>
    <row r="17" spans="1:8" ht="15" customHeight="1" x14ac:dyDescent="0.25">
      <c r="A17" s="2">
        <v>45535</v>
      </c>
      <c r="B17" s="12">
        <f>MONTH(TBL[[#This Row],[DATA]])</f>
        <v>8</v>
      </c>
      <c r="C17" s="1" t="s">
        <v>13</v>
      </c>
      <c r="D17" s="1" t="s">
        <v>46</v>
      </c>
      <c r="E17" s="1" t="s">
        <v>47</v>
      </c>
      <c r="F17" s="3">
        <v>350</v>
      </c>
      <c r="G17" s="1" t="s">
        <v>20</v>
      </c>
      <c r="H17" s="1" t="s">
        <v>21</v>
      </c>
    </row>
    <row r="18" spans="1:8" ht="15" customHeight="1" x14ac:dyDescent="0.25">
      <c r="A18" s="2">
        <v>45536</v>
      </c>
      <c r="B18" s="12">
        <f>MONTH(TBL[[#This Row],[DATA]])</f>
        <v>9</v>
      </c>
      <c r="C18" s="1" t="s">
        <v>8</v>
      </c>
      <c r="D18" s="1" t="s">
        <v>9</v>
      </c>
      <c r="E18" s="1" t="s">
        <v>10</v>
      </c>
      <c r="F18" s="3">
        <v>5000</v>
      </c>
      <c r="G18" s="1" t="s">
        <v>11</v>
      </c>
      <c r="H18" s="1" t="s">
        <v>12</v>
      </c>
    </row>
    <row r="19" spans="1:8" ht="15" customHeight="1" x14ac:dyDescent="0.25">
      <c r="A19" s="2">
        <v>45537</v>
      </c>
      <c r="B19" s="12">
        <f>MONTH(TBL[[#This Row],[DATA]])</f>
        <v>9</v>
      </c>
      <c r="C19" s="1" t="s">
        <v>13</v>
      </c>
      <c r="D19" s="1" t="s">
        <v>14</v>
      </c>
      <c r="E19" s="3" t="s">
        <v>15</v>
      </c>
      <c r="F19" s="3">
        <v>450</v>
      </c>
      <c r="G19" s="1" t="s">
        <v>16</v>
      </c>
      <c r="H19" s="1" t="s">
        <v>17</v>
      </c>
    </row>
    <row r="20" spans="1:8" ht="15" customHeight="1" x14ac:dyDescent="0.25">
      <c r="A20" s="2">
        <v>45540</v>
      </c>
      <c r="B20" s="12">
        <f>MONTH(TBL[[#This Row],[DATA]])</f>
        <v>9</v>
      </c>
      <c r="C20" s="1" t="s">
        <v>13</v>
      </c>
      <c r="D20" s="1" t="s">
        <v>18</v>
      </c>
      <c r="E20" s="3" t="s">
        <v>19</v>
      </c>
      <c r="F20" s="3">
        <v>300</v>
      </c>
      <c r="G20" s="1" t="s">
        <v>16</v>
      </c>
      <c r="H20" s="1" t="s">
        <v>21</v>
      </c>
    </row>
    <row r="21" spans="1:8" ht="15" customHeight="1" x14ac:dyDescent="0.25">
      <c r="A21" s="2">
        <v>45543</v>
      </c>
      <c r="B21" s="12">
        <f>MONTH(TBL[[#This Row],[DATA]])</f>
        <v>9</v>
      </c>
      <c r="C21" s="1" t="s">
        <v>13</v>
      </c>
      <c r="D21" s="1" t="s">
        <v>22</v>
      </c>
      <c r="E21" s="3" t="s">
        <v>48</v>
      </c>
      <c r="F21" s="3">
        <v>200</v>
      </c>
      <c r="G21" s="1" t="s">
        <v>11</v>
      </c>
      <c r="H21" s="1" t="s">
        <v>21</v>
      </c>
    </row>
    <row r="22" spans="1:8" ht="15" customHeight="1" x14ac:dyDescent="0.25">
      <c r="A22" s="2">
        <v>45546</v>
      </c>
      <c r="B22" s="12">
        <f>MONTH(TBL[[#This Row],[DATA]])</f>
        <v>9</v>
      </c>
      <c r="C22" s="1" t="s">
        <v>13</v>
      </c>
      <c r="D22" s="1" t="s">
        <v>24</v>
      </c>
      <c r="E22" s="3" t="s">
        <v>49</v>
      </c>
      <c r="F22" s="3">
        <v>600</v>
      </c>
      <c r="G22" s="1" t="s">
        <v>16</v>
      </c>
      <c r="H22" s="1" t="s">
        <v>17</v>
      </c>
    </row>
    <row r="23" spans="1:8" ht="15" customHeight="1" x14ac:dyDescent="0.25">
      <c r="A23" s="2">
        <v>45549</v>
      </c>
      <c r="B23" s="12">
        <f>MONTH(TBL[[#This Row],[DATA]])</f>
        <v>9</v>
      </c>
      <c r="C23" s="1" t="s">
        <v>13</v>
      </c>
      <c r="D23" s="1" t="s">
        <v>26</v>
      </c>
      <c r="E23" s="3" t="s">
        <v>27</v>
      </c>
      <c r="F23" s="3">
        <v>350</v>
      </c>
      <c r="G23" s="1" t="s">
        <v>11</v>
      </c>
      <c r="H23" s="1" t="s">
        <v>21</v>
      </c>
    </row>
    <row r="24" spans="1:8" ht="15" customHeight="1" x14ac:dyDescent="0.25">
      <c r="A24" s="2">
        <v>45552</v>
      </c>
      <c r="B24" s="12">
        <f>MONTH(TBL[[#This Row],[DATA]])</f>
        <v>9</v>
      </c>
      <c r="C24" s="1" t="s">
        <v>13</v>
      </c>
      <c r="D24" s="1" t="s">
        <v>28</v>
      </c>
      <c r="E24" s="3" t="s">
        <v>50</v>
      </c>
      <c r="F24" s="3">
        <v>500</v>
      </c>
      <c r="G24" s="1" t="s">
        <v>20</v>
      </c>
      <c r="H24" s="1" t="s">
        <v>17</v>
      </c>
    </row>
    <row r="25" spans="1:8" ht="15" customHeight="1" x14ac:dyDescent="0.25">
      <c r="A25" s="2">
        <v>45555</v>
      </c>
      <c r="B25" s="12">
        <f>MONTH(TBL[[#This Row],[DATA]])</f>
        <v>9</v>
      </c>
      <c r="C25" s="1" t="s">
        <v>8</v>
      </c>
      <c r="D25" s="1" t="s">
        <v>51</v>
      </c>
      <c r="E25" s="1" t="s">
        <v>52</v>
      </c>
      <c r="F25" s="3">
        <v>1200</v>
      </c>
      <c r="G25" s="1" t="s">
        <v>11</v>
      </c>
      <c r="H25" s="1" t="s">
        <v>12</v>
      </c>
    </row>
    <row r="26" spans="1:8" ht="15" customHeight="1" x14ac:dyDescent="0.25">
      <c r="A26" s="2">
        <v>45555</v>
      </c>
      <c r="B26" s="12">
        <f>MONTH(TBL[[#This Row],[DATA]])</f>
        <v>9</v>
      </c>
      <c r="C26" s="1" t="s">
        <v>13</v>
      </c>
      <c r="D26" s="1" t="s">
        <v>32</v>
      </c>
      <c r="E26" s="3" t="s">
        <v>53</v>
      </c>
      <c r="F26" s="3">
        <v>800</v>
      </c>
      <c r="G26" s="1" t="s">
        <v>11</v>
      </c>
      <c r="H26" s="1" t="s">
        <v>21</v>
      </c>
    </row>
    <row r="27" spans="1:8" ht="15" customHeight="1" x14ac:dyDescent="0.25">
      <c r="A27" s="2">
        <v>45558</v>
      </c>
      <c r="B27" s="12">
        <f>MONTH(TBL[[#This Row],[DATA]])</f>
        <v>9</v>
      </c>
      <c r="C27" s="1" t="s">
        <v>13</v>
      </c>
      <c r="D27" s="1" t="s">
        <v>34</v>
      </c>
      <c r="E27" s="3" t="s">
        <v>54</v>
      </c>
      <c r="F27" s="3">
        <v>1500</v>
      </c>
      <c r="G27" s="1" t="s">
        <v>20</v>
      </c>
      <c r="H27" s="1" t="s">
        <v>17</v>
      </c>
    </row>
    <row r="28" spans="1:8" ht="15" customHeight="1" x14ac:dyDescent="0.25">
      <c r="A28" s="2">
        <v>45561</v>
      </c>
      <c r="B28" s="12">
        <f>MONTH(TBL[[#This Row],[DATA]])</f>
        <v>9</v>
      </c>
      <c r="C28" s="1" t="s">
        <v>13</v>
      </c>
      <c r="D28" s="1" t="s">
        <v>55</v>
      </c>
      <c r="E28" s="3" t="s">
        <v>56</v>
      </c>
      <c r="F28" s="3">
        <v>250</v>
      </c>
      <c r="G28" s="1" t="s">
        <v>16</v>
      </c>
      <c r="H28" s="1" t="s">
        <v>21</v>
      </c>
    </row>
    <row r="29" spans="1:8" ht="15" customHeight="1" x14ac:dyDescent="0.25">
      <c r="A29" s="2">
        <v>45564</v>
      </c>
      <c r="B29" s="12">
        <f>MONTH(TBL[[#This Row],[DATA]])</f>
        <v>9</v>
      </c>
      <c r="C29" s="1" t="s">
        <v>13</v>
      </c>
      <c r="D29" s="1" t="s">
        <v>38</v>
      </c>
      <c r="E29" s="3" t="s">
        <v>57</v>
      </c>
      <c r="F29" s="3">
        <v>400</v>
      </c>
      <c r="G29" s="1" t="s">
        <v>20</v>
      </c>
      <c r="H29" s="1" t="s">
        <v>17</v>
      </c>
    </row>
    <row r="30" spans="1:8" ht="15" customHeight="1" x14ac:dyDescent="0.25">
      <c r="A30" s="2">
        <v>45566</v>
      </c>
      <c r="B30" s="12">
        <f>MONTH(TBL[[#This Row],[DATA]])</f>
        <v>10</v>
      </c>
      <c r="C30" s="1" t="s">
        <v>8</v>
      </c>
      <c r="D30" s="1" t="s">
        <v>9</v>
      </c>
      <c r="E30" s="1" t="s">
        <v>10</v>
      </c>
      <c r="F30" s="3">
        <v>5000</v>
      </c>
      <c r="G30" s="1" t="s">
        <v>11</v>
      </c>
      <c r="H30" s="1" t="s">
        <v>12</v>
      </c>
    </row>
    <row r="31" spans="1:8" ht="15" customHeight="1" x14ac:dyDescent="0.25">
      <c r="A31" s="2">
        <v>45566</v>
      </c>
      <c r="B31" s="12">
        <f>MONTH(TBL[[#This Row],[DATA]])</f>
        <v>10</v>
      </c>
      <c r="C31" s="1" t="s">
        <v>13</v>
      </c>
      <c r="D31" s="1" t="s">
        <v>14</v>
      </c>
      <c r="E31" s="1" t="s">
        <v>15</v>
      </c>
      <c r="F31" s="3">
        <v>600</v>
      </c>
      <c r="G31" s="1" t="s">
        <v>16</v>
      </c>
      <c r="H31" s="1" t="s">
        <v>17</v>
      </c>
    </row>
    <row r="32" spans="1:8" ht="15" customHeight="1" x14ac:dyDescent="0.25">
      <c r="A32" s="2">
        <v>45568</v>
      </c>
      <c r="B32" s="12">
        <f>MONTH(TBL[[#This Row],[DATA]])</f>
        <v>10</v>
      </c>
      <c r="C32" s="1" t="s">
        <v>13</v>
      </c>
      <c r="D32" s="1" t="s">
        <v>18</v>
      </c>
      <c r="E32" s="1" t="s">
        <v>58</v>
      </c>
      <c r="F32" s="3">
        <v>200</v>
      </c>
      <c r="G32" s="1" t="s">
        <v>20</v>
      </c>
      <c r="H32" s="1" t="s">
        <v>21</v>
      </c>
    </row>
    <row r="33" spans="1:8" ht="15" customHeight="1" x14ac:dyDescent="0.25">
      <c r="A33" s="2">
        <v>45570</v>
      </c>
      <c r="B33" s="12">
        <f>MONTH(TBL[[#This Row],[DATA]])</f>
        <v>10</v>
      </c>
      <c r="C33" s="1" t="s">
        <v>13</v>
      </c>
      <c r="D33" s="1" t="s">
        <v>22</v>
      </c>
      <c r="E33" s="1" t="s">
        <v>59</v>
      </c>
      <c r="F33" s="3">
        <v>180</v>
      </c>
      <c r="G33" s="1" t="s">
        <v>11</v>
      </c>
      <c r="H33" s="1" t="s">
        <v>21</v>
      </c>
    </row>
    <row r="34" spans="1:8" ht="15" customHeight="1" x14ac:dyDescent="0.25">
      <c r="A34" s="2">
        <v>45573</v>
      </c>
      <c r="B34" s="12">
        <f>MONTH(TBL[[#This Row],[DATA]])</f>
        <v>10</v>
      </c>
      <c r="C34" s="1" t="s">
        <v>13</v>
      </c>
      <c r="D34" s="1" t="s">
        <v>24</v>
      </c>
      <c r="E34" s="1" t="s">
        <v>60</v>
      </c>
      <c r="F34" s="3">
        <v>120</v>
      </c>
      <c r="G34" s="1" t="s">
        <v>16</v>
      </c>
      <c r="H34" s="1" t="s">
        <v>17</v>
      </c>
    </row>
    <row r="35" spans="1:8" ht="15" customHeight="1" x14ac:dyDescent="0.25">
      <c r="A35" s="2">
        <v>45575</v>
      </c>
      <c r="B35" s="12">
        <f>MONTH(TBL[[#This Row],[DATA]])</f>
        <v>10</v>
      </c>
      <c r="C35" s="1" t="s">
        <v>13</v>
      </c>
      <c r="D35" s="1" t="s">
        <v>26</v>
      </c>
      <c r="E35" s="1" t="s">
        <v>61</v>
      </c>
      <c r="F35" s="3">
        <v>350</v>
      </c>
      <c r="G35" s="1" t="s">
        <v>20</v>
      </c>
      <c r="H35" s="1" t="s">
        <v>17</v>
      </c>
    </row>
    <row r="36" spans="1:8" ht="15" customHeight="1" x14ac:dyDescent="0.25">
      <c r="A36" s="2">
        <v>45578</v>
      </c>
      <c r="B36" s="12">
        <f>MONTH(TBL[[#This Row],[DATA]])</f>
        <v>10</v>
      </c>
      <c r="C36" s="1" t="s">
        <v>13</v>
      </c>
      <c r="D36" s="1" t="s">
        <v>28</v>
      </c>
      <c r="E36" s="1" t="s">
        <v>62</v>
      </c>
      <c r="F36" s="3">
        <v>400</v>
      </c>
      <c r="G36" s="1" t="s">
        <v>11</v>
      </c>
      <c r="H36" s="1" t="s">
        <v>21</v>
      </c>
    </row>
    <row r="37" spans="1:8" ht="15" customHeight="1" x14ac:dyDescent="0.25">
      <c r="A37" s="2">
        <v>45580</v>
      </c>
      <c r="B37" s="12">
        <f>MONTH(TBL[[#This Row],[DATA]])</f>
        <v>10</v>
      </c>
      <c r="C37" s="1" t="s">
        <v>13</v>
      </c>
      <c r="D37" s="1" t="s">
        <v>32</v>
      </c>
      <c r="E37" s="1" t="s">
        <v>63</v>
      </c>
      <c r="F37" s="3">
        <v>450</v>
      </c>
      <c r="G37" s="1" t="s">
        <v>16</v>
      </c>
      <c r="H37" s="1" t="s">
        <v>21</v>
      </c>
    </row>
    <row r="38" spans="1:8" ht="15" customHeight="1" x14ac:dyDescent="0.25">
      <c r="A38" s="2">
        <v>45583</v>
      </c>
      <c r="B38" s="12">
        <f>MONTH(TBL[[#This Row],[DATA]])</f>
        <v>10</v>
      </c>
      <c r="C38" s="1" t="s">
        <v>8</v>
      </c>
      <c r="D38" s="1" t="s">
        <v>64</v>
      </c>
      <c r="E38" s="1" t="s">
        <v>65</v>
      </c>
      <c r="F38" s="3">
        <v>1500</v>
      </c>
      <c r="G38" s="1" t="s">
        <v>11</v>
      </c>
      <c r="H38" s="1" t="s">
        <v>12</v>
      </c>
    </row>
    <row r="39" spans="1:8" ht="15" customHeight="1" x14ac:dyDescent="0.25">
      <c r="A39" s="2">
        <v>45583</v>
      </c>
      <c r="B39" s="12">
        <f>MONTH(TBL[[#This Row],[DATA]])</f>
        <v>10</v>
      </c>
      <c r="C39" s="1" t="s">
        <v>13</v>
      </c>
      <c r="D39" s="1" t="s">
        <v>34</v>
      </c>
      <c r="E39" s="1" t="s">
        <v>66</v>
      </c>
      <c r="F39" s="3">
        <v>300</v>
      </c>
      <c r="G39" s="1" t="s">
        <v>20</v>
      </c>
      <c r="H39" s="1" t="s">
        <v>17</v>
      </c>
    </row>
    <row r="40" spans="1:8" ht="15" customHeight="1" x14ac:dyDescent="0.25">
      <c r="A40" s="2">
        <v>45585</v>
      </c>
      <c r="B40" s="12">
        <f>MONTH(TBL[[#This Row],[DATA]])</f>
        <v>10</v>
      </c>
      <c r="C40" s="1" t="s">
        <v>13</v>
      </c>
      <c r="D40" s="1" t="s">
        <v>36</v>
      </c>
      <c r="E40" s="1" t="s">
        <v>67</v>
      </c>
      <c r="F40" s="3">
        <v>800</v>
      </c>
      <c r="G40" s="1" t="s">
        <v>11</v>
      </c>
      <c r="H40" s="1" t="s">
        <v>21</v>
      </c>
    </row>
    <row r="41" spans="1:8" ht="15" customHeight="1" x14ac:dyDescent="0.25">
      <c r="A41" s="2">
        <v>45587</v>
      </c>
      <c r="B41" s="12">
        <f>MONTH(TBL[[#This Row],[DATA]])</f>
        <v>10</v>
      </c>
      <c r="C41" s="1" t="s">
        <v>13</v>
      </c>
      <c r="D41" s="1" t="s">
        <v>38</v>
      </c>
      <c r="E41" s="1" t="s">
        <v>68</v>
      </c>
      <c r="F41" s="3">
        <v>250</v>
      </c>
      <c r="G41" s="1" t="s">
        <v>20</v>
      </c>
      <c r="H41" s="1" t="s">
        <v>17</v>
      </c>
    </row>
    <row r="42" spans="1:8" ht="15" customHeight="1" x14ac:dyDescent="0.25">
      <c r="A42" s="2">
        <v>45589</v>
      </c>
      <c r="B42" s="12">
        <f>MONTH(TBL[[#This Row],[DATA]])</f>
        <v>10</v>
      </c>
      <c r="C42" s="1" t="s">
        <v>13</v>
      </c>
      <c r="D42" s="1" t="s">
        <v>42</v>
      </c>
      <c r="E42" s="1" t="s">
        <v>69</v>
      </c>
      <c r="F42" s="3">
        <v>150</v>
      </c>
      <c r="G42" s="1" t="s">
        <v>16</v>
      </c>
      <c r="H42" s="1" t="s">
        <v>21</v>
      </c>
    </row>
    <row r="43" spans="1:8" ht="15" customHeight="1" x14ac:dyDescent="0.25">
      <c r="A43" s="2">
        <v>45591</v>
      </c>
      <c r="B43" s="12">
        <f>MONTH(TBL[[#This Row],[DATA]])</f>
        <v>10</v>
      </c>
      <c r="C43" s="1" t="s">
        <v>13</v>
      </c>
      <c r="D43" s="1" t="s">
        <v>40</v>
      </c>
      <c r="E43" s="1" t="s">
        <v>70</v>
      </c>
      <c r="F43" s="3">
        <v>250</v>
      </c>
      <c r="G43" s="1" t="s">
        <v>11</v>
      </c>
      <c r="H43" s="1" t="s">
        <v>17</v>
      </c>
    </row>
    <row r="44" spans="1:8" ht="15" customHeight="1" x14ac:dyDescent="0.25">
      <c r="A44" s="2">
        <v>45595</v>
      </c>
      <c r="B44" s="12">
        <f>MONTH(TBL[[#This Row],[DATA]])</f>
        <v>10</v>
      </c>
      <c r="C44" s="1" t="s">
        <v>13</v>
      </c>
      <c r="D44" s="1" t="s">
        <v>46</v>
      </c>
      <c r="E44" s="1" t="s">
        <v>71</v>
      </c>
      <c r="F44" s="3">
        <v>220</v>
      </c>
      <c r="G44" s="1" t="s">
        <v>11</v>
      </c>
      <c r="H44" s="1" t="s">
        <v>17</v>
      </c>
    </row>
    <row r="45" spans="1:8" ht="15" customHeight="1" x14ac:dyDescent="0.25">
      <c r="A45" s="2">
        <v>45596</v>
      </c>
      <c r="B45" s="12">
        <f>MONTH(TBL[[#This Row],[DATA]])</f>
        <v>10</v>
      </c>
      <c r="C45" s="1" t="s">
        <v>13</v>
      </c>
      <c r="D45" s="1" t="s">
        <v>44</v>
      </c>
      <c r="E45" s="1" t="s">
        <v>72</v>
      </c>
      <c r="F45" s="3">
        <v>500</v>
      </c>
      <c r="G45" s="1" t="s">
        <v>20</v>
      </c>
      <c r="H45" s="1" t="s">
        <v>17</v>
      </c>
    </row>
    <row r="46" spans="1:8" ht="15" customHeight="1" x14ac:dyDescent="0.25">
      <c r="C46" s="1" t="s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C7E6-9371-41DA-BB12-7B3D53B24A9D}">
  <dimension ref="A1:H18"/>
  <sheetViews>
    <sheetView showGridLines="0" workbookViewId="0">
      <selection activeCell="G3" sqref="G3"/>
    </sheetView>
  </sheetViews>
  <sheetFormatPr defaultRowHeight="15" x14ac:dyDescent="0.25"/>
  <cols>
    <col min="1" max="1" width="20.85546875" bestFit="1" customWidth="1"/>
    <col min="2" max="2" width="15.140625" bestFit="1" customWidth="1"/>
    <col min="4" max="4" width="18" bestFit="1" customWidth="1"/>
    <col min="5" max="5" width="15.140625" bestFit="1" customWidth="1"/>
    <col min="6" max="6" width="12.85546875" bestFit="1" customWidth="1"/>
    <col min="7" max="7" width="18" bestFit="1" customWidth="1"/>
    <col min="8" max="8" width="15.140625" bestFit="1" customWidth="1"/>
  </cols>
  <sheetData>
    <row r="1" spans="1:8" x14ac:dyDescent="0.25">
      <c r="A1" s="4" t="s">
        <v>1</v>
      </c>
      <c r="B1" t="s">
        <v>13</v>
      </c>
      <c r="D1" s="4" t="s">
        <v>1</v>
      </c>
      <c r="E1" t="s">
        <v>8</v>
      </c>
      <c r="G1" s="4" t="s">
        <v>73</v>
      </c>
      <c r="H1" t="s">
        <v>75</v>
      </c>
    </row>
    <row r="2" spans="1:8" x14ac:dyDescent="0.25">
      <c r="G2" s="5" t="s">
        <v>20</v>
      </c>
      <c r="H2" s="6">
        <v>2570</v>
      </c>
    </row>
    <row r="3" spans="1:8" x14ac:dyDescent="0.25">
      <c r="A3" s="4" t="s">
        <v>73</v>
      </c>
      <c r="B3" s="7" t="s">
        <v>75</v>
      </c>
      <c r="D3" s="4" t="s">
        <v>73</v>
      </c>
      <c r="E3" t="s">
        <v>75</v>
      </c>
      <c r="G3" s="5" t="s">
        <v>16</v>
      </c>
      <c r="H3" s="6">
        <v>1680</v>
      </c>
    </row>
    <row r="4" spans="1:8" x14ac:dyDescent="0.25">
      <c r="A4" s="5" t="s">
        <v>14</v>
      </c>
      <c r="B4" s="10">
        <v>550</v>
      </c>
      <c r="D4" s="5" t="s">
        <v>30</v>
      </c>
      <c r="E4" s="6">
        <v>800</v>
      </c>
      <c r="G4" s="5" t="s">
        <v>11</v>
      </c>
      <c r="H4" s="6">
        <v>7130</v>
      </c>
    </row>
    <row r="5" spans="1:8" x14ac:dyDescent="0.25">
      <c r="A5" s="5" t="s">
        <v>40</v>
      </c>
      <c r="B5" s="7">
        <v>80</v>
      </c>
      <c r="D5" s="5" t="s">
        <v>9</v>
      </c>
      <c r="E5" s="6">
        <v>5000</v>
      </c>
      <c r="G5" s="5" t="s">
        <v>74</v>
      </c>
      <c r="H5" s="6">
        <v>11380</v>
      </c>
    </row>
    <row r="6" spans="1:8" x14ac:dyDescent="0.25">
      <c r="A6" s="5" t="s">
        <v>26</v>
      </c>
      <c r="B6" s="7">
        <v>400</v>
      </c>
      <c r="D6" s="5" t="s">
        <v>74</v>
      </c>
      <c r="E6" s="6">
        <v>5800</v>
      </c>
    </row>
    <row r="7" spans="1:8" x14ac:dyDescent="0.25">
      <c r="A7" s="5" t="s">
        <v>34</v>
      </c>
      <c r="B7" s="7">
        <v>1200</v>
      </c>
    </row>
    <row r="8" spans="1:8" x14ac:dyDescent="0.25">
      <c r="A8" s="5" t="s">
        <v>46</v>
      </c>
      <c r="B8" s="7">
        <v>350</v>
      </c>
    </row>
    <row r="9" spans="1:8" x14ac:dyDescent="0.25">
      <c r="A9" s="5" t="s">
        <v>22</v>
      </c>
      <c r="B9" s="7">
        <v>120</v>
      </c>
    </row>
    <row r="10" spans="1:8" x14ac:dyDescent="0.25">
      <c r="A10" s="5" t="s">
        <v>42</v>
      </c>
      <c r="B10" s="7">
        <v>200</v>
      </c>
    </row>
    <row r="11" spans="1:8" x14ac:dyDescent="0.25">
      <c r="A11" s="5" t="s">
        <v>38</v>
      </c>
      <c r="B11" s="7">
        <v>180</v>
      </c>
    </row>
    <row r="12" spans="1:8" x14ac:dyDescent="0.25">
      <c r="A12" s="5" t="s">
        <v>24</v>
      </c>
      <c r="B12" s="7">
        <v>250</v>
      </c>
    </row>
    <row r="13" spans="1:8" x14ac:dyDescent="0.25">
      <c r="A13" s="5" t="s">
        <v>32</v>
      </c>
      <c r="B13" s="7">
        <v>150</v>
      </c>
    </row>
    <row r="14" spans="1:8" x14ac:dyDescent="0.25">
      <c r="A14" s="5" t="s">
        <v>18</v>
      </c>
      <c r="B14" s="7">
        <v>300</v>
      </c>
    </row>
    <row r="15" spans="1:8" x14ac:dyDescent="0.25">
      <c r="A15" s="5" t="s">
        <v>36</v>
      </c>
      <c r="B15" s="7">
        <v>450</v>
      </c>
    </row>
    <row r="16" spans="1:8" x14ac:dyDescent="0.25">
      <c r="A16" s="5" t="s">
        <v>28</v>
      </c>
      <c r="B16" s="7">
        <v>600</v>
      </c>
    </row>
    <row r="17" spans="1:2" x14ac:dyDescent="0.25">
      <c r="A17" s="5" t="s">
        <v>44</v>
      </c>
      <c r="B17" s="7">
        <v>750</v>
      </c>
    </row>
    <row r="18" spans="1:2" x14ac:dyDescent="0.25">
      <c r="A18" s="5" t="s">
        <v>74</v>
      </c>
      <c r="B18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1CD3-C967-4CBF-A694-86067DACF668}">
  <dimension ref="A1:U1"/>
  <sheetViews>
    <sheetView showGridLines="0" showRowColHeaders="0" tabSelected="1" zoomScale="89" zoomScaleNormal="77" workbookViewId="0">
      <selection activeCell="N11" sqref="N11"/>
    </sheetView>
  </sheetViews>
  <sheetFormatPr defaultColWidth="0" defaultRowHeight="15" x14ac:dyDescent="0.25"/>
  <cols>
    <col min="1" max="1" width="22.28515625" style="11" customWidth="1"/>
    <col min="2" max="21" width="9.140625" style="13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1CE-AEDB-4599-A5DB-854D812189D8}">
  <dimension ref="A3:C19"/>
  <sheetViews>
    <sheetView showGridLines="0" workbookViewId="0">
      <selection activeCell="D6" sqref="D6"/>
    </sheetView>
  </sheetViews>
  <sheetFormatPr defaultRowHeight="15" x14ac:dyDescent="0.25"/>
  <cols>
    <col min="1" max="1" width="18.140625" style="8" customWidth="1"/>
    <col min="2" max="2" width="18.140625" style="15" customWidth="1"/>
    <col min="3" max="3" width="17.28515625" style="9" customWidth="1"/>
    <col min="6" max="6" width="13" customWidth="1"/>
  </cols>
  <sheetData>
    <row r="3" spans="1:3" x14ac:dyDescent="0.25">
      <c r="A3" s="19" t="s">
        <v>77</v>
      </c>
      <c r="B3" s="17">
        <f>SUM(C8:C19)</f>
        <v>3660</v>
      </c>
    </row>
    <row r="4" spans="1:3" x14ac:dyDescent="0.25">
      <c r="A4" s="19" t="s">
        <v>78</v>
      </c>
      <c r="B4" s="18">
        <v>20000</v>
      </c>
    </row>
    <row r="7" spans="1:3" x14ac:dyDescent="0.25">
      <c r="A7" s="8" t="s">
        <v>0</v>
      </c>
      <c r="B7" s="15" t="s">
        <v>76</v>
      </c>
      <c r="C7" s="9" t="s">
        <v>4</v>
      </c>
    </row>
    <row r="8" spans="1:3" x14ac:dyDescent="0.25">
      <c r="A8" s="2">
        <v>45511</v>
      </c>
      <c r="B8" s="16">
        <f>MONTH(Tabela2[[#This Row],[DATA]])</f>
        <v>8</v>
      </c>
      <c r="C8" s="9">
        <v>30</v>
      </c>
    </row>
    <row r="9" spans="1:3" x14ac:dyDescent="0.25">
      <c r="A9" s="14">
        <f>A8+10</f>
        <v>45521</v>
      </c>
      <c r="B9" s="15">
        <f>MONTH(Tabela2[[#This Row],[DATA]])</f>
        <v>8</v>
      </c>
      <c r="C9" s="9">
        <f>C8+50</f>
        <v>80</v>
      </c>
    </row>
    <row r="10" spans="1:3" x14ac:dyDescent="0.25">
      <c r="A10" s="14">
        <f t="shared" ref="A10:A19" si="0">A9+10</f>
        <v>45531</v>
      </c>
      <c r="B10" s="15">
        <f>MONTH(Tabela2[[#This Row],[DATA]])</f>
        <v>8</v>
      </c>
      <c r="C10" s="9">
        <f t="shared" ref="C10:C19" si="1">C9+50</f>
        <v>130</v>
      </c>
    </row>
    <row r="11" spans="1:3" x14ac:dyDescent="0.25">
      <c r="A11" s="14">
        <f t="shared" si="0"/>
        <v>45541</v>
      </c>
      <c r="B11" s="15">
        <f>MONTH(Tabela2[[#This Row],[DATA]])</f>
        <v>9</v>
      </c>
      <c r="C11" s="9">
        <f t="shared" si="1"/>
        <v>180</v>
      </c>
    </row>
    <row r="12" spans="1:3" x14ac:dyDescent="0.25">
      <c r="A12" s="14">
        <f t="shared" si="0"/>
        <v>45551</v>
      </c>
      <c r="B12" s="15">
        <f>MONTH(Tabela2[[#This Row],[DATA]])</f>
        <v>9</v>
      </c>
      <c r="C12" s="9">
        <f t="shared" si="1"/>
        <v>230</v>
      </c>
    </row>
    <row r="13" spans="1:3" x14ac:dyDescent="0.25">
      <c r="A13" s="14">
        <f t="shared" si="0"/>
        <v>45561</v>
      </c>
      <c r="B13" s="15">
        <f>MONTH(Tabela2[[#This Row],[DATA]])</f>
        <v>9</v>
      </c>
      <c r="C13" s="9">
        <f t="shared" si="1"/>
        <v>280</v>
      </c>
    </row>
    <row r="14" spans="1:3" x14ac:dyDescent="0.25">
      <c r="A14" s="14">
        <f t="shared" si="0"/>
        <v>45571</v>
      </c>
      <c r="B14" s="15">
        <f>MONTH(Tabela2[[#This Row],[DATA]])</f>
        <v>10</v>
      </c>
      <c r="C14" s="9">
        <f t="shared" si="1"/>
        <v>330</v>
      </c>
    </row>
    <row r="15" spans="1:3" x14ac:dyDescent="0.25">
      <c r="A15" s="14">
        <f t="shared" si="0"/>
        <v>45581</v>
      </c>
      <c r="B15" s="15">
        <f>MONTH(Tabela2[[#This Row],[DATA]])</f>
        <v>10</v>
      </c>
      <c r="C15" s="9">
        <f t="shared" si="1"/>
        <v>380</v>
      </c>
    </row>
    <row r="16" spans="1:3" x14ac:dyDescent="0.25">
      <c r="A16" s="14">
        <f t="shared" si="0"/>
        <v>45591</v>
      </c>
      <c r="B16" s="15">
        <f>MONTH(Tabela2[[#This Row],[DATA]])</f>
        <v>10</v>
      </c>
      <c r="C16" s="9">
        <f t="shared" si="1"/>
        <v>430</v>
      </c>
    </row>
    <row r="17" spans="1:3" x14ac:dyDescent="0.25">
      <c r="A17" s="14">
        <f t="shared" si="0"/>
        <v>45601</v>
      </c>
      <c r="B17" s="15">
        <f>MONTH(Tabela2[[#This Row],[DATA]])</f>
        <v>11</v>
      </c>
      <c r="C17" s="9">
        <f t="shared" si="1"/>
        <v>480</v>
      </c>
    </row>
    <row r="18" spans="1:3" x14ac:dyDescent="0.25">
      <c r="A18" s="14">
        <f t="shared" si="0"/>
        <v>45611</v>
      </c>
      <c r="B18" s="15">
        <f>MONTH(Tabela2[[#This Row],[DATA]])</f>
        <v>11</v>
      </c>
      <c r="C18" s="9">
        <f t="shared" si="1"/>
        <v>530</v>
      </c>
    </row>
    <row r="19" spans="1:3" x14ac:dyDescent="0.25">
      <c r="A19" s="14">
        <f t="shared" si="0"/>
        <v>45621</v>
      </c>
      <c r="B19" s="15">
        <f>MONTH(Tabela2[[#This Row],[DATA]])</f>
        <v>11</v>
      </c>
      <c r="C19" s="9">
        <f t="shared" si="1"/>
        <v>580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Dashboard</vt:lpstr>
      <vt:lpstr>economia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</dc:creator>
  <cp:lastModifiedBy>prisc</cp:lastModifiedBy>
  <cp:lastPrinted>2024-11-11T22:33:49Z</cp:lastPrinted>
  <dcterms:created xsi:type="dcterms:W3CDTF">2024-11-11T13:53:08Z</dcterms:created>
  <dcterms:modified xsi:type="dcterms:W3CDTF">2024-11-11T22:33:57Z</dcterms:modified>
</cp:coreProperties>
</file>