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I\Statistiques\1_Statistiques à 1 et 2 variables\"/>
    </mc:Choice>
  </mc:AlternateContent>
  <xr:revisionPtr revIDLastSave="0" documentId="13_ncr:1_{337C3AA7-4DA2-48A6-9A75-4398AEB62C1D}" xr6:coauthVersionLast="47" xr6:coauthVersionMax="47" xr10:uidLastSave="{00000000-0000-0000-0000-000000000000}"/>
  <bookViews>
    <workbookView xWindow="-108" yWindow="-108" windowWidth="23256" windowHeight="12576" xr2:uid="{A2C6D710-D838-4588-A1E3-049DE1F68C0A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0" i="1" l="1"/>
  <c r="D62" i="1"/>
  <c r="E62" i="1"/>
  <c r="F62" i="1"/>
  <c r="G62" i="1"/>
  <c r="G64" i="1" s="1"/>
  <c r="H62" i="1"/>
  <c r="I62" i="1"/>
  <c r="J62" i="1"/>
  <c r="K62" i="1"/>
  <c r="L62" i="1"/>
  <c r="L64" i="1" s="1"/>
  <c r="C62" i="1"/>
  <c r="D61" i="1"/>
  <c r="E61" i="1"/>
  <c r="F61" i="1"/>
  <c r="G61" i="1"/>
  <c r="H61" i="1"/>
  <c r="I61" i="1"/>
  <c r="J61" i="1"/>
  <c r="K61" i="1"/>
  <c r="L61" i="1"/>
  <c r="C61" i="1"/>
  <c r="D64" i="1"/>
  <c r="E64" i="1"/>
  <c r="F64" i="1"/>
  <c r="H64" i="1"/>
  <c r="I64" i="1"/>
  <c r="J64" i="1"/>
  <c r="K64" i="1"/>
  <c r="C64" i="1"/>
  <c r="C60" i="1"/>
  <c r="C59" i="1"/>
  <c r="C41" i="1"/>
  <c r="C40" i="1"/>
  <c r="J63" i="1" s="1"/>
  <c r="D30" i="1"/>
  <c r="D31" i="1" s="1"/>
  <c r="D32" i="1" s="1"/>
  <c r="E30" i="1"/>
  <c r="E31" i="1" s="1"/>
  <c r="E32" i="1" s="1"/>
  <c r="F30" i="1"/>
  <c r="F31" i="1" s="1"/>
  <c r="F32" i="1" s="1"/>
  <c r="G30" i="1"/>
  <c r="G31" i="1" s="1"/>
  <c r="G32" i="1" s="1"/>
  <c r="H30" i="1"/>
  <c r="H31" i="1" s="1"/>
  <c r="H32" i="1" s="1"/>
  <c r="I30" i="1"/>
  <c r="I31" i="1" s="1"/>
  <c r="I32" i="1" s="1"/>
  <c r="J30" i="1"/>
  <c r="J31" i="1" s="1"/>
  <c r="J32" i="1" s="1"/>
  <c r="K30" i="1"/>
  <c r="K31" i="1" s="1"/>
  <c r="K32" i="1" s="1"/>
  <c r="L30" i="1"/>
  <c r="L31" i="1" s="1"/>
  <c r="L32" i="1" s="1"/>
  <c r="C30" i="1"/>
  <c r="C31" i="1" s="1"/>
  <c r="C32" i="1" s="1"/>
  <c r="D19" i="1"/>
  <c r="E19" i="1"/>
  <c r="C19" i="1"/>
  <c r="I13" i="1"/>
  <c r="C66" i="1" l="1"/>
  <c r="J42" i="1"/>
  <c r="J44" i="1" s="1"/>
  <c r="D63" i="1"/>
  <c r="D42" i="1"/>
  <c r="D44" i="1" s="1"/>
  <c r="C42" i="1"/>
  <c r="C44" i="1" s="1"/>
  <c r="H42" i="1"/>
  <c r="H44" i="1" s="1"/>
  <c r="E42" i="1"/>
  <c r="E44" i="1" s="1"/>
  <c r="I42" i="1"/>
  <c r="I44" i="1" s="1"/>
  <c r="H63" i="1"/>
  <c r="L42" i="1"/>
  <c r="L44" i="1" s="1"/>
  <c r="F42" i="1"/>
  <c r="F44" i="1" s="1"/>
  <c r="C33" i="1"/>
  <c r="C34" i="1" s="1"/>
  <c r="L43" i="1"/>
  <c r="K42" i="1"/>
  <c r="K44" i="1" s="1"/>
  <c r="G42" i="1"/>
  <c r="G44" i="1" s="1"/>
  <c r="C43" i="1"/>
  <c r="C45" i="1" s="1"/>
  <c r="I43" i="1"/>
  <c r="I45" i="1" s="1"/>
  <c r="E43" i="1"/>
  <c r="C63" i="1"/>
  <c r="G63" i="1"/>
  <c r="K63" i="1"/>
  <c r="J67" i="1"/>
  <c r="H43" i="1"/>
  <c r="K43" i="1"/>
  <c r="K45" i="1" s="1"/>
  <c r="G43" i="1"/>
  <c r="G45" i="1" s="1"/>
  <c r="I63" i="1"/>
  <c r="D43" i="1"/>
  <c r="D45" i="1" s="1"/>
  <c r="J43" i="1"/>
  <c r="J45" i="1" s="1"/>
  <c r="F43" i="1"/>
  <c r="F63" i="1"/>
  <c r="D67" i="1"/>
  <c r="C46" i="1" l="1"/>
  <c r="E48" i="1"/>
  <c r="E45" i="1"/>
  <c r="H48" i="1"/>
  <c r="H45" i="1"/>
  <c r="L48" i="1"/>
  <c r="L45" i="1"/>
  <c r="F48" i="1"/>
  <c r="F45" i="1"/>
  <c r="I48" i="1"/>
  <c r="L67" i="1"/>
  <c r="L63" i="1"/>
  <c r="D48" i="1"/>
  <c r="E67" i="1"/>
  <c r="E63" i="1"/>
  <c r="C48" i="1"/>
  <c r="H67" i="1"/>
  <c r="J48" i="1"/>
  <c r="C67" i="1"/>
  <c r="G48" i="1"/>
  <c r="F67" i="1"/>
  <c r="I67" i="1"/>
  <c r="K48" i="1"/>
  <c r="G67" i="1"/>
  <c r="K67" i="1"/>
  <c r="C47" i="1" l="1"/>
  <c r="C65" i="1"/>
  <c r="C68" i="1"/>
  <c r="C69" i="1" s="1"/>
  <c r="C71" i="1" s="1"/>
  <c r="C49" i="1"/>
  <c r="C50" i="1" s="1"/>
  <c r="C51" i="1" l="1"/>
  <c r="C70" i="1"/>
</calcChain>
</file>

<file path=xl/sharedStrings.xml><?xml version="1.0" encoding="utf-8"?>
<sst xmlns="http://schemas.openxmlformats.org/spreadsheetml/2006/main" count="58" uniqueCount="38">
  <si>
    <t>Note</t>
  </si>
  <si>
    <t>Coefficient</t>
  </si>
  <si>
    <t>Statistiques</t>
  </si>
  <si>
    <t>Force</t>
  </si>
  <si>
    <t>Endurance</t>
  </si>
  <si>
    <t>Agilité</t>
  </si>
  <si>
    <t>Intelligence</t>
  </si>
  <si>
    <t>Esprit</t>
  </si>
  <si>
    <t>Charisme</t>
  </si>
  <si>
    <t>Bob</t>
  </si>
  <si>
    <t>Kim</t>
  </si>
  <si>
    <t>Guerrier</t>
  </si>
  <si>
    <t>Date</t>
  </si>
  <si>
    <t>Achat</t>
  </si>
  <si>
    <t>Moyenne</t>
  </si>
  <si>
    <t>Individu</t>
  </si>
  <si>
    <t>Age</t>
  </si>
  <si>
    <t>Ecart</t>
  </si>
  <si>
    <t>Ecart²</t>
  </si>
  <si>
    <t>Variance</t>
  </si>
  <si>
    <t>Ecart-type</t>
  </si>
  <si>
    <t>Note sur l'année</t>
  </si>
  <si>
    <t>Note au final</t>
  </si>
  <si>
    <t>moyenne année</t>
  </si>
  <si>
    <t>Moyenne finale</t>
  </si>
  <si>
    <t>Ecart année</t>
  </si>
  <si>
    <t>Ecart final</t>
  </si>
  <si>
    <t>Ecart année²</t>
  </si>
  <si>
    <t>Ecart final²</t>
  </si>
  <si>
    <t>Variance année</t>
  </si>
  <si>
    <t>Variance final</t>
  </si>
  <si>
    <t>produit des écarts</t>
  </si>
  <si>
    <t>somme des produits</t>
  </si>
  <si>
    <t>covariance</t>
  </si>
  <si>
    <t>r</t>
  </si>
  <si>
    <t>Variance(année)</t>
  </si>
  <si>
    <t>Variance(final)</t>
  </si>
  <si>
    <t>cov/variance(x)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</si>
</sst>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Valeur et moyenne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Feuil1!$B$18</c:f>
              <c:strCache>
                <c:ptCount val="1"/>
                <c:pt idx="0">
                  <c:v>Achat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Feuil1!$C$17:$E$17</c:f>
              <c:numCache>
                <c:formatCode>m/d/yyyy</c:formatCode>
                <c:ptCount val="3"/>
                <c:pt idx="0">
                  <c:v>44217</c:v>
                </c:pt>
                <c:pt idx="1">
                  <c:v>44301</c:v>
                </c:pt>
                <c:pt idx="2">
                  <c:v>44470</c:v>
                </c:pt>
              </c:numCache>
            </c:numRef>
          </c:cat>
          <c:val>
            <c:numRef>
              <c:f>Feuil1!$C$18:$E$18</c:f>
              <c:numCache>
                <c:formatCode>General</c:formatCode>
                <c:ptCount val="3"/>
                <c:pt idx="0">
                  <c:v>503</c:v>
                </c:pt>
                <c:pt idx="1">
                  <c:v>560</c:v>
                </c:pt>
                <c:pt idx="2">
                  <c:v>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1-4628-B135-718205C647AB}"/>
            </c:ext>
          </c:extLst>
        </c:ser>
        <c:ser>
          <c:idx val="1"/>
          <c:order val="1"/>
          <c:tx>
            <c:strRef>
              <c:f>Feuil1!$B$19</c:f>
              <c:strCache>
                <c:ptCount val="1"/>
                <c:pt idx="0">
                  <c:v>Moyenne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Feuil1!$C$17:$E$17</c:f>
              <c:numCache>
                <c:formatCode>m/d/yyyy</c:formatCode>
                <c:ptCount val="3"/>
                <c:pt idx="0">
                  <c:v>44217</c:v>
                </c:pt>
                <c:pt idx="1">
                  <c:v>44301</c:v>
                </c:pt>
                <c:pt idx="2">
                  <c:v>44470</c:v>
                </c:pt>
              </c:numCache>
            </c:numRef>
          </c:cat>
          <c:val>
            <c:numRef>
              <c:f>Feuil1!$C$19:$E$19</c:f>
              <c:numCache>
                <c:formatCode>General</c:formatCode>
                <c:ptCount val="3"/>
                <c:pt idx="0">
                  <c:v>566</c:v>
                </c:pt>
                <c:pt idx="1">
                  <c:v>566</c:v>
                </c:pt>
                <c:pt idx="2">
                  <c:v>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1-4628-B135-718205C6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615280"/>
        <c:axId val="1276607792"/>
      </c:lineChart>
      <c:dateAx>
        <c:axId val="1276615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07792"/>
        <c:crosses val="autoZero"/>
        <c:auto val="1"/>
        <c:lblOffset val="100"/>
        <c:baseTimeUnit val="months"/>
      </c:dateAx>
      <c:valAx>
        <c:axId val="12766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Age</a:t>
            </a:r>
            <a:r>
              <a:rPr lang="fr-FR" baseline="0"/>
              <a:t> et moyenne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Feuil1!$B$29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Feuil1!$C$28:$L$28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Feuil1!$C$29:$L$29</c:f>
              <c:numCache>
                <c:formatCode>General</c:formatCode>
                <c:ptCount val="10"/>
                <c:pt idx="0">
                  <c:v>5</c:v>
                </c:pt>
                <c:pt idx="1">
                  <c:v>50</c:v>
                </c:pt>
                <c:pt idx="2">
                  <c:v>45</c:v>
                </c:pt>
                <c:pt idx="3">
                  <c:v>65</c:v>
                </c:pt>
                <c:pt idx="4">
                  <c:v>15</c:v>
                </c:pt>
                <c:pt idx="5">
                  <c:v>62</c:v>
                </c:pt>
                <c:pt idx="6">
                  <c:v>18</c:v>
                </c:pt>
                <c:pt idx="7">
                  <c:v>12</c:v>
                </c:pt>
                <c:pt idx="8">
                  <c:v>75</c:v>
                </c:pt>
                <c:pt idx="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A-4971-97E4-16750EA7FF9D}"/>
            </c:ext>
          </c:extLst>
        </c:ser>
        <c:ser>
          <c:idx val="1"/>
          <c:order val="1"/>
          <c:tx>
            <c:strRef>
              <c:f>Feuil1!$B$30</c:f>
              <c:strCache>
                <c:ptCount val="1"/>
                <c:pt idx="0">
                  <c:v>Moyenne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Feuil1!$C$28:$L$28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Feuil1!$C$30:$L$30</c:f>
              <c:numCache>
                <c:formatCode>General</c:formatCode>
                <c:ptCount val="10"/>
                <c:pt idx="0">
                  <c:v>44.2</c:v>
                </c:pt>
                <c:pt idx="1">
                  <c:v>44.2</c:v>
                </c:pt>
                <c:pt idx="2">
                  <c:v>44.2</c:v>
                </c:pt>
                <c:pt idx="3">
                  <c:v>44.2</c:v>
                </c:pt>
                <c:pt idx="4">
                  <c:v>44.2</c:v>
                </c:pt>
                <c:pt idx="5">
                  <c:v>44.2</c:v>
                </c:pt>
                <c:pt idx="6">
                  <c:v>44.2</c:v>
                </c:pt>
                <c:pt idx="7">
                  <c:v>44.2</c:v>
                </c:pt>
                <c:pt idx="8">
                  <c:v>44.2</c:v>
                </c:pt>
                <c:pt idx="9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A-4971-97E4-16750EA7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563920"/>
        <c:axId val="1399564752"/>
      </c:lineChart>
      <c:catAx>
        <c:axId val="139956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64752"/>
        <c:crosses val="autoZero"/>
        <c:auto val="1"/>
        <c:lblAlgn val="ctr"/>
        <c:lblOffset val="100"/>
        <c:noMultiLvlLbl val="0"/>
      </c:catAx>
      <c:valAx>
        <c:axId val="13995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 au final/note sur l'année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Feuil1!$B$39</c:f>
              <c:strCache>
                <c:ptCount val="1"/>
                <c:pt idx="0">
                  <c:v>Note au final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Feuil1!$C$38:$L$38</c:f>
              <c:numCache>
                <c:formatCode>General</c:formatCode>
                <c:ptCount val="10"/>
                <c:pt idx="0">
                  <c:v>5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5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13</c:v>
                </c:pt>
                <c:pt idx="9">
                  <c:v>18</c:v>
                </c:pt>
              </c:numCache>
            </c:numRef>
          </c:xVal>
          <c:yVal>
            <c:numRef>
              <c:f>Feuil1!$C$39:$L$39</c:f>
              <c:numCache>
                <c:formatCode>General</c:formatCode>
                <c:ptCount val="10"/>
                <c:pt idx="0">
                  <c:v>14</c:v>
                </c:pt>
                <c:pt idx="1">
                  <c:v>13</c:v>
                </c:pt>
                <c:pt idx="2">
                  <c:v>11</c:v>
                </c:pt>
                <c:pt idx="3">
                  <c:v>17</c:v>
                </c:pt>
                <c:pt idx="4">
                  <c:v>3</c:v>
                </c:pt>
                <c:pt idx="5">
                  <c:v>11</c:v>
                </c:pt>
                <c:pt idx="6">
                  <c:v>16</c:v>
                </c:pt>
                <c:pt idx="7">
                  <c:v>7</c:v>
                </c:pt>
                <c:pt idx="8">
                  <c:v>13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2-4E10-80D7-51C4D0101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536048"/>
        <c:axId val="1399541872"/>
      </c:scatterChart>
      <c:valAx>
        <c:axId val="13995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41872"/>
        <c:crosses val="autoZero"/>
        <c:crossBetween val="midCat"/>
      </c:valAx>
      <c:valAx>
        <c:axId val="13995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3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Feuil1!$B$58</c:f>
              <c:strCache>
                <c:ptCount val="1"/>
                <c:pt idx="0">
                  <c:v>Note au final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Feuil1!$C$57:$L$57</c:f>
              <c:numCache>
                <c:formatCode>General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18</c:v>
                </c:pt>
                <c:pt idx="4">
                  <c:v>5</c:v>
                </c:pt>
                <c:pt idx="5">
                  <c:v>10</c:v>
                </c:pt>
                <c:pt idx="6">
                  <c:v>14</c:v>
                </c:pt>
                <c:pt idx="7">
                  <c:v>8</c:v>
                </c:pt>
                <c:pt idx="8">
                  <c:v>13</c:v>
                </c:pt>
                <c:pt idx="9">
                  <c:v>3</c:v>
                </c:pt>
              </c:numCache>
            </c:numRef>
          </c:xVal>
          <c:yVal>
            <c:numRef>
              <c:f>Feuil1!$C$58:$L$58</c:f>
              <c:numCache>
                <c:formatCode>General</c:formatCode>
                <c:ptCount val="10"/>
                <c:pt idx="0">
                  <c:v>14</c:v>
                </c:pt>
                <c:pt idx="1">
                  <c:v>13</c:v>
                </c:pt>
                <c:pt idx="2">
                  <c:v>11</c:v>
                </c:pt>
                <c:pt idx="3">
                  <c:v>17</c:v>
                </c:pt>
                <c:pt idx="4">
                  <c:v>3</c:v>
                </c:pt>
                <c:pt idx="5">
                  <c:v>11</c:v>
                </c:pt>
                <c:pt idx="6">
                  <c:v>16</c:v>
                </c:pt>
                <c:pt idx="7">
                  <c:v>7</c:v>
                </c:pt>
                <c:pt idx="8">
                  <c:v>13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D-4533-950C-647B78E5F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554352"/>
        <c:axId val="1399557264"/>
      </c:scatterChart>
      <c:valAx>
        <c:axId val="139955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57264"/>
        <c:crosses val="autoZero"/>
        <c:crossBetween val="midCat"/>
      </c:valAx>
      <c:valAx>
        <c:axId val="13995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5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15</xdr:row>
      <xdr:rowOff>319087</xdr:rowOff>
    </xdr:from>
    <xdr:to>
      <xdr:col>10</xdr:col>
      <xdr:colOff>161925</xdr:colOff>
      <xdr:row>24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272021-20E8-4CDA-AD2E-05E552025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328612</xdr:colOff>
      <xdr:row>24</xdr:row>
      <xdr:rowOff>166687</xdr:rowOff>
    </xdr:from>
    <xdr:to>
      <xdr:col>18</xdr:col>
      <xdr:colOff>328612</xdr:colOff>
      <xdr:row>32</xdr:row>
      <xdr:rowOff>242887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E42A48C-EAA2-4903-92A0-1761A50BF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723900</xdr:colOff>
      <xdr:row>35</xdr:row>
      <xdr:rowOff>266700</xdr:rowOff>
    </xdr:from>
    <xdr:to>
      <xdr:col>24</xdr:col>
      <xdr:colOff>495299</xdr:colOff>
      <xdr:row>51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9C3BC43-4A3E-4947-B220-0C4B8AB36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360997</xdr:colOff>
      <xdr:row>55</xdr:row>
      <xdr:rowOff>107632</xdr:rowOff>
    </xdr:from>
    <xdr:to>
      <xdr:col>20</xdr:col>
      <xdr:colOff>261937</xdr:colOff>
      <xdr:row>70</xdr:row>
      <xdr:rowOff>190500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3694F3-1C0D-46BE-9352-BC3240161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0.39063</cdr:x>
      <cdr:y>0.38368</cdr:y>
    </cdr:from>
    <cdr:to>
      <cdr:x>0.39271</cdr:x>
      <cdr:y>0.50521</cdr:y>
    </cdr:to>
    <cdr:cxnSp macro="">
      <cdr:nvCxnSpPr>
        <cdr:cNvPr id="3" name="Connecteur droit avec flèche 2">
          <a:extLst xmlns:a="http://schemas.openxmlformats.org/drawingml/2006/main">
            <a:ext uri="{FF2B5EF4-FFF2-40B4-BE49-F238E27FC236}">
              <a16:creationId xmlns:a16="http://schemas.microsoft.com/office/drawing/2014/main" id="{41FF758C-4E62-414C-B510-6240B7B4961B}"/>
            </a:ext>
          </a:extLst>
        </cdr:cNvPr>
        <cdr:cNvCxnSpPr/>
      </cdr:nvCxnSpPr>
      <cdr:spPr>
        <a:xfrm xmlns:a="http://schemas.openxmlformats.org/drawingml/2006/main">
          <a:off x="1785938" y="1052513"/>
          <a:ext cx="9525" cy="33337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0.12188</cdr:x>
      <cdr:y>0.51215</cdr:y>
    </cdr:from>
    <cdr:to>
      <cdr:x>0.12604</cdr:x>
      <cdr:y>0.74826</cdr:y>
    </cdr:to>
    <cdr:cxnSp macro="">
      <cdr:nvCxnSpPr>
        <cdr:cNvPr id="4" name="Connecteur droit avec flèche 3">
          <a:extLst xmlns:a="http://schemas.openxmlformats.org/drawingml/2006/main">
            <a:ext uri="{FF2B5EF4-FFF2-40B4-BE49-F238E27FC236}">
              <a16:creationId xmlns:a16="http://schemas.microsoft.com/office/drawing/2014/main" id="{6D6240A9-6D07-45D6-94F8-FFBDFB3D1E3D}"/>
            </a:ext>
          </a:extLst>
        </cdr:cNvPr>
        <cdr:cNvCxnSpPr/>
      </cdr:nvCxnSpPr>
      <cdr:spPr>
        <a:xfrm xmlns:a="http://schemas.openxmlformats.org/drawingml/2006/main">
          <a:off x="557213" y="1404938"/>
          <a:ext cx="19050" cy="647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0.21563</cdr:x>
      <cdr:y>0.48438</cdr:y>
    </cdr:from>
    <cdr:to>
      <cdr:x>0.21979</cdr:x>
      <cdr:y>0.52257</cdr:y>
    </cdr:to>
    <cdr:cxnSp macro="">
      <cdr:nvCxnSpPr>
        <cdr:cNvPr id="7" name="Connecteur droit avec flèche 6">
          <a:extLst xmlns:a="http://schemas.openxmlformats.org/drawingml/2006/main">
            <a:ext uri="{FF2B5EF4-FFF2-40B4-BE49-F238E27FC236}">
              <a16:creationId xmlns:a16="http://schemas.microsoft.com/office/drawing/2014/main" id="{9388BA48-4492-4FAF-A077-2E8326464086}"/>
            </a:ext>
          </a:extLst>
        </cdr:cNvPr>
        <cdr:cNvCxnSpPr/>
      </cdr:nvCxnSpPr>
      <cdr:spPr>
        <a:xfrm xmlns:a="http://schemas.openxmlformats.org/drawingml/2006/main">
          <a:off x="985838" y="1328738"/>
          <a:ext cx="19050" cy="10477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0.47604</cdr:x>
      <cdr:y>0.51215</cdr:y>
    </cdr:from>
    <cdr:to>
      <cdr:x>0.48021</cdr:x>
      <cdr:y>0.69618</cdr:y>
    </cdr:to>
    <cdr:cxnSp macro="">
      <cdr:nvCxnSpPr>
        <cdr:cNvPr id="10" name="Connecteur droit avec flèche 9">
          <a:extLst xmlns:a="http://schemas.openxmlformats.org/drawingml/2006/main">
            <a:ext uri="{FF2B5EF4-FFF2-40B4-BE49-F238E27FC236}">
              <a16:creationId xmlns:a16="http://schemas.microsoft.com/office/drawing/2014/main" id="{9F2B2DBC-8C1A-42B6-AD1D-A1EE2D042BCF}"/>
            </a:ext>
          </a:extLst>
        </cdr:cNvPr>
        <cdr:cNvCxnSpPr/>
      </cdr:nvCxnSpPr>
      <cdr:spPr>
        <a:xfrm xmlns:a="http://schemas.openxmlformats.org/drawingml/2006/main">
          <a:off x="2176463" y="1404938"/>
          <a:ext cx="19050" cy="504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0.56771</cdr:x>
      <cdr:y>0.41493</cdr:y>
    </cdr:from>
    <cdr:to>
      <cdr:x>0.56979</cdr:x>
      <cdr:y>0.51215</cdr:y>
    </cdr:to>
    <cdr:cxnSp macro="">
      <cdr:nvCxnSpPr>
        <cdr:cNvPr id="13" name="Connecteur droit avec flèche 12">
          <a:extLst xmlns:a="http://schemas.openxmlformats.org/drawingml/2006/main">
            <a:ext uri="{FF2B5EF4-FFF2-40B4-BE49-F238E27FC236}">
              <a16:creationId xmlns:a16="http://schemas.microsoft.com/office/drawing/2014/main" id="{A7223C24-4F71-4345-BF33-0399E4076607}"/>
            </a:ext>
          </a:extLst>
        </cdr:cNvPr>
        <cdr:cNvCxnSpPr/>
      </cdr:nvCxnSpPr>
      <cdr:spPr>
        <a:xfrm xmlns:a="http://schemas.openxmlformats.org/drawingml/2006/main">
          <a:off x="2595564" y="1138239"/>
          <a:ext cx="9524" cy="266699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0.65521</cdr:x>
      <cdr:y>0.5191</cdr:y>
    </cdr:from>
    <cdr:to>
      <cdr:x>0.65938</cdr:x>
      <cdr:y>0.6684</cdr:y>
    </cdr:to>
    <cdr:cxnSp macro="">
      <cdr:nvCxnSpPr>
        <cdr:cNvPr id="16" name="Connecteur droit avec flèche 15">
          <a:extLst xmlns:a="http://schemas.openxmlformats.org/drawingml/2006/main">
            <a:ext uri="{FF2B5EF4-FFF2-40B4-BE49-F238E27FC236}">
              <a16:creationId xmlns:a16="http://schemas.microsoft.com/office/drawing/2014/main" id="{CA91152B-859A-46DC-9838-85D7122E2BC4}"/>
            </a:ext>
          </a:extLst>
        </cdr:cNvPr>
        <cdr:cNvCxnSpPr/>
      </cdr:nvCxnSpPr>
      <cdr:spPr>
        <a:xfrm xmlns:a="http://schemas.openxmlformats.org/drawingml/2006/main" flipH="1" flipV="1">
          <a:off x="2995613" y="1423988"/>
          <a:ext cx="19051" cy="40957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0.73646</cdr:x>
      <cdr:y>0.51215</cdr:y>
    </cdr:from>
    <cdr:to>
      <cdr:x>0.74236</cdr:x>
      <cdr:y>0.70602</cdr:y>
    </cdr:to>
    <cdr:cxnSp macro="">
      <cdr:nvCxnSpPr>
        <cdr:cNvPr id="19" name="Connecteur droit avec flèche 18">
          <a:extLst xmlns:a="http://schemas.openxmlformats.org/drawingml/2006/main">
            <a:ext uri="{FF2B5EF4-FFF2-40B4-BE49-F238E27FC236}">
              <a16:creationId xmlns:a16="http://schemas.microsoft.com/office/drawing/2014/main" id="{F9E6BC3F-7E1B-41AF-9F09-0C2C2866F3A4}"/>
            </a:ext>
          </a:extLst>
        </cdr:cNvPr>
        <cdr:cNvCxnSpPr/>
      </cdr:nvCxnSpPr>
      <cdr:spPr>
        <a:xfrm xmlns:a="http://schemas.openxmlformats.org/drawingml/2006/main" flipH="1" flipV="1">
          <a:off x="3367088" y="1404938"/>
          <a:ext cx="26989" cy="53181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0.83611</cdr:x>
      <cdr:y>0.32755</cdr:y>
    </cdr:from>
    <cdr:to>
      <cdr:x>0.83854</cdr:x>
      <cdr:y>0.51215</cdr:y>
    </cdr:to>
    <cdr:cxnSp macro="">
      <cdr:nvCxnSpPr>
        <cdr:cNvPr id="21" name="Connecteur droit avec flèche 20">
          <a:extLst xmlns:a="http://schemas.openxmlformats.org/drawingml/2006/main">
            <a:ext uri="{FF2B5EF4-FFF2-40B4-BE49-F238E27FC236}">
              <a16:creationId xmlns:a16="http://schemas.microsoft.com/office/drawing/2014/main" id="{00CF56D9-B11F-4132-9F51-BCBBB1A6E1E3}"/>
            </a:ext>
          </a:extLst>
        </cdr:cNvPr>
        <cdr:cNvCxnSpPr/>
      </cdr:nvCxnSpPr>
      <cdr:spPr>
        <a:xfrm xmlns:a="http://schemas.openxmlformats.org/drawingml/2006/main" flipH="1" flipV="1">
          <a:off x="3822701" y="898526"/>
          <a:ext cx="11112" cy="506412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0.92361</cdr:x>
      <cdr:y>0.20602</cdr:y>
    </cdr:from>
    <cdr:to>
      <cdr:x>0.92813</cdr:x>
      <cdr:y>0.51215</cdr:y>
    </cdr:to>
    <cdr:cxnSp macro="">
      <cdr:nvCxnSpPr>
        <cdr:cNvPr id="22" name="Connecteur droit avec flèche 21">
          <a:extLst xmlns:a="http://schemas.openxmlformats.org/drawingml/2006/main">
            <a:ext uri="{FF2B5EF4-FFF2-40B4-BE49-F238E27FC236}">
              <a16:creationId xmlns:a16="http://schemas.microsoft.com/office/drawing/2014/main" id="{5C1334FD-630A-4DDA-A954-D59686E4A3B4}"/>
            </a:ext>
          </a:extLst>
        </cdr:cNvPr>
        <cdr:cNvCxnSpPr/>
      </cdr:nvCxnSpPr>
      <cdr:spPr>
        <a:xfrm xmlns:a="http://schemas.openxmlformats.org/drawingml/2006/main" flipH="1" flipV="1">
          <a:off x="4222751" y="565151"/>
          <a:ext cx="20637" cy="839787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731B-30AE-45A0-B18A-36AF8C5ED809}">
  <dimension ref="B2:L71"/>
  <sheetViews>
    <sheetView tabSelected="1" topLeftCell="A52" zoomScale="40" zoomScaleNormal="40" workbookViewId="0">
      <selection activeCell="C60" sqref="C60"/>
    </sheetView>
  </sheetViews>
  <sheetFormatPr defaultColWidth="11.42578125" defaultRowHeight="25.9"/>
  <cols>
    <col min="1" max="1" width="11.42578125" style="1"/>
    <col min="2" max="2" width="34" style="1" bestFit="1" customWidth="1"/>
    <col min="3" max="5" width="20.5703125" style="1" bestFit="1" customWidth="1"/>
    <col min="6" max="6" width="19.5703125" style="1" bestFit="1" customWidth="1"/>
    <col min="7" max="8" width="16.140625" style="1" bestFit="1" customWidth="1"/>
    <col min="9" max="16384" width="11.42578125" style="1"/>
  </cols>
  <sheetData>
    <row r="2" spans="2:10">
      <c r="B2" s="2" t="s">
        <v>0</v>
      </c>
      <c r="C2" s="2">
        <v>4</v>
      </c>
      <c r="D2" s="2">
        <v>18</v>
      </c>
      <c r="E2" s="2">
        <v>7</v>
      </c>
      <c r="F2" s="2">
        <v>17</v>
      </c>
      <c r="G2" s="2">
        <v>12</v>
      </c>
      <c r="H2" s="2">
        <v>11</v>
      </c>
      <c r="I2" s="2">
        <v>14</v>
      </c>
      <c r="J2" s="2">
        <v>18</v>
      </c>
    </row>
    <row r="3" spans="2:10">
      <c r="B3" s="2" t="s">
        <v>1</v>
      </c>
      <c r="C3" s="2">
        <v>1</v>
      </c>
      <c r="D3" s="2">
        <v>1</v>
      </c>
      <c r="E3" s="2">
        <v>5</v>
      </c>
      <c r="F3" s="2">
        <v>3</v>
      </c>
      <c r="G3" s="2">
        <v>3</v>
      </c>
      <c r="H3" s="2">
        <v>1</v>
      </c>
      <c r="I3" s="2">
        <v>3</v>
      </c>
      <c r="J3" s="2">
        <v>5</v>
      </c>
    </row>
    <row r="6" spans="2:10"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</row>
    <row r="7" spans="2:10">
      <c r="B7" s="2" t="s">
        <v>9</v>
      </c>
      <c r="C7" s="2">
        <v>20</v>
      </c>
      <c r="D7" s="2">
        <v>13</v>
      </c>
      <c r="E7" s="2">
        <v>11</v>
      </c>
      <c r="F7" s="2">
        <v>5</v>
      </c>
      <c r="G7" s="2">
        <v>4</v>
      </c>
      <c r="H7" s="2">
        <v>17</v>
      </c>
    </row>
    <row r="8" spans="2:10">
      <c r="B8" s="2" t="s">
        <v>10</v>
      </c>
      <c r="C8" s="2">
        <v>18</v>
      </c>
      <c r="D8" s="2">
        <v>15</v>
      </c>
      <c r="E8" s="2">
        <v>9</v>
      </c>
      <c r="F8" s="2">
        <v>7</v>
      </c>
      <c r="G8" s="2">
        <v>9</v>
      </c>
      <c r="H8" s="2">
        <v>12</v>
      </c>
    </row>
    <row r="12" spans="2:10">
      <c r="B12" s="2" t="s">
        <v>2</v>
      </c>
      <c r="C12" s="2" t="s">
        <v>3</v>
      </c>
      <c r="D12" s="2" t="s">
        <v>4</v>
      </c>
      <c r="E12" s="2" t="s">
        <v>5</v>
      </c>
      <c r="F12" s="2" t="s">
        <v>6</v>
      </c>
      <c r="G12" s="2" t="s">
        <v>7</v>
      </c>
      <c r="H12" s="2" t="s">
        <v>8</v>
      </c>
    </row>
    <row r="13" spans="2:10">
      <c r="B13" s="2" t="s">
        <v>11</v>
      </c>
      <c r="C13" s="2">
        <v>40</v>
      </c>
      <c r="D13" s="2">
        <v>40</v>
      </c>
      <c r="E13" s="2">
        <v>10</v>
      </c>
      <c r="F13" s="2">
        <v>0</v>
      </c>
      <c r="G13" s="2">
        <v>0</v>
      </c>
      <c r="H13" s="2">
        <v>10</v>
      </c>
      <c r="I13" s="1">
        <f>SUM(C13:H13)</f>
        <v>100</v>
      </c>
    </row>
    <row r="14" spans="2:10">
      <c r="B14" s="2"/>
      <c r="C14" s="2"/>
      <c r="D14" s="2"/>
      <c r="E14" s="2"/>
      <c r="F14" s="2"/>
      <c r="G14" s="2"/>
      <c r="H14" s="2"/>
    </row>
    <row r="17" spans="2:12">
      <c r="B17" s="2" t="s">
        <v>12</v>
      </c>
      <c r="C17" s="3">
        <v>44217</v>
      </c>
      <c r="D17" s="3">
        <v>44301</v>
      </c>
      <c r="E17" s="3">
        <v>44470</v>
      </c>
    </row>
    <row r="18" spans="2:12">
      <c r="B18" s="2" t="s">
        <v>13</v>
      </c>
      <c r="C18" s="2">
        <v>503</v>
      </c>
      <c r="D18" s="2">
        <v>560</v>
      </c>
      <c r="E18" s="2">
        <v>635</v>
      </c>
    </row>
    <row r="19" spans="2:12">
      <c r="B19" s="2" t="s">
        <v>14</v>
      </c>
      <c r="C19" s="2">
        <f>AVERAGE($C$18:$E$18)</f>
        <v>566</v>
      </c>
      <c r="D19" s="2">
        <f t="shared" ref="D19:E19" si="0">AVERAGE($C$18:$E$18)</f>
        <v>566</v>
      </c>
      <c r="E19" s="2">
        <f t="shared" si="0"/>
        <v>566</v>
      </c>
    </row>
    <row r="28" spans="2:12">
      <c r="B28" s="5" t="s">
        <v>15</v>
      </c>
      <c r="C28" s="2">
        <v>1</v>
      </c>
      <c r="D28" s="2">
        <v>2</v>
      </c>
      <c r="E28" s="2">
        <v>3</v>
      </c>
      <c r="F28" s="2">
        <v>4</v>
      </c>
      <c r="G28" s="2">
        <v>5</v>
      </c>
      <c r="H28" s="2">
        <v>6</v>
      </c>
      <c r="I28" s="2">
        <v>7</v>
      </c>
      <c r="J28" s="2">
        <v>8</v>
      </c>
      <c r="K28" s="2">
        <v>9</v>
      </c>
      <c r="L28" s="2">
        <v>10</v>
      </c>
    </row>
    <row r="29" spans="2:12">
      <c r="B29" s="5" t="s">
        <v>16</v>
      </c>
      <c r="C29" s="2">
        <v>5</v>
      </c>
      <c r="D29" s="2">
        <v>50</v>
      </c>
      <c r="E29" s="2">
        <v>45</v>
      </c>
      <c r="F29" s="2">
        <v>65</v>
      </c>
      <c r="G29" s="2">
        <v>15</v>
      </c>
      <c r="H29" s="2">
        <v>62</v>
      </c>
      <c r="I29" s="2">
        <v>18</v>
      </c>
      <c r="J29" s="2">
        <v>12</v>
      </c>
      <c r="K29" s="2">
        <v>75</v>
      </c>
      <c r="L29" s="2">
        <v>95</v>
      </c>
    </row>
    <row r="30" spans="2:12">
      <c r="B30" s="5" t="s">
        <v>14</v>
      </c>
      <c r="C30" s="2">
        <f>AVERAGE($C$29:$L$29)</f>
        <v>44.2</v>
      </c>
      <c r="D30" s="2">
        <f t="shared" ref="D30:L30" si="1">AVERAGE($C$29:$L$29)</f>
        <v>44.2</v>
      </c>
      <c r="E30" s="2">
        <f t="shared" si="1"/>
        <v>44.2</v>
      </c>
      <c r="F30" s="2">
        <f t="shared" si="1"/>
        <v>44.2</v>
      </c>
      <c r="G30" s="2">
        <f t="shared" si="1"/>
        <v>44.2</v>
      </c>
      <c r="H30" s="2">
        <f t="shared" si="1"/>
        <v>44.2</v>
      </c>
      <c r="I30" s="2">
        <f t="shared" si="1"/>
        <v>44.2</v>
      </c>
      <c r="J30" s="2">
        <f t="shared" si="1"/>
        <v>44.2</v>
      </c>
      <c r="K30" s="2">
        <f t="shared" si="1"/>
        <v>44.2</v>
      </c>
      <c r="L30" s="2">
        <f t="shared" si="1"/>
        <v>44.2</v>
      </c>
    </row>
    <row r="31" spans="2:12">
      <c r="B31" s="5" t="s">
        <v>17</v>
      </c>
      <c r="C31" s="2">
        <f>C29-C30</f>
        <v>-39.200000000000003</v>
      </c>
      <c r="D31" s="2">
        <f t="shared" ref="D31:L31" si="2">D29-D30</f>
        <v>5.7999999999999972</v>
      </c>
      <c r="E31" s="2">
        <f t="shared" si="2"/>
        <v>0.79999999999999716</v>
      </c>
      <c r="F31" s="2">
        <f t="shared" si="2"/>
        <v>20.799999999999997</v>
      </c>
      <c r="G31" s="2">
        <f t="shared" si="2"/>
        <v>-29.200000000000003</v>
      </c>
      <c r="H31" s="2">
        <f t="shared" si="2"/>
        <v>17.799999999999997</v>
      </c>
      <c r="I31" s="2">
        <f t="shared" si="2"/>
        <v>-26.200000000000003</v>
      </c>
      <c r="J31" s="2">
        <f t="shared" si="2"/>
        <v>-32.200000000000003</v>
      </c>
      <c r="K31" s="2">
        <f t="shared" si="2"/>
        <v>30.799999999999997</v>
      </c>
      <c r="L31" s="2">
        <f t="shared" si="2"/>
        <v>50.8</v>
      </c>
    </row>
    <row r="32" spans="2:12">
      <c r="B32" s="5" t="s">
        <v>18</v>
      </c>
      <c r="C32" s="2">
        <f>C31*C31</f>
        <v>1536.6400000000003</v>
      </c>
      <c r="D32" s="4">
        <f t="shared" ref="D32:L32" si="3">D31*D31</f>
        <v>33.639999999999965</v>
      </c>
      <c r="E32" s="2">
        <f t="shared" si="3"/>
        <v>0.63999999999999546</v>
      </c>
      <c r="F32" s="2">
        <f t="shared" si="3"/>
        <v>432.63999999999987</v>
      </c>
      <c r="G32" s="2">
        <f t="shared" si="3"/>
        <v>852.64000000000021</v>
      </c>
      <c r="H32" s="2">
        <f t="shared" si="3"/>
        <v>316.83999999999992</v>
      </c>
      <c r="I32" s="2">
        <f t="shared" si="3"/>
        <v>686.44000000000017</v>
      </c>
      <c r="J32" s="2">
        <f t="shared" si="3"/>
        <v>1036.8400000000001</v>
      </c>
      <c r="K32" s="2">
        <f t="shared" si="3"/>
        <v>948.63999999999987</v>
      </c>
      <c r="L32" s="2">
        <f t="shared" si="3"/>
        <v>2580.64</v>
      </c>
    </row>
    <row r="33" spans="2:12">
      <c r="B33" s="5" t="s">
        <v>19</v>
      </c>
      <c r="C33" s="2">
        <f>SUM(C32:L32)/10</f>
        <v>842.55999999999983</v>
      </c>
    </row>
    <row r="34" spans="2:12">
      <c r="B34" s="5" t="s">
        <v>20</v>
      </c>
      <c r="C34" s="2">
        <f>SQRT(C33)</f>
        <v>29.026884090442774</v>
      </c>
    </row>
    <row r="38" spans="2:12">
      <c r="B38" s="5" t="s">
        <v>21</v>
      </c>
      <c r="C38" s="2">
        <v>5</v>
      </c>
      <c r="D38" s="2">
        <v>14</v>
      </c>
      <c r="E38" s="2">
        <v>16</v>
      </c>
      <c r="F38" s="2">
        <v>18</v>
      </c>
      <c r="G38" s="2">
        <v>5</v>
      </c>
      <c r="H38" s="2">
        <v>10</v>
      </c>
      <c r="I38" s="2">
        <v>11</v>
      </c>
      <c r="J38" s="2">
        <v>14</v>
      </c>
      <c r="K38" s="2">
        <v>13</v>
      </c>
      <c r="L38" s="2">
        <v>18</v>
      </c>
    </row>
    <row r="39" spans="2:12">
      <c r="B39" s="5" t="s">
        <v>22</v>
      </c>
      <c r="C39" s="2">
        <v>14</v>
      </c>
      <c r="D39" s="2">
        <v>13</v>
      </c>
      <c r="E39" s="2">
        <v>11</v>
      </c>
      <c r="F39" s="2">
        <v>17</v>
      </c>
      <c r="G39" s="2">
        <v>3</v>
      </c>
      <c r="H39" s="2">
        <v>11</v>
      </c>
      <c r="I39" s="2">
        <v>16</v>
      </c>
      <c r="J39" s="2">
        <v>7</v>
      </c>
      <c r="K39" s="2">
        <v>13</v>
      </c>
      <c r="L39" s="2">
        <v>2</v>
      </c>
    </row>
    <row r="40" spans="2:12">
      <c r="B40" s="5" t="s">
        <v>23</v>
      </c>
      <c r="C40" s="2">
        <f>AVERAGE(C38:L38)</f>
        <v>12.4</v>
      </c>
      <c r="D40" s="2"/>
      <c r="E40" s="2"/>
      <c r="F40" s="2"/>
      <c r="G40" s="2"/>
      <c r="H40" s="2"/>
      <c r="I40" s="2"/>
      <c r="J40" s="2"/>
      <c r="K40" s="2"/>
      <c r="L40" s="2"/>
    </row>
    <row r="41" spans="2:12">
      <c r="B41" s="5" t="s">
        <v>24</v>
      </c>
      <c r="C41" s="2">
        <f>AVERAGE(C39:L39)</f>
        <v>10.7</v>
      </c>
      <c r="D41" s="2"/>
      <c r="E41" s="2"/>
      <c r="F41" s="2"/>
      <c r="G41" s="2"/>
      <c r="H41" s="2"/>
      <c r="I41" s="2"/>
      <c r="J41" s="2"/>
      <c r="K41" s="2"/>
      <c r="L41" s="2"/>
    </row>
    <row r="42" spans="2:12">
      <c r="B42" s="5" t="s">
        <v>25</v>
      </c>
      <c r="C42" s="2">
        <f>C38-$C$40</f>
        <v>-7.4</v>
      </c>
      <c r="D42" s="2">
        <f t="shared" ref="D42:L42" si="4">D38-$C$40</f>
        <v>1.5999999999999996</v>
      </c>
      <c r="E42" s="2">
        <f t="shared" si="4"/>
        <v>3.5999999999999996</v>
      </c>
      <c r="F42" s="2">
        <f t="shared" si="4"/>
        <v>5.6</v>
      </c>
      <c r="G42" s="2">
        <f t="shared" si="4"/>
        <v>-7.4</v>
      </c>
      <c r="H42" s="2">
        <f t="shared" si="4"/>
        <v>-2.4000000000000004</v>
      </c>
      <c r="I42" s="2">
        <f t="shared" si="4"/>
        <v>-1.4000000000000004</v>
      </c>
      <c r="J42" s="2">
        <f t="shared" si="4"/>
        <v>1.5999999999999996</v>
      </c>
      <c r="K42" s="2">
        <f t="shared" si="4"/>
        <v>0.59999999999999964</v>
      </c>
      <c r="L42" s="2">
        <f t="shared" si="4"/>
        <v>5.6</v>
      </c>
    </row>
    <row r="43" spans="2:12">
      <c r="B43" s="5" t="s">
        <v>26</v>
      </c>
      <c r="C43" s="2">
        <f>C39-$C$41</f>
        <v>3.3000000000000007</v>
      </c>
      <c r="D43" s="2">
        <f t="shared" ref="D43:L43" si="5">D39-$C$41</f>
        <v>2.3000000000000007</v>
      </c>
      <c r="E43" s="2">
        <f t="shared" si="5"/>
        <v>0.30000000000000071</v>
      </c>
      <c r="F43" s="2">
        <f t="shared" si="5"/>
        <v>6.3000000000000007</v>
      </c>
      <c r="G43" s="2">
        <f t="shared" si="5"/>
        <v>-7.6999999999999993</v>
      </c>
      <c r="H43" s="2">
        <f t="shared" si="5"/>
        <v>0.30000000000000071</v>
      </c>
      <c r="I43" s="2">
        <f t="shared" si="5"/>
        <v>5.3000000000000007</v>
      </c>
      <c r="J43" s="2">
        <f t="shared" si="5"/>
        <v>-3.6999999999999993</v>
      </c>
      <c r="K43" s="2">
        <f t="shared" si="5"/>
        <v>2.3000000000000007</v>
      </c>
      <c r="L43" s="2">
        <f t="shared" si="5"/>
        <v>-8.6999999999999993</v>
      </c>
    </row>
    <row r="44" spans="2:12">
      <c r="B44" s="5" t="s">
        <v>27</v>
      </c>
      <c r="C44" s="2">
        <f>C42*C42</f>
        <v>54.760000000000005</v>
      </c>
      <c r="D44" s="2">
        <f t="shared" ref="D44:L44" si="6">D42*D42</f>
        <v>2.5599999999999987</v>
      </c>
      <c r="E44" s="2">
        <f t="shared" si="6"/>
        <v>12.959999999999997</v>
      </c>
      <c r="F44" s="2">
        <f t="shared" si="6"/>
        <v>31.359999999999996</v>
      </c>
      <c r="G44" s="2">
        <f t="shared" si="6"/>
        <v>54.760000000000005</v>
      </c>
      <c r="H44" s="2">
        <f t="shared" si="6"/>
        <v>5.7600000000000016</v>
      </c>
      <c r="I44" s="2">
        <f t="shared" si="6"/>
        <v>1.9600000000000011</v>
      </c>
      <c r="J44" s="2">
        <f t="shared" si="6"/>
        <v>2.5599999999999987</v>
      </c>
      <c r="K44" s="2">
        <f t="shared" si="6"/>
        <v>0.3599999999999996</v>
      </c>
      <c r="L44" s="2">
        <f t="shared" si="6"/>
        <v>31.359999999999996</v>
      </c>
    </row>
    <row r="45" spans="2:12">
      <c r="B45" s="5" t="s">
        <v>28</v>
      </c>
      <c r="C45" s="2">
        <f>C43*C43</f>
        <v>10.890000000000004</v>
      </c>
      <c r="D45" s="2">
        <f t="shared" ref="D45:L45" si="7">D43*D43</f>
        <v>5.2900000000000036</v>
      </c>
      <c r="E45" s="2">
        <f t="shared" si="7"/>
        <v>9.0000000000000427E-2</v>
      </c>
      <c r="F45" s="2">
        <f t="shared" si="7"/>
        <v>39.690000000000012</v>
      </c>
      <c r="G45" s="2">
        <f t="shared" si="7"/>
        <v>59.289999999999992</v>
      </c>
      <c r="H45" s="2">
        <f t="shared" si="7"/>
        <v>9.0000000000000427E-2</v>
      </c>
      <c r="I45" s="2">
        <f t="shared" si="7"/>
        <v>28.090000000000007</v>
      </c>
      <c r="J45" s="2">
        <f t="shared" si="7"/>
        <v>13.689999999999994</v>
      </c>
      <c r="K45" s="2">
        <f t="shared" si="7"/>
        <v>5.2900000000000036</v>
      </c>
      <c r="L45" s="2">
        <f t="shared" si="7"/>
        <v>75.689999999999984</v>
      </c>
    </row>
    <row r="46" spans="2:12">
      <c r="B46" s="5" t="s">
        <v>29</v>
      </c>
      <c r="C46" s="2">
        <f>SUM(C44:L44)/10</f>
        <v>19.84</v>
      </c>
      <c r="D46" s="2"/>
      <c r="E46" s="2"/>
      <c r="F46" s="2"/>
      <c r="G46" s="2"/>
      <c r="H46" s="2"/>
      <c r="I46" s="2"/>
      <c r="J46" s="2"/>
      <c r="K46" s="2"/>
      <c r="L46" s="2"/>
    </row>
    <row r="47" spans="2:12">
      <c r="B47" s="5" t="s">
        <v>30</v>
      </c>
      <c r="C47" s="2">
        <f>SUM(C45:L45)/10</f>
        <v>23.810000000000002</v>
      </c>
      <c r="D47" s="2"/>
      <c r="E47" s="2"/>
      <c r="F47" s="2"/>
      <c r="G47" s="2"/>
      <c r="H47" s="2"/>
      <c r="I47" s="2"/>
      <c r="J47" s="2"/>
      <c r="K47" s="2"/>
      <c r="L47" s="2"/>
    </row>
    <row r="48" spans="2:12">
      <c r="B48" s="5" t="s">
        <v>31</v>
      </c>
      <c r="C48" s="2">
        <f>C42*C43</f>
        <v>-24.420000000000005</v>
      </c>
      <c r="D48" s="2">
        <f t="shared" ref="D48:L48" si="8">D42*D43</f>
        <v>3.68</v>
      </c>
      <c r="E48" s="2">
        <f t="shared" si="8"/>
        <v>1.0800000000000025</v>
      </c>
      <c r="F48" s="2">
        <f t="shared" si="8"/>
        <v>35.28</v>
      </c>
      <c r="G48" s="2">
        <f t="shared" si="8"/>
        <v>56.98</v>
      </c>
      <c r="H48" s="2">
        <f t="shared" si="8"/>
        <v>-0.72000000000000186</v>
      </c>
      <c r="I48" s="2">
        <f t="shared" si="8"/>
        <v>-7.4200000000000026</v>
      </c>
      <c r="J48" s="2">
        <f t="shared" si="8"/>
        <v>-5.9199999999999973</v>
      </c>
      <c r="K48" s="2">
        <f t="shared" si="8"/>
        <v>1.3799999999999997</v>
      </c>
      <c r="L48" s="2">
        <f t="shared" si="8"/>
        <v>-48.719999999999992</v>
      </c>
    </row>
    <row r="49" spans="2:12">
      <c r="B49" s="5" t="s">
        <v>32</v>
      </c>
      <c r="C49" s="2">
        <f>SUM(C48:L48)</f>
        <v>11.20000000000001</v>
      </c>
      <c r="D49" s="2"/>
      <c r="E49" s="2"/>
      <c r="F49" s="2"/>
      <c r="G49" s="2"/>
      <c r="H49" s="2"/>
      <c r="I49" s="2"/>
      <c r="J49" s="2"/>
      <c r="K49" s="2"/>
      <c r="L49" s="2"/>
    </row>
    <row r="50" spans="2:12">
      <c r="B50" s="5" t="s">
        <v>33</v>
      </c>
      <c r="C50" s="2">
        <f>C49/10</f>
        <v>1.120000000000001</v>
      </c>
      <c r="D50" s="2"/>
      <c r="E50" s="2"/>
      <c r="F50" s="2"/>
      <c r="G50" s="2"/>
      <c r="H50" s="2"/>
      <c r="I50" s="2"/>
      <c r="J50" s="2"/>
      <c r="K50" s="2"/>
      <c r="L50" s="2"/>
    </row>
    <row r="51" spans="2:12">
      <c r="B51" s="5" t="s">
        <v>34</v>
      </c>
      <c r="C51" s="2">
        <f>C50/(SQRT(C46)*SQRT(C47))</f>
        <v>5.1530871934719863E-2</v>
      </c>
    </row>
    <row r="57" spans="2:12">
      <c r="B57" s="5" t="s">
        <v>21</v>
      </c>
      <c r="C57" s="2">
        <v>13</v>
      </c>
      <c r="D57" s="2">
        <v>14</v>
      </c>
      <c r="E57" s="2">
        <v>12</v>
      </c>
      <c r="F57" s="2">
        <v>18</v>
      </c>
      <c r="G57" s="2">
        <v>5</v>
      </c>
      <c r="H57" s="2">
        <v>10</v>
      </c>
      <c r="I57" s="2">
        <v>14</v>
      </c>
      <c r="J57" s="2">
        <v>8</v>
      </c>
      <c r="K57" s="2">
        <v>13</v>
      </c>
      <c r="L57" s="2">
        <v>3</v>
      </c>
    </row>
    <row r="58" spans="2:12">
      <c r="B58" s="5" t="s">
        <v>22</v>
      </c>
      <c r="C58" s="2">
        <v>14</v>
      </c>
      <c r="D58" s="2">
        <v>13</v>
      </c>
      <c r="E58" s="2">
        <v>11</v>
      </c>
      <c r="F58" s="2">
        <v>17</v>
      </c>
      <c r="G58" s="2">
        <v>3</v>
      </c>
      <c r="H58" s="2">
        <v>11</v>
      </c>
      <c r="I58" s="2">
        <v>16</v>
      </c>
      <c r="J58" s="2">
        <v>7</v>
      </c>
      <c r="K58" s="2">
        <v>13</v>
      </c>
      <c r="L58" s="2">
        <v>2</v>
      </c>
    </row>
    <row r="59" spans="2:12">
      <c r="B59" s="5" t="s">
        <v>23</v>
      </c>
      <c r="C59" s="2">
        <f>AVERAGE(C57:L57)</f>
        <v>11</v>
      </c>
      <c r="D59" s="2"/>
      <c r="E59" s="2"/>
      <c r="F59" s="2"/>
      <c r="G59" s="2"/>
      <c r="H59" s="2"/>
      <c r="I59" s="2"/>
      <c r="J59" s="2"/>
      <c r="K59" s="2"/>
      <c r="L59" s="2"/>
    </row>
    <row r="60" spans="2:12">
      <c r="B60" s="5" t="s">
        <v>24</v>
      </c>
      <c r="C60" s="2">
        <f>AVERAGE(C58:L58)</f>
        <v>10.7</v>
      </c>
      <c r="D60" s="2"/>
      <c r="E60" s="2"/>
      <c r="F60" s="2"/>
      <c r="G60" s="2"/>
      <c r="H60" s="2"/>
      <c r="I60" s="2"/>
      <c r="J60" s="2"/>
      <c r="K60" s="2"/>
      <c r="L60" s="2"/>
    </row>
    <row r="61" spans="2:12">
      <c r="B61" s="5" t="s">
        <v>25</v>
      </c>
      <c r="C61" s="2">
        <f>C57-$C$59</f>
        <v>2</v>
      </c>
      <c r="D61" s="2">
        <f t="shared" ref="D61:L61" si="9">D57-$C$59</f>
        <v>3</v>
      </c>
      <c r="E61" s="2">
        <f t="shared" si="9"/>
        <v>1</v>
      </c>
      <c r="F61" s="2">
        <f t="shared" si="9"/>
        <v>7</v>
      </c>
      <c r="G61" s="2">
        <f t="shared" si="9"/>
        <v>-6</v>
      </c>
      <c r="H61" s="2">
        <f t="shared" si="9"/>
        <v>-1</v>
      </c>
      <c r="I61" s="2">
        <f t="shared" si="9"/>
        <v>3</v>
      </c>
      <c r="J61" s="2">
        <f t="shared" si="9"/>
        <v>-3</v>
      </c>
      <c r="K61" s="2">
        <f t="shared" si="9"/>
        <v>2</v>
      </c>
      <c r="L61" s="2">
        <f t="shared" si="9"/>
        <v>-8</v>
      </c>
    </row>
    <row r="62" spans="2:12">
      <c r="B62" s="7" t="s">
        <v>26</v>
      </c>
      <c r="C62" s="2">
        <f>C58-$C$60</f>
        <v>3.3000000000000007</v>
      </c>
      <c r="D62" s="2">
        <f t="shared" ref="D62:L62" si="10">D58-$C$60</f>
        <v>2.3000000000000007</v>
      </c>
      <c r="E62" s="2">
        <f t="shared" si="10"/>
        <v>0.30000000000000071</v>
      </c>
      <c r="F62" s="2">
        <f t="shared" si="10"/>
        <v>6.3000000000000007</v>
      </c>
      <c r="G62" s="2">
        <f t="shared" si="10"/>
        <v>-7.6999999999999993</v>
      </c>
      <c r="H62" s="2">
        <f t="shared" si="10"/>
        <v>0.30000000000000071</v>
      </c>
      <c r="I62" s="2">
        <f t="shared" si="10"/>
        <v>5.3000000000000007</v>
      </c>
      <c r="J62" s="2">
        <f t="shared" si="10"/>
        <v>-3.6999999999999993</v>
      </c>
      <c r="K62" s="2">
        <f t="shared" si="10"/>
        <v>2.3000000000000007</v>
      </c>
      <c r="L62" s="2">
        <f t="shared" si="10"/>
        <v>-8.6999999999999993</v>
      </c>
    </row>
    <row r="63" spans="2:12">
      <c r="B63" s="6" t="s">
        <v>27</v>
      </c>
      <c r="C63" s="2">
        <f>C61*C61</f>
        <v>4</v>
      </c>
      <c r="D63" s="2">
        <f t="shared" ref="D63:L63" si="11">D61*D61</f>
        <v>9</v>
      </c>
      <c r="E63" s="2">
        <f t="shared" si="11"/>
        <v>1</v>
      </c>
      <c r="F63" s="2">
        <f t="shared" si="11"/>
        <v>49</v>
      </c>
      <c r="G63" s="2">
        <f t="shared" si="11"/>
        <v>36</v>
      </c>
      <c r="H63" s="2">
        <f t="shared" si="11"/>
        <v>1</v>
      </c>
      <c r="I63" s="2">
        <f t="shared" si="11"/>
        <v>9</v>
      </c>
      <c r="J63" s="2">
        <f t="shared" si="11"/>
        <v>9</v>
      </c>
      <c r="K63" s="2">
        <f t="shared" si="11"/>
        <v>4</v>
      </c>
      <c r="L63" s="2">
        <f t="shared" si="11"/>
        <v>64</v>
      </c>
    </row>
    <row r="64" spans="2:12">
      <c r="B64" s="6" t="s">
        <v>28</v>
      </c>
      <c r="C64" s="2">
        <f>C62*C62</f>
        <v>10.890000000000004</v>
      </c>
      <c r="D64" s="2">
        <f t="shared" ref="D64:L64" si="12">D62*D62</f>
        <v>5.2900000000000036</v>
      </c>
      <c r="E64" s="2">
        <f t="shared" si="12"/>
        <v>9.0000000000000427E-2</v>
      </c>
      <c r="F64" s="2">
        <f t="shared" si="12"/>
        <v>39.690000000000012</v>
      </c>
      <c r="G64" s="2">
        <f t="shared" si="12"/>
        <v>59.289999999999992</v>
      </c>
      <c r="H64" s="2">
        <f t="shared" si="12"/>
        <v>9.0000000000000427E-2</v>
      </c>
      <c r="I64" s="2">
        <f t="shared" si="12"/>
        <v>28.090000000000007</v>
      </c>
      <c r="J64" s="2">
        <f t="shared" si="12"/>
        <v>13.689999999999994</v>
      </c>
      <c r="K64" s="2">
        <f t="shared" si="12"/>
        <v>5.2900000000000036</v>
      </c>
      <c r="L64" s="2">
        <f t="shared" si="12"/>
        <v>75.689999999999984</v>
      </c>
    </row>
    <row r="65" spans="2:12">
      <c r="B65" s="6" t="s">
        <v>35</v>
      </c>
      <c r="C65" s="2">
        <f>SUM(C63:L63)/10</f>
        <v>18.600000000000001</v>
      </c>
      <c r="D65" s="2"/>
      <c r="E65" s="2"/>
      <c r="F65" s="2"/>
      <c r="G65" s="2"/>
      <c r="H65" s="2"/>
      <c r="I65" s="2"/>
      <c r="J65" s="2"/>
      <c r="K65" s="2"/>
      <c r="L65" s="2"/>
    </row>
    <row r="66" spans="2:12">
      <c r="B66" s="6" t="s">
        <v>36</v>
      </c>
      <c r="C66" s="2">
        <f>SUM(C64:L64)/10</f>
        <v>23.810000000000002</v>
      </c>
      <c r="D66" s="2"/>
      <c r="E66" s="2"/>
      <c r="F66" s="2"/>
      <c r="G66" s="2"/>
      <c r="H66" s="2"/>
      <c r="I66" s="2"/>
      <c r="J66" s="2"/>
      <c r="K66" s="2"/>
      <c r="L66" s="2"/>
    </row>
    <row r="67" spans="2:12">
      <c r="B67" s="5" t="s">
        <v>31</v>
      </c>
      <c r="C67" s="2">
        <f t="shared" ref="C67:L67" si="13">C61*C62</f>
        <v>6.6000000000000014</v>
      </c>
      <c r="D67" s="2">
        <f t="shared" si="13"/>
        <v>6.9000000000000021</v>
      </c>
      <c r="E67" s="2">
        <f t="shared" si="13"/>
        <v>0.30000000000000071</v>
      </c>
      <c r="F67" s="2">
        <f t="shared" si="13"/>
        <v>44.100000000000009</v>
      </c>
      <c r="G67" s="2">
        <f t="shared" si="13"/>
        <v>46.199999999999996</v>
      </c>
      <c r="H67" s="2">
        <f t="shared" si="13"/>
        <v>-0.30000000000000071</v>
      </c>
      <c r="I67" s="2">
        <f t="shared" si="13"/>
        <v>15.900000000000002</v>
      </c>
      <c r="J67" s="2">
        <f t="shared" si="13"/>
        <v>11.099999999999998</v>
      </c>
      <c r="K67" s="2">
        <f t="shared" si="13"/>
        <v>4.6000000000000014</v>
      </c>
      <c r="L67" s="2">
        <f t="shared" si="13"/>
        <v>69.599999999999994</v>
      </c>
    </row>
    <row r="68" spans="2:12">
      <c r="B68" s="5" t="s">
        <v>32</v>
      </c>
      <c r="C68" s="2">
        <f>SUM(C67:L67)</f>
        <v>205</v>
      </c>
      <c r="D68" s="2"/>
      <c r="E68" s="2"/>
      <c r="F68" s="2"/>
      <c r="G68" s="2"/>
      <c r="H68" s="2"/>
      <c r="I68" s="2"/>
      <c r="J68" s="2"/>
      <c r="K68" s="2"/>
      <c r="L68" s="2"/>
    </row>
    <row r="69" spans="2:12">
      <c r="B69" s="5" t="s">
        <v>33</v>
      </c>
      <c r="C69" s="2">
        <f>C68/10</f>
        <v>20.5</v>
      </c>
      <c r="D69" s="2"/>
      <c r="E69" s="2"/>
      <c r="F69" s="2"/>
      <c r="G69" s="2"/>
      <c r="H69" s="2"/>
      <c r="I69" s="2"/>
      <c r="J69" s="2"/>
      <c r="K69" s="2"/>
      <c r="L69" s="2"/>
    </row>
    <row r="70" spans="2:12">
      <c r="B70" s="6" t="s">
        <v>37</v>
      </c>
      <c r="C70" s="2">
        <f>C69/C65</f>
        <v>1.1021505376344085</v>
      </c>
      <c r="E70" s="1">
        <f>SLOPE(C58:L58,C57:L57)</f>
        <v>1.1021505376344085</v>
      </c>
    </row>
    <row r="71" spans="2:12">
      <c r="B71" s="6" t="s">
        <v>34</v>
      </c>
      <c r="C71" s="2">
        <f>C69/(SQRT(C65)*SQRT(C66))</f>
        <v>0.97413173351992821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03F32D02E44A49A51D428E13DC96F1" ma:contentTypeVersion="15" ma:contentTypeDescription="Crée un document." ma:contentTypeScope="" ma:versionID="164c25963b1adeeea6dd707fda99622e">
  <xsd:schema xmlns:xsd="http://www.w3.org/2001/XMLSchema" xmlns:xs="http://www.w3.org/2001/XMLSchema" xmlns:p="http://schemas.microsoft.com/office/2006/metadata/properties" xmlns:ns2="c1e294f3-4627-4ce5-bb05-78017f98850e" xmlns:ns3="4457043f-fd85-4799-80f5-1f6eaf5bc423" targetNamespace="http://schemas.microsoft.com/office/2006/metadata/properties" ma:root="true" ma:fieldsID="51d11e80cf5ede38c7d84f65e3dfbba5" ns2:_="" ns3:_="">
    <xsd:import namespace="c1e294f3-4627-4ce5-bb05-78017f98850e"/>
    <xsd:import namespace="4457043f-fd85-4799-80f5-1f6eaf5bc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e294f3-4627-4ce5-bb05-78017f9885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a7664016-f4d0-4920-9d3c-774f454634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7043f-fd85-4799-80f5-1f6eaf5bc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2ae5227-5587-46aa-a45e-4471b92825eb}" ma:internalName="TaxCatchAll" ma:showField="CatchAllData" ma:web="4457043f-fd85-4799-80f5-1f6eaf5bc4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e294f3-4627-4ce5-bb05-78017f98850e">
      <Terms xmlns="http://schemas.microsoft.com/office/infopath/2007/PartnerControls"/>
    </lcf76f155ced4ddcb4097134ff3c332f>
    <TaxCatchAll xmlns="4457043f-fd85-4799-80f5-1f6eaf5bc423" xsi:nil="true"/>
  </documentManagement>
</p:properties>
</file>

<file path=customXml/itemProps1.xml><?xml version="1.0" encoding="utf-8"?>
<ds:datastoreItem xmlns:ds="http://schemas.openxmlformats.org/officeDocument/2006/customXml" ds:itemID="{BBD3E9D2-D4F8-4E99-947B-646199C93AFF}"/>
</file>

<file path=customXml/itemProps2.xml><?xml version="1.0" encoding="utf-8"?>
<ds:datastoreItem xmlns:ds="http://schemas.openxmlformats.org/officeDocument/2006/customXml" ds:itemID="{5D582443-FCE3-4339-BDA8-4F86B058FA47}"/>
</file>

<file path=customXml/itemProps3.xml><?xml version="1.0" encoding="utf-8"?>
<ds:datastoreItem xmlns:ds="http://schemas.openxmlformats.org/officeDocument/2006/customXml" ds:itemID="{524A8816-F2D1-4BEC-9FE9-0D3EEF1234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PhilippePC</dc:creator>
  <cp:keywords/>
  <dc:description/>
  <cp:lastModifiedBy>HOERMANN Tom</cp:lastModifiedBy>
  <cp:revision/>
  <dcterms:created xsi:type="dcterms:W3CDTF">2021-10-04T08:37:20Z</dcterms:created>
  <dcterms:modified xsi:type="dcterms:W3CDTF">2022-05-03T06:17:02Z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0x010100A503F32D02E44A49A51D428E13DC96F1</vt:lpwstr>
  </property>
</Properties>
</file>