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studentwat-my.sharepoint.com/personal/radoslaw_relidzynski_student_wat_edu_pl/Documents/magister/sem1/SME - Stochastyczne Modele Eksploatacji SK/własne zadania/"/>
    </mc:Choice>
  </mc:AlternateContent>
  <xr:revisionPtr revIDLastSave="1306" documentId="11_F25DC773A252ABDACC10485DB1DC68645BDE58F1" xr6:coauthVersionLast="47" xr6:coauthVersionMax="47" xr10:uidLastSave="{6A4672DA-D242-458E-9EF7-AF01E6C5C61E}"/>
  <bookViews>
    <workbookView xWindow="2145" yWindow="2610" windowWidth="31755" windowHeight="17400" xr2:uid="{00000000-000D-0000-FFFF-FFFF00000000}"/>
  </bookViews>
  <sheets>
    <sheet name="Sheet1" sheetId="1" r:id="rId1"/>
  </sheets>
  <definedNames>
    <definedName name="a">Sheet1!$P$22</definedName>
    <definedName name="bi">Sheet1!$P$23</definedName>
    <definedName name="bj">Sheet1!$P$24</definedName>
    <definedName name="p">Sheet1!$R$3</definedName>
    <definedName name="q">Sheet1!$R$4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2" i="1" l="1"/>
  <c r="Y77" i="1"/>
  <c r="Y78" i="1"/>
  <c r="Y79" i="1"/>
  <c r="Y80" i="1"/>
  <c r="Y81" i="1"/>
  <c r="Y83" i="1"/>
  <c r="Y84" i="1"/>
  <c r="Y85" i="1"/>
  <c r="U82" i="1"/>
  <c r="U92" i="1" s="1"/>
  <c r="AA92" i="1" s="1"/>
  <c r="AA88" i="1"/>
  <c r="AA89" i="1"/>
  <c r="AA90" i="1"/>
  <c r="AA91" i="1"/>
  <c r="AA93" i="1"/>
  <c r="AA94" i="1"/>
  <c r="AA95" i="1"/>
  <c r="AA87" i="1"/>
  <c r="AA40" i="1"/>
  <c r="Z88" i="1"/>
  <c r="Z89" i="1"/>
  <c r="Z90" i="1"/>
  <c r="Z91" i="1"/>
  <c r="Z92" i="1"/>
  <c r="Z93" i="1"/>
  <c r="Z94" i="1"/>
  <c r="Z95" i="1"/>
  <c r="Z87" i="1"/>
  <c r="P88" i="1"/>
  <c r="Q88" i="1"/>
  <c r="R88" i="1"/>
  <c r="S88" i="1"/>
  <c r="T88" i="1"/>
  <c r="U88" i="1"/>
  <c r="V88" i="1"/>
  <c r="W88" i="1"/>
  <c r="X88" i="1"/>
  <c r="P89" i="1"/>
  <c r="Q89" i="1"/>
  <c r="R89" i="1"/>
  <c r="S89" i="1"/>
  <c r="T89" i="1"/>
  <c r="U89" i="1"/>
  <c r="V89" i="1"/>
  <c r="W89" i="1"/>
  <c r="X89" i="1"/>
  <c r="P90" i="1"/>
  <c r="Q90" i="1"/>
  <c r="R90" i="1"/>
  <c r="S90" i="1"/>
  <c r="T90" i="1"/>
  <c r="U90" i="1"/>
  <c r="V90" i="1"/>
  <c r="W90" i="1"/>
  <c r="X90" i="1"/>
  <c r="P91" i="1"/>
  <c r="Q91" i="1"/>
  <c r="R91" i="1"/>
  <c r="S91" i="1"/>
  <c r="T91" i="1"/>
  <c r="U91" i="1"/>
  <c r="V91" i="1"/>
  <c r="W91" i="1"/>
  <c r="X91" i="1"/>
  <c r="P92" i="1"/>
  <c r="Q92" i="1"/>
  <c r="R92" i="1"/>
  <c r="S92" i="1"/>
  <c r="T92" i="1"/>
  <c r="V92" i="1"/>
  <c r="W92" i="1"/>
  <c r="X92" i="1"/>
  <c r="P93" i="1"/>
  <c r="Q93" i="1"/>
  <c r="R93" i="1"/>
  <c r="S93" i="1"/>
  <c r="T93" i="1"/>
  <c r="U93" i="1"/>
  <c r="V93" i="1"/>
  <c r="W93" i="1"/>
  <c r="X93" i="1"/>
  <c r="P94" i="1"/>
  <c r="Q94" i="1"/>
  <c r="R94" i="1"/>
  <c r="S94" i="1"/>
  <c r="T94" i="1"/>
  <c r="U94" i="1"/>
  <c r="V94" i="1"/>
  <c r="W94" i="1"/>
  <c r="X94" i="1"/>
  <c r="P95" i="1"/>
  <c r="Q95" i="1"/>
  <c r="R95" i="1"/>
  <c r="S95" i="1"/>
  <c r="T95" i="1"/>
  <c r="U95" i="1"/>
  <c r="V95" i="1"/>
  <c r="W95" i="1"/>
  <c r="X95" i="1"/>
  <c r="Q87" i="1"/>
  <c r="R87" i="1"/>
  <c r="S87" i="1"/>
  <c r="T87" i="1"/>
  <c r="U87" i="1"/>
  <c r="V87" i="1"/>
  <c r="W87" i="1"/>
  <c r="X87" i="1"/>
  <c r="P87" i="1"/>
  <c r="X85" i="1"/>
  <c r="W85" i="1"/>
  <c r="U85" i="1"/>
  <c r="W84" i="1"/>
  <c r="X84" i="1"/>
  <c r="V84" i="1"/>
  <c r="T84" i="1"/>
  <c r="V83" i="1"/>
  <c r="W83" i="1"/>
  <c r="S83" i="1"/>
  <c r="X82" i="1"/>
  <c r="T82" i="1"/>
  <c r="R82" i="1"/>
  <c r="T81" i="1"/>
  <c r="U81" i="1"/>
  <c r="S81" i="1"/>
  <c r="Q81" i="1"/>
  <c r="S80" i="1"/>
  <c r="T80" i="1"/>
  <c r="P80" i="1"/>
  <c r="R79" i="1"/>
  <c r="U79" i="1"/>
  <c r="Q79" i="1"/>
  <c r="Q78" i="1"/>
  <c r="T78" i="1"/>
  <c r="Q77" i="1"/>
  <c r="P78" i="1"/>
  <c r="P77" i="1"/>
  <c r="O85" i="1"/>
  <c r="X76" i="1" s="1"/>
  <c r="M85" i="1"/>
  <c r="O77" i="1"/>
  <c r="P76" i="1" s="1"/>
  <c r="O78" i="1"/>
  <c r="Q76" i="1" s="1"/>
  <c r="O79" i="1"/>
  <c r="R76" i="1" s="1"/>
  <c r="O80" i="1"/>
  <c r="S76" i="1" s="1"/>
  <c r="O81" i="1"/>
  <c r="T76" i="1" s="1"/>
  <c r="O82" i="1"/>
  <c r="U76" i="1" s="1"/>
  <c r="O83" i="1"/>
  <c r="V76" i="1" s="1"/>
  <c r="O84" i="1"/>
  <c r="O76" i="1"/>
  <c r="M77" i="1"/>
  <c r="M78" i="1"/>
  <c r="M79" i="1"/>
  <c r="M80" i="1"/>
  <c r="M81" i="1"/>
  <c r="M82" i="1"/>
  <c r="M83" i="1"/>
  <c r="M84" i="1"/>
  <c r="W76" i="1"/>
  <c r="V71" i="1" l="1"/>
  <c r="W71" i="1"/>
  <c r="U71" i="1"/>
  <c r="T71" i="1"/>
  <c r="U70" i="1"/>
  <c r="V70" i="1"/>
  <c r="Q70" i="1"/>
  <c r="T69" i="1"/>
  <c r="V69" i="1"/>
  <c r="R69" i="1"/>
  <c r="S68" i="1"/>
  <c r="V68" i="1"/>
  <c r="R68" i="1"/>
  <c r="Q68" i="1"/>
  <c r="R67" i="1"/>
  <c r="S67" i="1"/>
  <c r="P67" i="1"/>
  <c r="Q66" i="1"/>
  <c r="S66" i="1"/>
  <c r="P66" i="1"/>
  <c r="P65" i="1"/>
  <c r="Q65" i="1"/>
  <c r="X72" i="1"/>
  <c r="T64" i="1"/>
  <c r="O65" i="1"/>
  <c r="P64" i="1" s="1"/>
  <c r="O66" i="1"/>
  <c r="Q64" i="1" s="1"/>
  <c r="O67" i="1"/>
  <c r="R64" i="1" s="1"/>
  <c r="O68" i="1"/>
  <c r="S64" i="1" s="1"/>
  <c r="O69" i="1"/>
  <c r="O70" i="1"/>
  <c r="U64" i="1" s="1"/>
  <c r="O71" i="1"/>
  <c r="V64" i="1" s="1"/>
  <c r="O72" i="1"/>
  <c r="W64" i="1" s="1"/>
  <c r="O64" i="1"/>
  <c r="M66" i="1"/>
  <c r="M67" i="1"/>
  <c r="M68" i="1"/>
  <c r="M69" i="1"/>
  <c r="M70" i="1"/>
  <c r="M71" i="1"/>
  <c r="M72" i="1"/>
  <c r="M65" i="1"/>
  <c r="O29" i="1"/>
  <c r="T34" i="1"/>
  <c r="Q34" i="1"/>
  <c r="R41" i="1"/>
  <c r="S41" i="1"/>
  <c r="U41" i="1"/>
  <c r="V41" i="1"/>
  <c r="W41" i="1"/>
  <c r="X41" i="1"/>
  <c r="P42" i="1"/>
  <c r="S42" i="1"/>
  <c r="T42" i="1"/>
  <c r="V42" i="1"/>
  <c r="W42" i="1"/>
  <c r="X42" i="1"/>
  <c r="Q43" i="1"/>
  <c r="R43" i="1"/>
  <c r="U43" i="1"/>
  <c r="V43" i="1"/>
  <c r="W43" i="1"/>
  <c r="X43" i="1"/>
  <c r="P44" i="1"/>
  <c r="R44" i="1"/>
  <c r="V44" i="1"/>
  <c r="W44" i="1"/>
  <c r="X44" i="1"/>
  <c r="P45" i="1"/>
  <c r="Q45" i="1"/>
  <c r="S45" i="1"/>
  <c r="V45" i="1"/>
  <c r="W45" i="1"/>
  <c r="P46" i="1"/>
  <c r="Q46" i="1"/>
  <c r="R46" i="1"/>
  <c r="T46" i="1"/>
  <c r="U46" i="1"/>
  <c r="X46" i="1"/>
  <c r="P47" i="1"/>
  <c r="Q47" i="1"/>
  <c r="R47" i="1"/>
  <c r="S47" i="1"/>
  <c r="U47" i="1"/>
  <c r="P48" i="1"/>
  <c r="Q48" i="1"/>
  <c r="R48" i="1"/>
  <c r="S48" i="1"/>
  <c r="T48" i="1"/>
  <c r="V48" i="1"/>
  <c r="R40" i="1"/>
  <c r="S40" i="1"/>
  <c r="T40" i="1"/>
  <c r="U40" i="1"/>
  <c r="V40" i="1"/>
  <c r="W40" i="1"/>
  <c r="X40" i="1"/>
  <c r="X38" i="1"/>
  <c r="W38" i="1"/>
  <c r="U38" i="1"/>
  <c r="W37" i="1"/>
  <c r="X37" i="1"/>
  <c r="V37" i="1"/>
  <c r="T37" i="1"/>
  <c r="V36" i="1"/>
  <c r="W36" i="1"/>
  <c r="S36" i="1"/>
  <c r="U35" i="1"/>
  <c r="X35" i="1"/>
  <c r="T35" i="1"/>
  <c r="R35" i="1"/>
  <c r="U34" i="1"/>
  <c r="S34" i="1"/>
  <c r="S33" i="1"/>
  <c r="P33" i="1"/>
  <c r="T33" i="1"/>
  <c r="R32" i="1"/>
  <c r="U32" i="1"/>
  <c r="Q32" i="1"/>
  <c r="T31" i="1"/>
  <c r="P31" i="1"/>
  <c r="O30" i="1"/>
  <c r="Z40" i="1" s="1"/>
  <c r="O31" i="1"/>
  <c r="Z41" i="1" s="1"/>
  <c r="O32" i="1"/>
  <c r="R29" i="1" s="1"/>
  <c r="O33" i="1"/>
  <c r="S29" i="1" s="1"/>
  <c r="O34" i="1"/>
  <c r="T29" i="1" s="1"/>
  <c r="O35" i="1"/>
  <c r="Z45" i="1" s="1"/>
  <c r="O36" i="1"/>
  <c r="V29" i="1" s="1"/>
  <c r="O37" i="1"/>
  <c r="W29" i="1" s="1"/>
  <c r="O38" i="1"/>
  <c r="Z48" i="1" s="1"/>
  <c r="M31" i="1"/>
  <c r="M32" i="1"/>
  <c r="M33" i="1"/>
  <c r="M34" i="1"/>
  <c r="M35" i="1"/>
  <c r="M36" i="1"/>
  <c r="M37" i="1"/>
  <c r="M38" i="1"/>
  <c r="M30" i="1"/>
  <c r="X69" i="1" l="1"/>
  <c r="X70" i="1"/>
  <c r="X71" i="1"/>
  <c r="X68" i="1"/>
  <c r="X67" i="1"/>
  <c r="X66" i="1"/>
  <c r="X65" i="1"/>
  <c r="V46" i="1"/>
  <c r="T41" i="1"/>
  <c r="Y36" i="1"/>
  <c r="Z46" i="1"/>
  <c r="U29" i="1"/>
  <c r="U45" i="1" s="1"/>
  <c r="Z47" i="1"/>
  <c r="W46" i="1"/>
  <c r="W48" i="1"/>
  <c r="V47" i="1"/>
  <c r="T47" i="1"/>
  <c r="T45" i="1"/>
  <c r="Z44" i="1"/>
  <c r="W47" i="1"/>
  <c r="Z43" i="1"/>
  <c r="R45" i="1"/>
  <c r="R42" i="1"/>
  <c r="S46" i="1"/>
  <c r="S43" i="1"/>
  <c r="S44" i="1"/>
  <c r="Y32" i="1"/>
  <c r="Y38" i="1"/>
  <c r="Z42" i="1"/>
  <c r="P29" i="1"/>
  <c r="P41" i="1" s="1"/>
  <c r="X29" i="1"/>
  <c r="X48" i="1" s="1"/>
  <c r="Q29" i="1"/>
  <c r="Q42" i="1" s="1"/>
  <c r="Y33" i="1"/>
  <c r="Y34" i="1"/>
  <c r="Y37" i="1"/>
  <c r="T43" i="1"/>
  <c r="T44" i="1"/>
  <c r="Y35" i="1"/>
  <c r="Q31" i="1"/>
  <c r="O12" i="1"/>
  <c r="O13" i="1"/>
  <c r="O14" i="1"/>
  <c r="O15" i="1"/>
  <c r="O16" i="1"/>
  <c r="O17" i="1"/>
  <c r="O11" i="1"/>
  <c r="M13" i="1"/>
  <c r="M14" i="1"/>
  <c r="M15" i="1"/>
  <c r="M16" i="1"/>
  <c r="M17" i="1"/>
  <c r="M12" i="1"/>
  <c r="P30" i="1"/>
  <c r="Q30" i="1"/>
  <c r="AA46" i="1" l="1"/>
  <c r="U48" i="1"/>
  <c r="AA48" i="1" s="1"/>
  <c r="U44" i="1"/>
  <c r="U42" i="1"/>
  <c r="AA42" i="1" s="1"/>
  <c r="X47" i="1"/>
  <c r="AA47" i="1" s="1"/>
  <c r="Q44" i="1"/>
  <c r="P43" i="1"/>
  <c r="AA43" i="1" s="1"/>
  <c r="X45" i="1"/>
  <c r="AA45" i="1" s="1"/>
  <c r="Q41" i="1"/>
  <c r="AA41" i="1" s="1"/>
  <c r="Q40" i="1"/>
  <c r="Y31" i="1"/>
  <c r="P40" i="1"/>
  <c r="Y30" i="1"/>
  <c r="U11" i="1"/>
  <c r="Q11" i="1"/>
  <c r="P11" i="1"/>
  <c r="AA44" i="1" l="1"/>
  <c r="R4" i="1"/>
  <c r="R3" i="1"/>
  <c r="R11" i="1"/>
  <c r="S11" i="1"/>
  <c r="T11" i="1"/>
  <c r="R16" i="1" l="1"/>
  <c r="T16" i="1"/>
  <c r="U16" i="1"/>
  <c r="S16" i="1"/>
  <c r="Q16" i="1"/>
  <c r="U17" i="1"/>
  <c r="T17" i="1"/>
  <c r="R17" i="1"/>
  <c r="S15" i="1"/>
  <c r="Q15" i="1"/>
  <c r="T15" i="1"/>
  <c r="R15" i="1"/>
  <c r="R14" i="1"/>
  <c r="T14" i="1"/>
  <c r="P14" i="1"/>
  <c r="Q14" i="1"/>
  <c r="R13" i="1"/>
  <c r="Q13" i="1"/>
  <c r="Q12" i="1"/>
  <c r="P13" i="1"/>
  <c r="P12" i="1"/>
  <c r="V17" i="1" l="1"/>
  <c r="V16" i="1"/>
  <c r="V14" i="1"/>
  <c r="V15" i="1"/>
  <c r="V13" i="1"/>
  <c r="V12" i="1"/>
</calcChain>
</file>

<file path=xl/sharedStrings.xml><?xml version="1.0" encoding="utf-8"?>
<sst xmlns="http://schemas.openxmlformats.org/spreadsheetml/2006/main" count="60" uniqueCount="28">
  <si>
    <t>p</t>
  </si>
  <si>
    <t>b</t>
  </si>
  <si>
    <t>p1</t>
  </si>
  <si>
    <t>p2</t>
  </si>
  <si>
    <t>p1 - q</t>
  </si>
  <si>
    <t>p2 - q</t>
  </si>
  <si>
    <t>na start w p1 jest zadanie</t>
  </si>
  <si>
    <t>Stany:</t>
  </si>
  <si>
    <t>q</t>
  </si>
  <si>
    <t>control</t>
  </si>
  <si>
    <t>X = {</t>
  </si>
  <si>
    <t>}</t>
  </si>
  <si>
    <t>jak się wykona zadanie, to nie ma straty</t>
  </si>
  <si>
    <t>Zadanie 1</t>
  </si>
  <si>
    <t>Zadanie 2</t>
  </si>
  <si>
    <t>a</t>
  </si>
  <si>
    <t>p1 ma priorytet nad p2</t>
  </si>
  <si>
    <t>b1</t>
  </si>
  <si>
    <t>b2</t>
  </si>
  <si>
    <t>p1 - bi</t>
  </si>
  <si>
    <t>p2 - bii</t>
  </si>
  <si>
    <t>Macierz prawdopodobieństwa przejść</t>
  </si>
  <si>
    <t xml:space="preserve">Macierz intensywności przejść </t>
  </si>
  <si>
    <t>bi (b1)</t>
  </si>
  <si>
    <t>---</t>
  </si>
  <si>
    <t>bj (b2)</t>
  </si>
  <si>
    <t>L.p.</t>
  </si>
  <si>
    <t>??? b1/b2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</si>
</sst>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applyBorder="1"/>
    <xf numFmtId="0" fontId="1" fillId="2" borderId="3" xfId="0" applyFont="1" applyFill="1" applyBorder="1"/>
    <xf numFmtId="0" fontId="3" fillId="0" borderId="3" xfId="0" applyFont="1" applyBorder="1"/>
    <xf numFmtId="0" fontId="3" fillId="0" borderId="0" xfId="0" applyFont="1"/>
    <xf numFmtId="0" fontId="1" fillId="0" borderId="0" xfId="0" applyFont="1"/>
    <xf numFmtId="0" fontId="1" fillId="0" borderId="3" xfId="0" applyFont="1" applyBorder="1"/>
    <xf numFmtId="0" fontId="2" fillId="3" borderId="0" xfId="0" applyFont="1" applyFill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3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87749</xdr:colOff>
      <xdr:row>0</xdr:row>
      <xdr:rowOff>0</xdr:rowOff>
    </xdr:from>
    <xdr:to>
      <xdr:col>7</xdr:col>
      <xdr:colOff>197867</xdr:colOff>
      <xdr:row>26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E4F8D4-3644-A215-DED7-75B842370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49" y="0"/>
          <a:ext cx="4360649" cy="5124450"/>
        </a:xfrm>
        <a:prstGeom prst="rect">
          <a:avLst/>
        </a:prstGeom>
      </xdr:spPr>
    </xdr:pic>
    <xdr:clientData/>
  </xdr:twoCellAnchor>
  <xdr:twoCellAnchor editAs="oneCell">
    <xdr:from>
      <xdr:col>5</xdr:col>
      <xdr:colOff>231913</xdr:colOff>
      <xdr:row>39</xdr:row>
      <xdr:rowOff>49695</xdr:rowOff>
    </xdr:from>
    <xdr:to>
      <xdr:col>14</xdr:col>
      <xdr:colOff>770282</xdr:colOff>
      <xdr:row>59</xdr:row>
      <xdr:rowOff>101133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64AEAE-C8C4-2AF4-D70C-CC3DE1B2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6478" y="7479195"/>
          <a:ext cx="3876261" cy="38614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AI95"/>
  <sheetViews>
    <sheetView tabSelected="1" topLeftCell="E70" zoomScale="115" zoomScaleNormal="115" workbookViewId="0">
      <selection activeCell="P87" sqref="P87"/>
    </sheetView>
  </sheetViews>
  <sheetFormatPr defaultRowHeight="15" x14ac:dyDescent="0.25"/>
  <cols>
    <col min="8" max="8" width="4.140625" bestFit="1" customWidth="1"/>
    <col min="9" max="9" width="3.140625" bestFit="1" customWidth="1"/>
    <col min="10" max="10" width="3.140625" customWidth="1"/>
    <col min="11" max="11" width="3.140625" bestFit="1" customWidth="1"/>
    <col min="12" max="12" width="3.140625" customWidth="1"/>
    <col min="13" max="13" width="9.28515625" bestFit="1" customWidth="1"/>
    <col min="14" max="14" width="5.85546875" bestFit="1" customWidth="1"/>
    <col min="15" max="15" width="12.85546875" customWidth="1"/>
    <col min="16" max="16" width="9.140625" customWidth="1"/>
    <col min="26" max="26" width="13.5703125" bestFit="1" customWidth="1"/>
  </cols>
  <sheetData>
    <row r="1" spans="9:22" x14ac:dyDescent="0.25">
      <c r="I1" s="12" t="s">
        <v>13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9:22" x14ac:dyDescent="0.25">
      <c r="J2" s="1"/>
      <c r="K2" s="4" t="s">
        <v>1</v>
      </c>
      <c r="L2" s="5" t="s">
        <v>24</v>
      </c>
      <c r="M2" s="4" t="s">
        <v>4</v>
      </c>
    </row>
    <row r="3" spans="9:22" x14ac:dyDescent="0.25">
      <c r="J3" t="s">
        <v>0</v>
      </c>
      <c r="K3" s="4"/>
      <c r="L3" s="4"/>
      <c r="M3" s="4"/>
      <c r="Q3" s="6" t="s">
        <v>0</v>
      </c>
      <c r="R3" s="6">
        <f ca="1">RAND()</f>
        <v>0.52590737301103418</v>
      </c>
    </row>
    <row r="4" spans="9:22" x14ac:dyDescent="0.25">
      <c r="J4" s="2"/>
      <c r="K4" s="4" t="s">
        <v>1</v>
      </c>
      <c r="L4" s="5" t="s">
        <v>24</v>
      </c>
      <c r="M4" s="4" t="s">
        <v>5</v>
      </c>
      <c r="Q4" s="6" t="s">
        <v>8</v>
      </c>
      <c r="R4" s="6">
        <f ca="1">RAND()</f>
        <v>0.12871994588802149</v>
      </c>
    </row>
    <row r="6" spans="9:22" x14ac:dyDescent="0.25">
      <c r="I6" t="s">
        <v>12</v>
      </c>
    </row>
    <row r="7" spans="9:22" x14ac:dyDescent="0.25">
      <c r="I7" t="s">
        <v>16</v>
      </c>
    </row>
    <row r="8" spans="9:22" x14ac:dyDescent="0.25">
      <c r="I8" t="s">
        <v>6</v>
      </c>
    </row>
    <row r="10" spans="9:22" x14ac:dyDescent="0.25">
      <c r="I10" t="s">
        <v>7</v>
      </c>
      <c r="O10" t="s">
        <v>21</v>
      </c>
    </row>
    <row r="11" spans="9:22" x14ac:dyDescent="0.25">
      <c r="I11" s="6" t="s">
        <v>1</v>
      </c>
      <c r="J11" s="6"/>
      <c r="K11" s="6" t="s">
        <v>0</v>
      </c>
      <c r="M11" t="s">
        <v>10</v>
      </c>
      <c r="O11" s="7" t="str">
        <f>_xlfn.CONCAT("&lt;",I11,",",K11,"&gt;")</f>
        <v>&lt;b,p&gt;</v>
      </c>
      <c r="P11" s="7" t="str">
        <f>O12</f>
        <v>&lt;0,0&gt;</v>
      </c>
      <c r="Q11" s="7" t="str">
        <f>O13</f>
        <v>&lt;0,1&gt;</v>
      </c>
      <c r="R11" s="7" t="str">
        <f>O14</f>
        <v>&lt;0,2&gt;</v>
      </c>
      <c r="S11" s="7" t="str">
        <f>O15</f>
        <v>&lt;1,1&gt;</v>
      </c>
      <c r="T11" s="7" t="str">
        <f>O16</f>
        <v>&lt;1,2&gt;</v>
      </c>
      <c r="U11" s="7" t="str">
        <f>O17</f>
        <v>&lt;2,2&gt;</v>
      </c>
      <c r="V11" t="s">
        <v>9</v>
      </c>
    </row>
    <row r="12" spans="9:22" x14ac:dyDescent="0.25">
      <c r="I12" s="6">
        <v>0</v>
      </c>
      <c r="J12" s="6"/>
      <c r="K12" s="6">
        <v>0</v>
      </c>
      <c r="M12" t="str">
        <f>_xlfn.CONCAT("&lt;",I12,",",K12,"&gt;",",")</f>
        <v>&lt;0,0&gt;,</v>
      </c>
      <c r="O12" s="7" t="str">
        <f t="shared" ref="O12:O17" si="0">_xlfn.CONCAT("&lt;",I12,",",K12,"&gt;")</f>
        <v>&lt;0,0&gt;</v>
      </c>
      <c r="P12" s="6">
        <f ca="1">(1-p)</f>
        <v>0.47409262698896582</v>
      </c>
      <c r="Q12" s="6">
        <f ca="1">p</f>
        <v>0.52590737301103418</v>
      </c>
      <c r="R12" s="6">
        <v>0</v>
      </c>
      <c r="S12" s="6">
        <v>0</v>
      </c>
      <c r="T12" s="6">
        <v>0</v>
      </c>
      <c r="U12" s="6">
        <v>0</v>
      </c>
      <c r="V12" t="str">
        <f t="shared" ref="V12:V17" ca="1" si="1">IF(SUM(P12:U12)=1,"GOOD",SUM(P12:U12))</f>
        <v>GOOD</v>
      </c>
    </row>
    <row r="13" spans="9:22" x14ac:dyDescent="0.25">
      <c r="I13" s="6">
        <v>0</v>
      </c>
      <c r="J13" s="6"/>
      <c r="K13" s="6">
        <v>1</v>
      </c>
      <c r="M13" t="str">
        <f t="shared" ref="M13:M17" si="2">_xlfn.CONCAT("&lt;",I13,",",K13,"&gt;",",")</f>
        <v>&lt;0,1&gt;,</v>
      </c>
      <c r="O13" s="7" t="str">
        <f t="shared" si="0"/>
        <v>&lt;0,1&gt;</v>
      </c>
      <c r="P13" s="6">
        <f ca="1">(1-p)*q</f>
        <v>6.102517729192964E-2</v>
      </c>
      <c r="Q13" s="6">
        <f ca="1">(1-p)*(1-q)+p*q</f>
        <v>0.48076221829312804</v>
      </c>
      <c r="R13" s="6">
        <f ca="1">p*(1-q)</f>
        <v>0.45821260441494233</v>
      </c>
      <c r="S13" s="6">
        <v>0</v>
      </c>
      <c r="T13" s="6">
        <v>0</v>
      </c>
      <c r="U13" s="6">
        <v>0</v>
      </c>
      <c r="V13" t="str">
        <f t="shared" ca="1" si="1"/>
        <v>GOOD</v>
      </c>
    </row>
    <row r="14" spans="9:22" x14ac:dyDescent="0.25">
      <c r="I14" s="6">
        <v>0</v>
      </c>
      <c r="J14" s="6"/>
      <c r="K14" s="6">
        <v>2</v>
      </c>
      <c r="M14" t="str">
        <f t="shared" si="2"/>
        <v>&lt;0,2&gt;,</v>
      </c>
      <c r="O14" s="7" t="str">
        <f t="shared" si="0"/>
        <v>&lt;0,2&gt;</v>
      </c>
      <c r="P14" s="6">
        <f ca="1">(1-p)*q*q</f>
        <v>7.8551575188241015E-3</v>
      </c>
      <c r="Q14" s="6">
        <f ca="1">(1-p)*q*(1-q)*2+p*q*q</f>
        <v>0.11505370649680216</v>
      </c>
      <c r="R14" s="6">
        <f ca="1">(1-p)*(1-q)*(1-q)+p*q*(1-q)*2</f>
        <v>0.47785963321493219</v>
      </c>
      <c r="S14" s="6">
        <v>0</v>
      </c>
      <c r="T14" s="6">
        <f ca="1">p*(1-q)*(1-q)</f>
        <v>0.39923150276944153</v>
      </c>
      <c r="U14" s="6">
        <v>0</v>
      </c>
      <c r="V14" t="str">
        <f t="shared" ca="1" si="1"/>
        <v>GOOD</v>
      </c>
    </row>
    <row r="15" spans="9:22" x14ac:dyDescent="0.25">
      <c r="I15" s="6">
        <v>1</v>
      </c>
      <c r="J15" s="6"/>
      <c r="K15" s="6">
        <v>1</v>
      </c>
      <c r="M15" t="str">
        <f t="shared" si="2"/>
        <v>&lt;1,1&gt;,</v>
      </c>
      <c r="O15" s="7" t="str">
        <f t="shared" si="0"/>
        <v>&lt;1,1&gt;</v>
      </c>
      <c r="P15" s="6">
        <v>0</v>
      </c>
      <c r="Q15" s="6">
        <f ca="1">(1-p)*q</f>
        <v>6.102517729192964E-2</v>
      </c>
      <c r="R15" s="6">
        <f ca="1">p*q</f>
        <v>6.7694768596091859E-2</v>
      </c>
      <c r="S15" s="6">
        <f ca="1">(1-p)*(1-q)</f>
        <v>0.41306744969703618</v>
      </c>
      <c r="T15" s="6">
        <f ca="1">p*(1-q)</f>
        <v>0.45821260441494233</v>
      </c>
      <c r="U15" s="6">
        <v>0</v>
      </c>
      <c r="V15" t="str">
        <f t="shared" ca="1" si="1"/>
        <v>GOOD</v>
      </c>
    </row>
    <row r="16" spans="9:22" x14ac:dyDescent="0.25">
      <c r="I16" s="6">
        <v>1</v>
      </c>
      <c r="J16" s="6"/>
      <c r="K16" s="6">
        <v>2</v>
      </c>
      <c r="M16" t="str">
        <f t="shared" si="2"/>
        <v>&lt;1,2&gt;,</v>
      </c>
      <c r="O16" s="7" t="str">
        <f t="shared" si="0"/>
        <v>&lt;1,2&gt;</v>
      </c>
      <c r="P16" s="6">
        <v>0</v>
      </c>
      <c r="Q16" s="6">
        <f ca="1">(1-p)*q*q</f>
        <v>7.8551575188241015E-3</v>
      </c>
      <c r="R16" s="6">
        <f ca="1">(1-p)*q*(1-q)+p*q*q</f>
        <v>6.1883686723696617E-2</v>
      </c>
      <c r="S16" s="6">
        <f ca="1">(1-p)*q*(1-q)</f>
        <v>5.3170019773105537E-2</v>
      </c>
      <c r="T16" s="6">
        <f ca="1">(1-p)*(1-q)*(1-q)+p*q*(1-q)*2</f>
        <v>0.47785963321493219</v>
      </c>
      <c r="U16" s="6">
        <f ca="1">p*(1-q)*(1-q)</f>
        <v>0.39923150276944153</v>
      </c>
      <c r="V16" t="str">
        <f t="shared" ca="1" si="1"/>
        <v>GOOD</v>
      </c>
    </row>
    <row r="17" spans="8:35" x14ac:dyDescent="0.25">
      <c r="I17" s="6">
        <v>2</v>
      </c>
      <c r="J17" s="6"/>
      <c r="K17" s="6">
        <v>2</v>
      </c>
      <c r="M17" t="str">
        <f t="shared" si="2"/>
        <v>&lt;2,2&gt;,</v>
      </c>
      <c r="O17" s="7" t="str">
        <f t="shared" si="0"/>
        <v>&lt;2,2&gt;</v>
      </c>
      <c r="P17" s="8">
        <v>0</v>
      </c>
      <c r="Q17" s="8">
        <v>0</v>
      </c>
      <c r="R17" s="8">
        <f ca="1">(1-p)*q*q</f>
        <v>7.8551575188241015E-3</v>
      </c>
      <c r="S17" s="8">
        <v>0</v>
      </c>
      <c r="T17" s="8">
        <f ca="1">p*q*q+(1-p)*(1-q)*q*2</f>
        <v>0.11505370649680216</v>
      </c>
      <c r="U17" s="8">
        <f ca="1">p*q*(1-q)*2+(1-p)*(1-q)*(1-q)+p*(1-q)*(1-q)</f>
        <v>0.87709113598437372</v>
      </c>
      <c r="V17" s="9" t="str">
        <f t="shared" ca="1" si="1"/>
        <v>GOOD</v>
      </c>
    </row>
    <row r="18" spans="8:35" x14ac:dyDescent="0.25">
      <c r="M18" s="4" t="s">
        <v>11</v>
      </c>
      <c r="S18" s="3"/>
      <c r="U18" s="3"/>
      <c r="AI18" s="13"/>
    </row>
    <row r="19" spans="8:35" x14ac:dyDescent="0.25">
      <c r="T19" s="3"/>
      <c r="AI19" s="13"/>
    </row>
    <row r="20" spans="8:35" x14ac:dyDescent="0.25">
      <c r="I20" s="12" t="s">
        <v>14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AI20" s="13"/>
    </row>
    <row r="21" spans="8:35" x14ac:dyDescent="0.25">
      <c r="J21" s="1"/>
      <c r="K21" s="4" t="s">
        <v>1</v>
      </c>
      <c r="L21" s="5" t="s">
        <v>24</v>
      </c>
      <c r="M21" s="4" t="s">
        <v>19</v>
      </c>
      <c r="AI21" s="13"/>
    </row>
    <row r="22" spans="8:35" x14ac:dyDescent="0.25">
      <c r="J22" t="s">
        <v>15</v>
      </c>
      <c r="K22" s="4"/>
      <c r="L22" s="4"/>
      <c r="M22" s="4"/>
      <c r="O22" s="6" t="s">
        <v>15</v>
      </c>
      <c r="P22" s="6">
        <v>100</v>
      </c>
      <c r="AI22" s="13"/>
    </row>
    <row r="23" spans="8:35" x14ac:dyDescent="0.25">
      <c r="J23" s="2"/>
      <c r="K23" s="4" t="s">
        <v>1</v>
      </c>
      <c r="L23" s="5" t="s">
        <v>24</v>
      </c>
      <c r="M23" s="4" t="s">
        <v>20</v>
      </c>
      <c r="O23" s="6" t="s">
        <v>23</v>
      </c>
      <c r="P23" s="6">
        <v>1</v>
      </c>
      <c r="AI23" s="13"/>
    </row>
    <row r="24" spans="8:35" x14ac:dyDescent="0.25">
      <c r="O24" s="6" t="s">
        <v>25</v>
      </c>
      <c r="P24" s="6">
        <v>2</v>
      </c>
      <c r="AI24" s="13"/>
    </row>
    <row r="25" spans="8:35" x14ac:dyDescent="0.25">
      <c r="I25" t="s">
        <v>16</v>
      </c>
      <c r="AI25" s="13"/>
    </row>
    <row r="26" spans="8:35" x14ac:dyDescent="0.25">
      <c r="I26" t="s">
        <v>6</v>
      </c>
      <c r="AI26" s="13"/>
    </row>
    <row r="27" spans="8:35" x14ac:dyDescent="0.25">
      <c r="P27">
        <v>1</v>
      </c>
      <c r="Q27">
        <v>2</v>
      </c>
      <c r="R27">
        <v>3</v>
      </c>
      <c r="S27">
        <v>4</v>
      </c>
      <c r="T27">
        <v>5</v>
      </c>
      <c r="U27">
        <v>6</v>
      </c>
      <c r="V27">
        <v>7</v>
      </c>
      <c r="W27">
        <v>8</v>
      </c>
      <c r="X27">
        <v>9</v>
      </c>
      <c r="AI27" s="13"/>
    </row>
    <row r="28" spans="8:35" x14ac:dyDescent="0.25">
      <c r="I28" t="s">
        <v>7</v>
      </c>
      <c r="O28" t="s">
        <v>22</v>
      </c>
    </row>
    <row r="29" spans="8:35" x14ac:dyDescent="0.25">
      <c r="H29" s="11" t="s">
        <v>26</v>
      </c>
      <c r="I29" s="6" t="s">
        <v>2</v>
      </c>
      <c r="J29" s="6" t="s">
        <v>17</v>
      </c>
      <c r="K29" s="6" t="s">
        <v>3</v>
      </c>
      <c r="L29" s="6" t="s">
        <v>18</v>
      </c>
      <c r="M29" t="s">
        <v>10</v>
      </c>
      <c r="O29" s="7" t="str">
        <f>_xlfn.CONCAT("&lt;",I29,",",J29,",",K29,",",L29,"&gt;")</f>
        <v>&lt;p1,b1,p2,b2&gt;</v>
      </c>
      <c r="P29" s="7" t="str">
        <f>O30</f>
        <v>&lt;0,0,0,0&gt;</v>
      </c>
      <c r="Q29" s="7" t="str">
        <f>O31</f>
        <v>&lt;1,0,0,0&gt;</v>
      </c>
      <c r="R29" s="7" t="str">
        <f>O32</f>
        <v>&lt;1,1,0,0&gt;</v>
      </c>
      <c r="S29" s="7" t="str">
        <f>O33</f>
        <v>&lt;0,0,1,0&gt;</v>
      </c>
      <c r="T29" s="7" t="str">
        <f>O34</f>
        <v>&lt;1,0,1,0&gt;</v>
      </c>
      <c r="U29" s="7" t="str">
        <f>O35</f>
        <v>&lt;1,1,1,0&gt;</v>
      </c>
      <c r="V29" s="7" t="str">
        <f>O36</f>
        <v>&lt;0,0,1,1&gt;</v>
      </c>
      <c r="W29" s="7" t="str">
        <f>O37</f>
        <v>&lt;1,0,1,1&gt;</v>
      </c>
      <c r="X29" s="7" t="str">
        <f>O38</f>
        <v>&lt;1,1,1,1&gt;</v>
      </c>
      <c r="Y29" t="s">
        <v>9</v>
      </c>
    </row>
    <row r="30" spans="8:35" x14ac:dyDescent="0.25">
      <c r="H30" s="11">
        <v>1</v>
      </c>
      <c r="I30" s="6">
        <v>0</v>
      </c>
      <c r="J30" s="6">
        <v>0</v>
      </c>
      <c r="K30" s="6">
        <v>0</v>
      </c>
      <c r="L30" s="6">
        <v>0</v>
      </c>
      <c r="M30" t="str">
        <f>_xlfn.CONCAT("&lt;",I30,",",J30,",",K30,",",L30,"&gt;",",")</f>
        <v>&lt;0,0,0,0&gt;,</v>
      </c>
      <c r="N30">
        <v>1</v>
      </c>
      <c r="O30" s="7" t="str">
        <f t="shared" ref="O30:O38" si="3">_xlfn.CONCAT("&lt;",I30,",",J30,",",K30,",",L30,"&gt;")</f>
        <v>&lt;0,0,0,0&gt;</v>
      </c>
      <c r="P30" s="6">
        <f>-a</f>
        <v>-100</v>
      </c>
      <c r="Q30" s="6">
        <f>a</f>
        <v>100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t="str">
        <f>IF(SUM(P30:X30)=0,"GOOD",SUM(P30:X30))</f>
        <v>GOOD</v>
      </c>
    </row>
    <row r="31" spans="8:35" x14ac:dyDescent="0.25">
      <c r="H31" s="11">
        <v>2</v>
      </c>
      <c r="I31" s="6">
        <v>1</v>
      </c>
      <c r="J31" s="6">
        <v>0</v>
      </c>
      <c r="K31" s="6">
        <v>0</v>
      </c>
      <c r="L31" s="6">
        <v>0</v>
      </c>
      <c r="M31" t="str">
        <f t="shared" ref="M31:M38" si="4">_xlfn.CONCAT("&lt;",I31,",",J31,",",K31,",",L31,"&gt;",",")</f>
        <v>&lt;1,0,0,0&gt;,</v>
      </c>
      <c r="N31">
        <v>2</v>
      </c>
      <c r="O31" s="7" t="str">
        <f t="shared" si="3"/>
        <v>&lt;1,0,0,0&gt;</v>
      </c>
      <c r="P31" s="6">
        <f>bi</f>
        <v>1</v>
      </c>
      <c r="Q31" s="6">
        <f>-a-bi</f>
        <v>-101</v>
      </c>
      <c r="R31" s="6">
        <v>0</v>
      </c>
      <c r="S31" s="6">
        <v>0</v>
      </c>
      <c r="T31" s="6">
        <f>a</f>
        <v>100</v>
      </c>
      <c r="U31" s="6">
        <v>0</v>
      </c>
      <c r="V31" s="6">
        <v>0</v>
      </c>
      <c r="W31" s="6">
        <v>0</v>
      </c>
      <c r="X31" s="6">
        <v>0</v>
      </c>
      <c r="Y31" t="str">
        <f t="shared" ref="Y31:Y38" si="5">IF(SUM(P31:X31)=0,"GOOD",SUM(P31:X31))</f>
        <v>GOOD</v>
      </c>
    </row>
    <row r="32" spans="8:35" x14ac:dyDescent="0.25">
      <c r="H32" s="11">
        <v>3</v>
      </c>
      <c r="I32" s="6">
        <v>1</v>
      </c>
      <c r="J32" s="6">
        <v>1</v>
      </c>
      <c r="K32" s="6">
        <v>0</v>
      </c>
      <c r="L32" s="6">
        <v>0</v>
      </c>
      <c r="M32" t="str">
        <f t="shared" si="4"/>
        <v>&lt;1,1,0,0&gt;,</v>
      </c>
      <c r="N32">
        <v>3</v>
      </c>
      <c r="O32" s="7" t="str">
        <f t="shared" si="3"/>
        <v>&lt;1,1,0,0&gt;</v>
      </c>
      <c r="P32" s="6">
        <v>0</v>
      </c>
      <c r="Q32" s="6">
        <f>bi</f>
        <v>1</v>
      </c>
      <c r="R32" s="6">
        <f>-a-bi</f>
        <v>-101</v>
      </c>
      <c r="S32" s="6">
        <v>0</v>
      </c>
      <c r="T32" s="6">
        <v>0</v>
      </c>
      <c r="U32" s="6">
        <f>a</f>
        <v>100</v>
      </c>
      <c r="V32" s="6">
        <v>0</v>
      </c>
      <c r="W32" s="6">
        <v>0</v>
      </c>
      <c r="X32" s="6">
        <v>0</v>
      </c>
      <c r="Y32" t="str">
        <f t="shared" si="5"/>
        <v>GOOD</v>
      </c>
    </row>
    <row r="33" spans="8:27" x14ac:dyDescent="0.25">
      <c r="H33" s="11">
        <v>4</v>
      </c>
      <c r="I33" s="6">
        <v>0</v>
      </c>
      <c r="J33" s="6">
        <v>0</v>
      </c>
      <c r="K33" s="6">
        <v>1</v>
      </c>
      <c r="L33" s="6">
        <v>0</v>
      </c>
      <c r="M33" t="str">
        <f t="shared" si="4"/>
        <v>&lt;0,0,1,0&gt;,</v>
      </c>
      <c r="N33">
        <v>4</v>
      </c>
      <c r="O33" s="7" t="str">
        <f t="shared" si="3"/>
        <v>&lt;0,0,1,0&gt;</v>
      </c>
      <c r="P33" s="6">
        <f>bj</f>
        <v>2</v>
      </c>
      <c r="Q33" s="6">
        <v>0</v>
      </c>
      <c r="R33" s="6">
        <v>0</v>
      </c>
      <c r="S33" s="6">
        <f>-a-bj</f>
        <v>-102</v>
      </c>
      <c r="T33" s="6">
        <f>a</f>
        <v>100</v>
      </c>
      <c r="U33" s="6">
        <v>0</v>
      </c>
      <c r="V33" s="6">
        <v>0</v>
      </c>
      <c r="W33" s="6">
        <v>0</v>
      </c>
      <c r="X33" s="6">
        <v>0</v>
      </c>
      <c r="Y33" t="str">
        <f t="shared" si="5"/>
        <v>GOOD</v>
      </c>
    </row>
    <row r="34" spans="8:27" x14ac:dyDescent="0.25">
      <c r="H34" s="11">
        <v>5</v>
      </c>
      <c r="I34" s="6">
        <v>1</v>
      </c>
      <c r="J34" s="6">
        <v>0</v>
      </c>
      <c r="K34" s="6">
        <v>1</v>
      </c>
      <c r="L34" s="6">
        <v>0</v>
      </c>
      <c r="M34" t="str">
        <f t="shared" si="4"/>
        <v>&lt;1,0,1,0&gt;,</v>
      </c>
      <c r="N34">
        <v>5</v>
      </c>
      <c r="O34" s="7" t="str">
        <f t="shared" si="3"/>
        <v>&lt;1,0,1,0&gt;</v>
      </c>
      <c r="P34" s="6">
        <v>0</v>
      </c>
      <c r="Q34" s="6">
        <f>bj</f>
        <v>2</v>
      </c>
      <c r="R34" s="6">
        <v>0</v>
      </c>
      <c r="S34" s="6">
        <f>bi</f>
        <v>1</v>
      </c>
      <c r="T34" s="6">
        <f>-a-bi-bj</f>
        <v>-103</v>
      </c>
      <c r="U34" s="6">
        <f>a</f>
        <v>100</v>
      </c>
      <c r="V34" s="6">
        <v>0</v>
      </c>
      <c r="W34" s="6">
        <v>0</v>
      </c>
      <c r="X34" s="6">
        <v>0</v>
      </c>
      <c r="Y34" t="str">
        <f t="shared" si="5"/>
        <v>GOOD</v>
      </c>
    </row>
    <row r="35" spans="8:27" x14ac:dyDescent="0.25">
      <c r="H35" s="11">
        <v>6</v>
      </c>
      <c r="I35" s="6">
        <v>1</v>
      </c>
      <c r="J35" s="6">
        <v>1</v>
      </c>
      <c r="K35" s="6">
        <v>1</v>
      </c>
      <c r="L35" s="6">
        <v>0</v>
      </c>
      <c r="M35" t="str">
        <f t="shared" si="4"/>
        <v>&lt;1,1,1,0&gt;,</v>
      </c>
      <c r="N35">
        <v>6</v>
      </c>
      <c r="O35" s="7" t="str">
        <f t="shared" si="3"/>
        <v>&lt;1,1,1,0&gt;</v>
      </c>
      <c r="P35" s="8">
        <v>0</v>
      </c>
      <c r="Q35" s="8">
        <v>0</v>
      </c>
      <c r="R35" s="8">
        <f>bj</f>
        <v>2</v>
      </c>
      <c r="S35" s="8">
        <v>0</v>
      </c>
      <c r="T35" s="8">
        <f>bi</f>
        <v>1</v>
      </c>
      <c r="U35" s="8">
        <f>-a-bi-bj</f>
        <v>-103</v>
      </c>
      <c r="V35" s="6">
        <v>0</v>
      </c>
      <c r="W35" s="6">
        <v>0</v>
      </c>
      <c r="X35" s="6">
        <f>a</f>
        <v>100</v>
      </c>
      <c r="Y35" t="str">
        <f t="shared" si="5"/>
        <v>GOOD</v>
      </c>
    </row>
    <row r="36" spans="8:27" x14ac:dyDescent="0.25">
      <c r="H36" s="11">
        <v>7</v>
      </c>
      <c r="I36" s="6">
        <v>0</v>
      </c>
      <c r="J36" s="6">
        <v>0</v>
      </c>
      <c r="K36" s="6">
        <v>1</v>
      </c>
      <c r="L36" s="6">
        <v>1</v>
      </c>
      <c r="M36" t="str">
        <f t="shared" si="4"/>
        <v>&lt;0,0,1,1&gt;,</v>
      </c>
      <c r="N36">
        <v>7</v>
      </c>
      <c r="O36" s="7" t="str">
        <f t="shared" si="3"/>
        <v>&lt;0,0,1,1&gt;</v>
      </c>
      <c r="P36" s="6">
        <v>0</v>
      </c>
      <c r="Q36" s="6">
        <v>0</v>
      </c>
      <c r="R36" s="6">
        <v>0</v>
      </c>
      <c r="S36" s="6">
        <f>bj</f>
        <v>2</v>
      </c>
      <c r="T36" s="6">
        <v>0</v>
      </c>
      <c r="U36" s="6">
        <v>0</v>
      </c>
      <c r="V36" s="6">
        <f>-a-bj</f>
        <v>-102</v>
      </c>
      <c r="W36" s="6">
        <f>a</f>
        <v>100</v>
      </c>
      <c r="X36" s="6">
        <v>0</v>
      </c>
      <c r="Y36" t="str">
        <f t="shared" si="5"/>
        <v>GOOD</v>
      </c>
    </row>
    <row r="37" spans="8:27" x14ac:dyDescent="0.25">
      <c r="H37" s="11">
        <v>8</v>
      </c>
      <c r="I37" s="6">
        <v>1</v>
      </c>
      <c r="J37" s="6">
        <v>0</v>
      </c>
      <c r="K37" s="6">
        <v>1</v>
      </c>
      <c r="L37" s="6">
        <v>1</v>
      </c>
      <c r="M37" t="str">
        <f t="shared" si="4"/>
        <v>&lt;1,0,1,1&gt;,</v>
      </c>
      <c r="N37">
        <v>8</v>
      </c>
      <c r="O37" s="7" t="str">
        <f t="shared" si="3"/>
        <v>&lt;1,0,1,1&gt;</v>
      </c>
      <c r="P37" s="6">
        <v>0</v>
      </c>
      <c r="Q37" s="6">
        <v>0</v>
      </c>
      <c r="R37" s="6">
        <v>0</v>
      </c>
      <c r="S37" s="6">
        <v>0</v>
      </c>
      <c r="T37" s="6">
        <f>bj</f>
        <v>2</v>
      </c>
      <c r="U37" s="6">
        <v>0</v>
      </c>
      <c r="V37" s="6">
        <f>bi</f>
        <v>1</v>
      </c>
      <c r="W37" s="6">
        <f>-a-bi-bj</f>
        <v>-103</v>
      </c>
      <c r="X37" s="6">
        <f>a</f>
        <v>100</v>
      </c>
      <c r="Y37" t="str">
        <f t="shared" si="5"/>
        <v>GOOD</v>
      </c>
    </row>
    <row r="38" spans="8:27" x14ac:dyDescent="0.25">
      <c r="H38" s="11">
        <v>9</v>
      </c>
      <c r="I38" s="6">
        <v>1</v>
      </c>
      <c r="J38" s="6">
        <v>1</v>
      </c>
      <c r="K38" s="6">
        <v>1</v>
      </c>
      <c r="L38" s="6">
        <v>1</v>
      </c>
      <c r="M38" t="str">
        <f t="shared" si="4"/>
        <v>&lt;1,1,1,1&gt;,</v>
      </c>
      <c r="N38">
        <v>9</v>
      </c>
      <c r="O38" s="7" t="str">
        <f t="shared" si="3"/>
        <v>&lt;1,1,1,1&gt;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f>bj</f>
        <v>2</v>
      </c>
      <c r="V38" s="6">
        <v>0</v>
      </c>
      <c r="W38" s="6">
        <f>bi</f>
        <v>1</v>
      </c>
      <c r="X38" s="6">
        <f>-bi-bj</f>
        <v>-3</v>
      </c>
      <c r="Y38" t="str">
        <f t="shared" si="5"/>
        <v>GOOD</v>
      </c>
    </row>
    <row r="39" spans="8:27" x14ac:dyDescent="0.25">
      <c r="M39" s="4" t="s">
        <v>11</v>
      </c>
    </row>
    <row r="40" spans="8:27" x14ac:dyDescent="0.25">
      <c r="P40" t="str">
        <f>IF(P30, IF(P30&gt;0,_xlfn.CONCAT("+", P30, "p",P$29,"(t)"),_xlfn.CONCAT(P30, "p",P$29,"(t)")), "")</f>
        <v>-100p&lt;0,0,0,0&gt;(t)</v>
      </c>
      <c r="Q40" t="str">
        <f t="shared" ref="Q40:X40" si="6">IF(Q30, IF(Q30&gt;0,_xlfn.CONCAT("+", Q30, "p",Q$29,"(t)"),_xlfn.CONCAT(Q30, "p",Q$29,"(t)")), "")</f>
        <v>+100p&lt;1,0,0,0&gt;(t)</v>
      </c>
      <c r="R40" t="str">
        <f t="shared" si="6"/>
        <v/>
      </c>
      <c r="S40" t="str">
        <f t="shared" si="6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t="str">
        <f t="shared" si="6"/>
        <v/>
      </c>
      <c r="X40" t="str">
        <f t="shared" si="6"/>
        <v/>
      </c>
      <c r="Z40" s="10" t="str">
        <f>_xlfn.CONCAT("p",O30,"'(t)=")</f>
        <v>p&lt;0,0,0,0&gt;'(t)=</v>
      </c>
      <c r="AA40" s="10" t="str">
        <f>_xlfn.CONCAT(P40:Y40)</f>
        <v>-100p&lt;0,0,0,0&gt;(t)+100p&lt;1,0,0,0&gt;(t)</v>
      </c>
    </row>
    <row r="41" spans="8:27" x14ac:dyDescent="0.25">
      <c r="P41" t="str">
        <f t="shared" ref="P41:X41" si="7">IF(P31, IF(P31&gt;0,_xlfn.CONCAT("+", P31, "p",P$29,"(t)"),_xlfn.CONCAT(P31, "p",P$29,"(t)")), "")</f>
        <v>+1p&lt;0,0,0,0&gt;(t)</v>
      </c>
      <c r="Q41" t="str">
        <f t="shared" si="7"/>
        <v>-101p&lt;1,0,0,0&gt;(t)</v>
      </c>
      <c r="R41" t="str">
        <f t="shared" si="7"/>
        <v/>
      </c>
      <c r="S41" t="str">
        <f t="shared" si="7"/>
        <v/>
      </c>
      <c r="T41" t="str">
        <f t="shared" si="7"/>
        <v>+100p&lt;1,0,1,0&gt;(t)</v>
      </c>
      <c r="U41" t="str">
        <f t="shared" si="7"/>
        <v/>
      </c>
      <c r="V41" t="str">
        <f t="shared" si="7"/>
        <v/>
      </c>
      <c r="W41" t="str">
        <f t="shared" si="7"/>
        <v/>
      </c>
      <c r="X41" t="str">
        <f t="shared" si="7"/>
        <v/>
      </c>
      <c r="Z41" s="10" t="str">
        <f t="shared" ref="Z41:Z48" si="8">_xlfn.CONCAT("p",O31,"'(t)=")</f>
        <v>p&lt;1,0,0,0&gt;'(t)=</v>
      </c>
      <c r="AA41" s="10" t="str">
        <f t="shared" ref="AA41:AA48" si="9">_xlfn.CONCAT(P41:Y41)</f>
        <v>+1p&lt;0,0,0,0&gt;(t)-101p&lt;1,0,0,0&gt;(t)+100p&lt;1,0,1,0&gt;(t)</v>
      </c>
    </row>
    <row r="42" spans="8:27" x14ac:dyDescent="0.25">
      <c r="P42" t="str">
        <f t="shared" ref="P42:X42" si="10">IF(P32, IF(P32&gt;0,_xlfn.CONCAT("+", P32, "p",P$29,"(t)"),_xlfn.CONCAT(P32, "p",P$29,"(t)")), "")</f>
        <v/>
      </c>
      <c r="Q42" t="str">
        <f t="shared" si="10"/>
        <v>+1p&lt;1,0,0,0&gt;(t)</v>
      </c>
      <c r="R42" t="str">
        <f t="shared" si="10"/>
        <v>-101p&lt;1,1,0,0&gt;(t)</v>
      </c>
      <c r="S42" t="str">
        <f t="shared" si="10"/>
        <v/>
      </c>
      <c r="T42" t="str">
        <f t="shared" si="10"/>
        <v/>
      </c>
      <c r="U42" t="str">
        <f t="shared" si="10"/>
        <v>+100p&lt;1,1,1,0&gt;(t)</v>
      </c>
      <c r="V42" t="str">
        <f t="shared" si="10"/>
        <v/>
      </c>
      <c r="W42" t="str">
        <f t="shared" si="10"/>
        <v/>
      </c>
      <c r="X42" t="str">
        <f t="shared" si="10"/>
        <v/>
      </c>
      <c r="Z42" s="10" t="str">
        <f t="shared" si="8"/>
        <v>p&lt;1,1,0,0&gt;'(t)=</v>
      </c>
      <c r="AA42" s="10" t="str">
        <f t="shared" si="9"/>
        <v>+1p&lt;1,0,0,0&gt;(t)-101p&lt;1,1,0,0&gt;(t)+100p&lt;1,1,1,0&gt;(t)</v>
      </c>
    </row>
    <row r="43" spans="8:27" x14ac:dyDescent="0.25">
      <c r="P43" t="str">
        <f t="shared" ref="P43:X43" si="11">IF(P33, IF(P33&gt;0,_xlfn.CONCAT("+", P33, "p",P$29,"(t)"),_xlfn.CONCAT(P33, "p",P$29,"(t)")), "")</f>
        <v>+2p&lt;0,0,0,0&gt;(t)</v>
      </c>
      <c r="Q43" t="str">
        <f t="shared" si="11"/>
        <v/>
      </c>
      <c r="R43" t="str">
        <f t="shared" si="11"/>
        <v/>
      </c>
      <c r="S43" t="str">
        <f t="shared" si="11"/>
        <v>-102p&lt;0,0,1,0&gt;(t)</v>
      </c>
      <c r="T43" t="str">
        <f t="shared" si="11"/>
        <v>+100p&lt;1,0,1,0&gt;(t)</v>
      </c>
      <c r="U43" t="str">
        <f t="shared" si="11"/>
        <v/>
      </c>
      <c r="V43" t="str">
        <f t="shared" si="11"/>
        <v/>
      </c>
      <c r="W43" t="str">
        <f t="shared" si="11"/>
        <v/>
      </c>
      <c r="X43" t="str">
        <f t="shared" si="11"/>
        <v/>
      </c>
      <c r="Z43" s="10" t="str">
        <f t="shared" si="8"/>
        <v>p&lt;0,0,1,0&gt;'(t)=</v>
      </c>
      <c r="AA43" s="10" t="str">
        <f t="shared" si="9"/>
        <v>+2p&lt;0,0,0,0&gt;(t)-102p&lt;0,0,1,0&gt;(t)+100p&lt;1,0,1,0&gt;(t)</v>
      </c>
    </row>
    <row r="44" spans="8:27" x14ac:dyDescent="0.25">
      <c r="P44" t="str">
        <f t="shared" ref="P44:X44" si="12">IF(P34, IF(P34&gt;0,_xlfn.CONCAT("+", P34, "p",P$29,"(t)"),_xlfn.CONCAT(P34, "p",P$29,"(t)")), "")</f>
        <v/>
      </c>
      <c r="Q44" t="str">
        <f t="shared" si="12"/>
        <v>+2p&lt;1,0,0,0&gt;(t)</v>
      </c>
      <c r="R44" t="str">
        <f t="shared" si="12"/>
        <v/>
      </c>
      <c r="S44" t="str">
        <f t="shared" si="12"/>
        <v>+1p&lt;0,0,1,0&gt;(t)</v>
      </c>
      <c r="T44" t="str">
        <f t="shared" si="12"/>
        <v>-103p&lt;1,0,1,0&gt;(t)</v>
      </c>
      <c r="U44" t="str">
        <f t="shared" si="12"/>
        <v>+100p&lt;1,1,1,0&gt;(t)</v>
      </c>
      <c r="V44" t="str">
        <f t="shared" si="12"/>
        <v/>
      </c>
      <c r="W44" t="str">
        <f t="shared" si="12"/>
        <v/>
      </c>
      <c r="X44" t="str">
        <f t="shared" si="12"/>
        <v/>
      </c>
      <c r="Z44" s="10" t="str">
        <f t="shared" si="8"/>
        <v>p&lt;1,0,1,0&gt;'(t)=</v>
      </c>
      <c r="AA44" s="10" t="str">
        <f t="shared" si="9"/>
        <v>+2p&lt;1,0,0,0&gt;(t)+1p&lt;0,0,1,0&gt;(t)-103p&lt;1,0,1,0&gt;(t)+100p&lt;1,1,1,0&gt;(t)</v>
      </c>
    </row>
    <row r="45" spans="8:27" x14ac:dyDescent="0.25">
      <c r="P45" t="str">
        <f t="shared" ref="P45:X45" si="13">IF(P35, IF(P35&gt;0,_xlfn.CONCAT("+", P35, "p",P$29,"(t)"),_xlfn.CONCAT(P35, "p",P$29,"(t)")), "")</f>
        <v/>
      </c>
      <c r="Q45" t="str">
        <f t="shared" si="13"/>
        <v/>
      </c>
      <c r="R45" t="str">
        <f t="shared" si="13"/>
        <v>+2p&lt;1,1,0,0&gt;(t)</v>
      </c>
      <c r="S45" t="str">
        <f t="shared" si="13"/>
        <v/>
      </c>
      <c r="T45" t="str">
        <f t="shared" si="13"/>
        <v>+1p&lt;1,0,1,0&gt;(t)</v>
      </c>
      <c r="U45" t="str">
        <f t="shared" si="13"/>
        <v>-103p&lt;1,1,1,0&gt;(t)</v>
      </c>
      <c r="V45" t="str">
        <f t="shared" si="13"/>
        <v/>
      </c>
      <c r="W45" t="str">
        <f t="shared" si="13"/>
        <v/>
      </c>
      <c r="X45" t="str">
        <f t="shared" si="13"/>
        <v>+100p&lt;1,1,1,1&gt;(t)</v>
      </c>
      <c r="Z45" s="10" t="str">
        <f t="shared" si="8"/>
        <v>p&lt;1,1,1,0&gt;'(t)=</v>
      </c>
      <c r="AA45" s="10" t="str">
        <f t="shared" si="9"/>
        <v>+2p&lt;1,1,0,0&gt;(t)+1p&lt;1,0,1,0&gt;(t)-103p&lt;1,1,1,0&gt;(t)+100p&lt;1,1,1,1&gt;(t)</v>
      </c>
    </row>
    <row r="46" spans="8:27" x14ac:dyDescent="0.25">
      <c r="P46" t="str">
        <f t="shared" ref="P46:X46" si="14">IF(P36, IF(P36&gt;0,_xlfn.CONCAT("+", P36, "p",P$29,"(t)"),_xlfn.CONCAT(P36, "p",P$29,"(t)")), "")</f>
        <v/>
      </c>
      <c r="Q46" t="str">
        <f t="shared" si="14"/>
        <v/>
      </c>
      <c r="R46" t="str">
        <f t="shared" si="14"/>
        <v/>
      </c>
      <c r="S46" t="str">
        <f t="shared" si="14"/>
        <v>+2p&lt;0,0,1,0&gt;(t)</v>
      </c>
      <c r="T46" t="str">
        <f t="shared" si="14"/>
        <v/>
      </c>
      <c r="U46" t="str">
        <f t="shared" si="14"/>
        <v/>
      </c>
      <c r="V46" t="str">
        <f t="shared" si="14"/>
        <v>-102p&lt;0,0,1,1&gt;(t)</v>
      </c>
      <c r="W46" t="str">
        <f t="shared" si="14"/>
        <v>+100p&lt;1,0,1,1&gt;(t)</v>
      </c>
      <c r="X46" t="str">
        <f t="shared" si="14"/>
        <v/>
      </c>
      <c r="Z46" s="10" t="str">
        <f t="shared" si="8"/>
        <v>p&lt;0,0,1,1&gt;'(t)=</v>
      </c>
      <c r="AA46" s="10" t="str">
        <f t="shared" si="9"/>
        <v>+2p&lt;0,0,1,0&gt;(t)-102p&lt;0,0,1,1&gt;(t)+100p&lt;1,0,1,1&gt;(t)</v>
      </c>
    </row>
    <row r="47" spans="8:27" x14ac:dyDescent="0.25">
      <c r="P47" t="str">
        <f t="shared" ref="P47:X47" si="15">IF(P37, IF(P37&gt;0,_xlfn.CONCAT("+", P37, "p",P$29,"(t)"),_xlfn.CONCAT(P37, "p",P$29,"(t)")), "")</f>
        <v/>
      </c>
      <c r="Q47" t="str">
        <f t="shared" si="15"/>
        <v/>
      </c>
      <c r="R47" t="str">
        <f t="shared" si="15"/>
        <v/>
      </c>
      <c r="S47" t="str">
        <f t="shared" si="15"/>
        <v/>
      </c>
      <c r="T47" t="str">
        <f t="shared" si="15"/>
        <v>+2p&lt;1,0,1,0&gt;(t)</v>
      </c>
      <c r="U47" t="str">
        <f t="shared" si="15"/>
        <v/>
      </c>
      <c r="V47" t="str">
        <f t="shared" si="15"/>
        <v>+1p&lt;0,0,1,1&gt;(t)</v>
      </c>
      <c r="W47" t="str">
        <f t="shared" si="15"/>
        <v>-103p&lt;1,0,1,1&gt;(t)</v>
      </c>
      <c r="X47" t="str">
        <f t="shared" si="15"/>
        <v>+100p&lt;1,1,1,1&gt;(t)</v>
      </c>
      <c r="Z47" s="10" t="str">
        <f t="shared" si="8"/>
        <v>p&lt;1,0,1,1&gt;'(t)=</v>
      </c>
      <c r="AA47" s="10" t="str">
        <f t="shared" si="9"/>
        <v>+2p&lt;1,0,1,0&gt;(t)+1p&lt;0,0,1,1&gt;(t)-103p&lt;1,0,1,1&gt;(t)+100p&lt;1,1,1,1&gt;(t)</v>
      </c>
    </row>
    <row r="48" spans="8:27" x14ac:dyDescent="0.25">
      <c r="P48" t="str">
        <f t="shared" ref="P48:X48" si="16">IF(P38, IF(P38&gt;0,_xlfn.CONCAT("+", P38, "p",P$29,"(t)"),_xlfn.CONCAT(P38, "p",P$29,"(t)")), "")</f>
        <v/>
      </c>
      <c r="Q48" t="str">
        <f t="shared" si="16"/>
        <v/>
      </c>
      <c r="R48" t="str">
        <f t="shared" si="16"/>
        <v/>
      </c>
      <c r="S48" t="str">
        <f t="shared" si="16"/>
        <v/>
      </c>
      <c r="T48" t="str">
        <f t="shared" si="16"/>
        <v/>
      </c>
      <c r="U48" t="str">
        <f t="shared" si="16"/>
        <v>+2p&lt;1,1,1,0&gt;(t)</v>
      </c>
      <c r="V48" t="str">
        <f t="shared" si="16"/>
        <v/>
      </c>
      <c r="W48" t="str">
        <f t="shared" si="16"/>
        <v>+1p&lt;1,0,1,1&gt;(t)</v>
      </c>
      <c r="X48" t="str">
        <f t="shared" si="16"/>
        <v>-3p&lt;1,1,1,1&gt;(t)</v>
      </c>
      <c r="Z48" s="10" t="str">
        <f t="shared" si="8"/>
        <v>p&lt;1,1,1,1&gt;'(t)=</v>
      </c>
      <c r="AA48" s="10" t="str">
        <f t="shared" si="9"/>
        <v>+2p&lt;1,1,1,0&gt;(t)+1p&lt;1,0,1,1&gt;(t)-3p&lt;1,1,1,1&gt;(t)</v>
      </c>
    </row>
    <row r="63" spans="9:24" x14ac:dyDescent="0.25">
      <c r="J63" t="s">
        <v>7</v>
      </c>
      <c r="Q63" s="13"/>
    </row>
    <row r="64" spans="9:24" x14ac:dyDescent="0.25">
      <c r="I64" s="11" t="s">
        <v>26</v>
      </c>
      <c r="J64" s="6" t="s">
        <v>1</v>
      </c>
      <c r="K64" s="6" t="s">
        <v>2</v>
      </c>
      <c r="L64" s="16" t="s">
        <v>3</v>
      </c>
      <c r="M64" t="s">
        <v>10</v>
      </c>
      <c r="O64" s="7" t="str">
        <f>_xlfn.CONCAT("&lt;",J64,",",K64,",",L64,"&gt;")</f>
        <v>&lt;b,p1,p2&gt;</v>
      </c>
      <c r="P64" s="7" t="str">
        <f>O65</f>
        <v>&lt;0,0,0&gt;</v>
      </c>
      <c r="Q64" s="7" t="str">
        <f>O66</f>
        <v>&lt;0,1,0&gt;</v>
      </c>
      <c r="R64" s="7" t="str">
        <f>O67</f>
        <v>&lt;0,0,1&gt;</v>
      </c>
      <c r="S64" s="7" t="str">
        <f>O68</f>
        <v>&lt;0,1,1&gt;</v>
      </c>
      <c r="T64" s="7" t="str">
        <f>O69</f>
        <v>&lt;1,0,1&gt;</v>
      </c>
      <c r="U64" s="7" t="str">
        <f>O70</f>
        <v>&lt;1,1,0&gt;</v>
      </c>
      <c r="V64" s="7" t="str">
        <f>O71</f>
        <v>&lt;1,1,1&gt;</v>
      </c>
      <c r="W64" s="7" t="str">
        <f>O72</f>
        <v>&lt;2,1,1&gt;</v>
      </c>
      <c r="X64" t="s">
        <v>9</v>
      </c>
    </row>
    <row r="65" spans="9:25" x14ac:dyDescent="0.25">
      <c r="I65" s="11">
        <v>1</v>
      </c>
      <c r="J65" s="6">
        <v>0</v>
      </c>
      <c r="K65" s="6">
        <v>0</v>
      </c>
      <c r="L65" s="6">
        <v>0</v>
      </c>
      <c r="M65" t="str">
        <f>_xlfn.CONCAT("&lt;",J65,",",K65,",",L65,"&gt;",",")</f>
        <v>&lt;0,0,0&gt;,</v>
      </c>
      <c r="O65" s="7" t="str">
        <f t="shared" ref="O65:O72" si="17">_xlfn.CONCAT("&lt;",J65,",",K65,",",L65,"&gt;")</f>
        <v>&lt;0,0,0&gt;</v>
      </c>
      <c r="P65" s="6">
        <f>-a</f>
        <v>-100</v>
      </c>
      <c r="Q65" s="6">
        <f>a</f>
        <v>100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t="str">
        <f>IF(SUM(P65:W65)=0,"GOOD",SUM(P65:W65))</f>
        <v>GOOD</v>
      </c>
    </row>
    <row r="66" spans="9:25" x14ac:dyDescent="0.25">
      <c r="I66" s="11">
        <v>2</v>
      </c>
      <c r="J66" s="6">
        <v>0</v>
      </c>
      <c r="K66" s="6">
        <v>1</v>
      </c>
      <c r="L66" s="6">
        <v>0</v>
      </c>
      <c r="M66" t="str">
        <f t="shared" ref="M66:M73" si="18">_xlfn.CONCAT("&lt;",J66,",",K66,",",L66,"&gt;",",")</f>
        <v>&lt;0,1,0&gt;,</v>
      </c>
      <c r="O66" s="7" t="str">
        <f t="shared" si="17"/>
        <v>&lt;0,1,0&gt;</v>
      </c>
      <c r="P66" s="6">
        <f>bi</f>
        <v>1</v>
      </c>
      <c r="Q66" s="6">
        <f>-a-bi</f>
        <v>-101</v>
      </c>
      <c r="R66" s="6">
        <v>0</v>
      </c>
      <c r="S66" s="6">
        <f>a</f>
        <v>100</v>
      </c>
      <c r="T66" s="6">
        <v>0</v>
      </c>
      <c r="U66" s="6">
        <v>0</v>
      </c>
      <c r="V66" s="6">
        <v>0</v>
      </c>
      <c r="W66" s="6">
        <v>0</v>
      </c>
      <c r="X66" t="str">
        <f t="shared" ref="X66:X72" si="19">IF(SUM(P66:W66)=0,"GOOD",SUM(P66:W66))</f>
        <v>GOOD</v>
      </c>
    </row>
    <row r="67" spans="9:25" x14ac:dyDescent="0.25">
      <c r="I67" s="11">
        <v>3</v>
      </c>
      <c r="J67" s="6">
        <v>0</v>
      </c>
      <c r="K67" s="6">
        <v>0</v>
      </c>
      <c r="L67" s="6">
        <v>1</v>
      </c>
      <c r="M67" t="str">
        <f t="shared" si="18"/>
        <v>&lt;0,0,1&gt;,</v>
      </c>
      <c r="O67" s="7" t="str">
        <f t="shared" si="17"/>
        <v>&lt;0,0,1&gt;</v>
      </c>
      <c r="P67" s="6">
        <f>bj</f>
        <v>2</v>
      </c>
      <c r="Q67" s="6">
        <v>0</v>
      </c>
      <c r="R67" s="6">
        <f>-a-bj</f>
        <v>-102</v>
      </c>
      <c r="S67" s="6">
        <f>a</f>
        <v>100</v>
      </c>
      <c r="T67" s="6">
        <v>0</v>
      </c>
      <c r="U67" s="6">
        <v>0</v>
      </c>
      <c r="V67" s="6">
        <v>0</v>
      </c>
      <c r="W67" s="6">
        <v>0</v>
      </c>
      <c r="X67" t="str">
        <f t="shared" si="19"/>
        <v>GOOD</v>
      </c>
    </row>
    <row r="68" spans="9:25" x14ac:dyDescent="0.25">
      <c r="I68" s="11">
        <v>4</v>
      </c>
      <c r="J68" s="6">
        <v>0</v>
      </c>
      <c r="K68" s="6">
        <v>1</v>
      </c>
      <c r="L68" s="6">
        <v>1</v>
      </c>
      <c r="M68" t="str">
        <f t="shared" si="18"/>
        <v>&lt;0,1,1&gt;,</v>
      </c>
      <c r="O68" s="7" t="str">
        <f t="shared" si="17"/>
        <v>&lt;0,1,1&gt;</v>
      </c>
      <c r="P68" s="6">
        <v>0</v>
      </c>
      <c r="Q68" s="6">
        <f>bj</f>
        <v>2</v>
      </c>
      <c r="R68" s="6">
        <f>bi</f>
        <v>1</v>
      </c>
      <c r="S68" s="6">
        <f>-a-bi-bj</f>
        <v>-103</v>
      </c>
      <c r="T68" s="6">
        <v>0</v>
      </c>
      <c r="U68" s="6">
        <v>0</v>
      </c>
      <c r="V68" s="6">
        <f>a</f>
        <v>100</v>
      </c>
      <c r="W68" s="6">
        <v>0</v>
      </c>
      <c r="X68" t="str">
        <f t="shared" si="19"/>
        <v>GOOD</v>
      </c>
    </row>
    <row r="69" spans="9:25" x14ac:dyDescent="0.25">
      <c r="I69" s="11">
        <v>5</v>
      </c>
      <c r="J69" s="6">
        <v>1</v>
      </c>
      <c r="K69" s="6">
        <v>0</v>
      </c>
      <c r="L69" s="6">
        <v>1</v>
      </c>
      <c r="M69" t="str">
        <f t="shared" si="18"/>
        <v>&lt;1,0,1&gt;,</v>
      </c>
      <c r="O69" s="7" t="str">
        <f t="shared" si="17"/>
        <v>&lt;1,0,1&gt;</v>
      </c>
      <c r="P69" s="6">
        <v>0</v>
      </c>
      <c r="Q69" s="6">
        <v>0</v>
      </c>
      <c r="R69" s="6">
        <f>bj</f>
        <v>2</v>
      </c>
      <c r="S69" s="6">
        <v>0</v>
      </c>
      <c r="T69" s="6">
        <f>-a-bj</f>
        <v>-102</v>
      </c>
      <c r="U69" s="6">
        <v>0</v>
      </c>
      <c r="V69" s="6">
        <f>a</f>
        <v>100</v>
      </c>
      <c r="W69" s="6">
        <v>0</v>
      </c>
      <c r="X69" t="str">
        <f t="shared" si="19"/>
        <v>GOOD</v>
      </c>
    </row>
    <row r="70" spans="9:25" x14ac:dyDescent="0.25">
      <c r="I70" s="11">
        <v>6</v>
      </c>
      <c r="J70" s="6">
        <v>1</v>
      </c>
      <c r="K70" s="6">
        <v>1</v>
      </c>
      <c r="L70" s="6">
        <v>0</v>
      </c>
      <c r="M70" t="str">
        <f t="shared" si="18"/>
        <v>&lt;1,1,0&gt;,</v>
      </c>
      <c r="O70" s="7" t="str">
        <f t="shared" si="17"/>
        <v>&lt;1,1,0&gt;</v>
      </c>
      <c r="P70" s="6">
        <v>0</v>
      </c>
      <c r="Q70" s="6">
        <f>bi</f>
        <v>1</v>
      </c>
      <c r="R70" s="6">
        <v>0</v>
      </c>
      <c r="S70" s="6">
        <v>0</v>
      </c>
      <c r="T70" s="6">
        <v>0</v>
      </c>
      <c r="U70" s="6">
        <f>-a-bi</f>
        <v>-101</v>
      </c>
      <c r="V70" s="6">
        <f>a</f>
        <v>100</v>
      </c>
      <c r="W70" s="6">
        <v>0</v>
      </c>
      <c r="X70" t="str">
        <f t="shared" si="19"/>
        <v>GOOD</v>
      </c>
    </row>
    <row r="71" spans="9:25" x14ac:dyDescent="0.25">
      <c r="I71" s="11">
        <v>7</v>
      </c>
      <c r="J71" s="6">
        <v>1</v>
      </c>
      <c r="K71" s="6">
        <v>1</v>
      </c>
      <c r="L71" s="6">
        <v>1</v>
      </c>
      <c r="M71" t="str">
        <f t="shared" si="18"/>
        <v>&lt;1,1,1&gt;,</v>
      </c>
      <c r="O71" s="7" t="str">
        <f t="shared" si="17"/>
        <v>&lt;1,1,1&gt;</v>
      </c>
      <c r="P71" s="6">
        <v>0</v>
      </c>
      <c r="Q71" s="6">
        <v>0</v>
      </c>
      <c r="R71" s="6">
        <v>0</v>
      </c>
      <c r="S71" s="17" t="s">
        <v>27</v>
      </c>
      <c r="T71" s="6">
        <f>bi</f>
        <v>1</v>
      </c>
      <c r="U71" s="6">
        <f>bj</f>
        <v>2</v>
      </c>
      <c r="V71" s="6">
        <f>-a-bi-bj</f>
        <v>-103</v>
      </c>
      <c r="W71" s="6">
        <f>a</f>
        <v>100</v>
      </c>
      <c r="X71" t="str">
        <f t="shared" si="19"/>
        <v>GOOD</v>
      </c>
    </row>
    <row r="72" spans="9:25" x14ac:dyDescent="0.25">
      <c r="I72" s="11">
        <v>8</v>
      </c>
      <c r="J72" s="6">
        <v>2</v>
      </c>
      <c r="K72" s="6">
        <v>1</v>
      </c>
      <c r="L72" s="6">
        <v>1</v>
      </c>
      <c r="M72" t="str">
        <f t="shared" si="18"/>
        <v>&lt;2,1,1&gt;,</v>
      </c>
      <c r="O72" s="7" t="str">
        <f t="shared" si="17"/>
        <v>&lt;2,1,1&gt;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17" t="s">
        <v>27</v>
      </c>
      <c r="W72" s="6">
        <v>0</v>
      </c>
      <c r="X72" t="str">
        <f t="shared" si="19"/>
        <v>GOOD</v>
      </c>
    </row>
    <row r="73" spans="9:25" x14ac:dyDescent="0.25">
      <c r="I73" s="14"/>
      <c r="J73" s="15"/>
      <c r="K73" s="15"/>
      <c r="L73" s="15"/>
      <c r="M73" s="4" t="s">
        <v>11</v>
      </c>
      <c r="N73" s="15"/>
      <c r="O73" s="14"/>
    </row>
    <row r="75" spans="9:25" x14ac:dyDescent="0.25">
      <c r="J75" t="s">
        <v>7</v>
      </c>
      <c r="Q75" s="13"/>
    </row>
    <row r="76" spans="9:25" x14ac:dyDescent="0.25">
      <c r="I76" s="11" t="s">
        <v>26</v>
      </c>
      <c r="J76" s="6" t="s">
        <v>2</v>
      </c>
      <c r="K76" s="6" t="s">
        <v>3</v>
      </c>
      <c r="M76" t="s">
        <v>10</v>
      </c>
      <c r="O76" s="7" t="str">
        <f>_xlfn.CONCAT("&lt;",J76,",",K76,"&gt;")</f>
        <v>&lt;p1,p2&gt;</v>
      </c>
      <c r="P76" s="7" t="str">
        <f>O77</f>
        <v>&lt;0,0&gt;</v>
      </c>
      <c r="Q76" s="7" t="str">
        <f>O78</f>
        <v>&lt;1,0&gt;</v>
      </c>
      <c r="R76" s="7" t="str">
        <f>O79</f>
        <v>&lt;2,0&gt;</v>
      </c>
      <c r="S76" s="7" t="str">
        <f>O80</f>
        <v>&lt;0,1&gt;</v>
      </c>
      <c r="T76" s="7" t="str">
        <f>O81</f>
        <v>&lt;1,1&gt;</v>
      </c>
      <c r="U76" s="7" t="str">
        <f>O82</f>
        <v>&lt;2,1&gt;</v>
      </c>
      <c r="V76" s="7" t="str">
        <f>O83</f>
        <v>&lt;0,2&gt;</v>
      </c>
      <c r="W76" s="7" t="str">
        <f>O84</f>
        <v>&lt;1,2&gt;</v>
      </c>
      <c r="X76" s="7" t="str">
        <f>O85</f>
        <v>&lt;2,2&gt;</v>
      </c>
      <c r="Y76" t="s">
        <v>9</v>
      </c>
    </row>
    <row r="77" spans="9:25" x14ac:dyDescent="0.25">
      <c r="I77" s="11">
        <v>1</v>
      </c>
      <c r="J77" s="6">
        <v>0</v>
      </c>
      <c r="K77" s="6">
        <v>0</v>
      </c>
      <c r="M77" t="str">
        <f>_xlfn.CONCAT("&lt;",J77,",",K77,"&gt;",",")</f>
        <v>&lt;0,0&gt;,</v>
      </c>
      <c r="O77" s="7" t="str">
        <f t="shared" ref="O77:O85" si="20">_xlfn.CONCAT("&lt;",J77,",",K77,"&gt;")</f>
        <v>&lt;0,0&gt;</v>
      </c>
      <c r="P77" s="6">
        <f>-a</f>
        <v>-100</v>
      </c>
      <c r="Q77" s="6">
        <f>a</f>
        <v>100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t="str">
        <f>IF(SUM(P77:X77)=0,"GOOD",SUM(P77:X77))</f>
        <v>GOOD</v>
      </c>
    </row>
    <row r="78" spans="9:25" x14ac:dyDescent="0.25">
      <c r="I78" s="11">
        <v>2</v>
      </c>
      <c r="J78" s="6">
        <v>1</v>
      </c>
      <c r="K78" s="6">
        <v>0</v>
      </c>
      <c r="M78" t="str">
        <f>_xlfn.CONCAT("&lt;",J78,",",K78,"&gt;",",")</f>
        <v>&lt;1,0&gt;,</v>
      </c>
      <c r="O78" s="7" t="str">
        <f t="shared" si="20"/>
        <v>&lt;1,0&gt;</v>
      </c>
      <c r="P78" s="6">
        <f>bi</f>
        <v>1</v>
      </c>
      <c r="Q78" s="6">
        <f>-a-bi</f>
        <v>-101</v>
      </c>
      <c r="R78" s="6">
        <v>0</v>
      </c>
      <c r="S78" s="6">
        <v>0</v>
      </c>
      <c r="T78" s="6">
        <f>a</f>
        <v>100</v>
      </c>
      <c r="U78" s="6">
        <v>0</v>
      </c>
      <c r="V78" s="6">
        <v>0</v>
      </c>
      <c r="W78" s="6">
        <v>0</v>
      </c>
      <c r="X78" s="6">
        <v>0</v>
      </c>
      <c r="Y78" t="str">
        <f t="shared" ref="Y78:Y85" si="21">IF(SUM(P78:X78)=0,"GOOD",SUM(P78:X78))</f>
        <v>GOOD</v>
      </c>
    </row>
    <row r="79" spans="9:25" x14ac:dyDescent="0.25">
      <c r="I79" s="11">
        <v>3</v>
      </c>
      <c r="J79" s="6">
        <v>2</v>
      </c>
      <c r="K79" s="6">
        <v>0</v>
      </c>
      <c r="M79" t="str">
        <f>_xlfn.CONCAT("&lt;",J79,",",K79,"&gt;",",")</f>
        <v>&lt;2,0&gt;,</v>
      </c>
      <c r="O79" s="7" t="str">
        <f t="shared" si="20"/>
        <v>&lt;2,0&gt;</v>
      </c>
      <c r="P79" s="6">
        <v>0</v>
      </c>
      <c r="Q79" s="6">
        <f>bi</f>
        <v>1</v>
      </c>
      <c r="R79" s="6">
        <f>-a-bi</f>
        <v>-101</v>
      </c>
      <c r="S79" s="6">
        <v>0</v>
      </c>
      <c r="T79" s="6">
        <v>0</v>
      </c>
      <c r="U79" s="6">
        <f>a</f>
        <v>100</v>
      </c>
      <c r="V79" s="6">
        <v>0</v>
      </c>
      <c r="W79" s="6">
        <v>0</v>
      </c>
      <c r="X79" s="6">
        <v>0</v>
      </c>
      <c r="Y79" t="str">
        <f t="shared" si="21"/>
        <v>GOOD</v>
      </c>
    </row>
    <row r="80" spans="9:25" x14ac:dyDescent="0.25">
      <c r="I80" s="11">
        <v>4</v>
      </c>
      <c r="J80" s="6">
        <v>0</v>
      </c>
      <c r="K80" s="6">
        <v>1</v>
      </c>
      <c r="M80" t="str">
        <f>_xlfn.CONCAT("&lt;",J80,",",K80,"&gt;",",")</f>
        <v>&lt;0,1&gt;,</v>
      </c>
      <c r="O80" s="7" t="str">
        <f t="shared" si="20"/>
        <v>&lt;0,1&gt;</v>
      </c>
      <c r="P80" s="6">
        <f>bj</f>
        <v>2</v>
      </c>
      <c r="Q80" s="6">
        <v>0</v>
      </c>
      <c r="R80" s="6">
        <v>0</v>
      </c>
      <c r="S80" s="6">
        <f>-a-bj</f>
        <v>-102</v>
      </c>
      <c r="T80" s="6">
        <f>a</f>
        <v>100</v>
      </c>
      <c r="U80" s="6">
        <v>0</v>
      </c>
      <c r="V80" s="6">
        <v>0</v>
      </c>
      <c r="W80" s="6">
        <v>0</v>
      </c>
      <c r="X80" s="6">
        <v>0</v>
      </c>
      <c r="Y80" t="str">
        <f t="shared" si="21"/>
        <v>GOOD</v>
      </c>
    </row>
    <row r="81" spans="9:27" x14ac:dyDescent="0.25">
      <c r="I81" s="11">
        <v>5</v>
      </c>
      <c r="J81" s="6">
        <v>1</v>
      </c>
      <c r="K81" s="6">
        <v>1</v>
      </c>
      <c r="M81" t="str">
        <f>_xlfn.CONCAT("&lt;",J81,",",K81,"&gt;",",")</f>
        <v>&lt;1,1&gt;,</v>
      </c>
      <c r="O81" s="7" t="str">
        <f t="shared" si="20"/>
        <v>&lt;1,1&gt;</v>
      </c>
      <c r="P81" s="6">
        <v>0</v>
      </c>
      <c r="Q81" s="6">
        <f>bj</f>
        <v>2</v>
      </c>
      <c r="R81" s="16">
        <v>0</v>
      </c>
      <c r="S81" s="16">
        <f>bi</f>
        <v>1</v>
      </c>
      <c r="T81" s="16">
        <f>-a-bi-bj</f>
        <v>-103</v>
      </c>
      <c r="U81" s="16">
        <f>a</f>
        <v>100</v>
      </c>
      <c r="V81" s="16">
        <v>0</v>
      </c>
      <c r="W81" s="16">
        <v>0</v>
      </c>
      <c r="X81" s="6">
        <v>0</v>
      </c>
      <c r="Y81" t="str">
        <f t="shared" si="21"/>
        <v>GOOD</v>
      </c>
    </row>
    <row r="82" spans="9:27" x14ac:dyDescent="0.25">
      <c r="I82" s="11">
        <v>6</v>
      </c>
      <c r="J82" s="6">
        <v>2</v>
      </c>
      <c r="K82" s="6">
        <v>1</v>
      </c>
      <c r="M82" t="str">
        <f>_xlfn.CONCAT("&lt;",J82,",",K82,"&gt;",",")</f>
        <v>&lt;2,1&gt;,</v>
      </c>
      <c r="O82" s="7" t="str">
        <f t="shared" si="20"/>
        <v>&lt;2,1&gt;</v>
      </c>
      <c r="P82" s="6">
        <v>0</v>
      </c>
      <c r="Q82" s="6">
        <v>0</v>
      </c>
      <c r="R82" s="16">
        <f>bj</f>
        <v>2</v>
      </c>
      <c r="S82" s="16">
        <v>0</v>
      </c>
      <c r="T82" s="16">
        <f>bi</f>
        <v>1</v>
      </c>
      <c r="U82" s="16">
        <f>-a-bi-bj</f>
        <v>-103</v>
      </c>
      <c r="V82" s="16">
        <v>0</v>
      </c>
      <c r="W82" s="16">
        <v>0</v>
      </c>
      <c r="X82" s="6">
        <f>a</f>
        <v>100</v>
      </c>
      <c r="Y82" t="str">
        <f>IF(SUM(P82:X82)=0,"GOOD",SUM(P82:X82))</f>
        <v>GOOD</v>
      </c>
    </row>
    <row r="83" spans="9:27" x14ac:dyDescent="0.25">
      <c r="I83" s="11">
        <v>7</v>
      </c>
      <c r="J83" s="6">
        <v>0</v>
      </c>
      <c r="K83" s="6">
        <v>2</v>
      </c>
      <c r="M83" t="str">
        <f>_xlfn.CONCAT("&lt;",J83,",",K83,"&gt;",",")</f>
        <v>&lt;0,2&gt;,</v>
      </c>
      <c r="O83" s="7" t="str">
        <f t="shared" si="20"/>
        <v>&lt;0,2&gt;</v>
      </c>
      <c r="P83" s="6">
        <v>0</v>
      </c>
      <c r="Q83" s="6">
        <v>0</v>
      </c>
      <c r="R83" s="16">
        <v>0</v>
      </c>
      <c r="S83" s="16">
        <f>bj</f>
        <v>2</v>
      </c>
      <c r="T83" s="16">
        <v>0</v>
      </c>
      <c r="U83" s="16">
        <v>0</v>
      </c>
      <c r="V83" s="16">
        <f>-a-bj</f>
        <v>-102</v>
      </c>
      <c r="W83" s="16">
        <f>a</f>
        <v>100</v>
      </c>
      <c r="X83" s="6">
        <v>0</v>
      </c>
      <c r="Y83" t="str">
        <f t="shared" si="21"/>
        <v>GOOD</v>
      </c>
    </row>
    <row r="84" spans="9:27" x14ac:dyDescent="0.25">
      <c r="I84" s="11">
        <v>8</v>
      </c>
      <c r="J84" s="6">
        <v>1</v>
      </c>
      <c r="K84" s="6">
        <v>2</v>
      </c>
      <c r="M84" t="str">
        <f>_xlfn.CONCAT("&lt;",J84,",",K84,"&gt;",",")</f>
        <v>&lt;1,2&gt;,</v>
      </c>
      <c r="O84" s="7" t="str">
        <f t="shared" si="20"/>
        <v>&lt;1,2&gt;</v>
      </c>
      <c r="P84" s="6">
        <v>0</v>
      </c>
      <c r="Q84" s="6">
        <v>0</v>
      </c>
      <c r="R84" s="16">
        <v>0</v>
      </c>
      <c r="S84" s="16">
        <v>0</v>
      </c>
      <c r="T84" s="16">
        <f>bj</f>
        <v>2</v>
      </c>
      <c r="U84" s="16">
        <v>0</v>
      </c>
      <c r="V84" s="16">
        <f>bi</f>
        <v>1</v>
      </c>
      <c r="W84" s="16">
        <f>-a-bi-bj</f>
        <v>-103</v>
      </c>
      <c r="X84" s="6">
        <f>a</f>
        <v>100</v>
      </c>
      <c r="Y84" t="str">
        <f t="shared" si="21"/>
        <v>GOOD</v>
      </c>
    </row>
    <row r="85" spans="9:27" x14ac:dyDescent="0.25">
      <c r="I85" s="11">
        <v>9</v>
      </c>
      <c r="J85" s="16">
        <v>2</v>
      </c>
      <c r="K85" s="16">
        <v>2</v>
      </c>
      <c r="M85" t="str">
        <f>_xlfn.CONCAT("&lt;",J85,",",K85,"&gt;",",")</f>
        <v>&lt;2,2&gt;,</v>
      </c>
      <c r="N85" s="15"/>
      <c r="O85" s="7" t="str">
        <f t="shared" si="20"/>
        <v>&lt;2,2&gt;</v>
      </c>
      <c r="P85" s="6">
        <v>0</v>
      </c>
      <c r="Q85" s="6">
        <v>0</v>
      </c>
      <c r="R85" s="16">
        <v>0</v>
      </c>
      <c r="S85" s="16">
        <v>0</v>
      </c>
      <c r="T85" s="16">
        <v>0</v>
      </c>
      <c r="U85" s="16">
        <f>bj</f>
        <v>2</v>
      </c>
      <c r="V85" s="16">
        <v>0</v>
      </c>
      <c r="W85" s="16">
        <f>bi</f>
        <v>1</v>
      </c>
      <c r="X85" s="6">
        <f>-bi-bj</f>
        <v>-3</v>
      </c>
      <c r="Y85" t="str">
        <f t="shared" si="21"/>
        <v>GOOD</v>
      </c>
    </row>
    <row r="86" spans="9:27" x14ac:dyDescent="0.25">
      <c r="M86" s="4" t="s">
        <v>11</v>
      </c>
    </row>
    <row r="87" spans="9:27" x14ac:dyDescent="0.25">
      <c r="P87" t="str">
        <f>IF(P77, IF(P77&gt;0,_xlfn.CONCAT("+", P77, "p",P$76,"(t)"),_xlfn.CONCAT(P77, "p",P$76,"(t)")), "")</f>
        <v>-100p&lt;0,0&gt;(t)</v>
      </c>
      <c r="Q87" t="str">
        <f t="shared" ref="Q87:X87" si="22">IF(Q77, IF(Q77&gt;0,_xlfn.CONCAT("+", Q77, "p",Q$76,"(t)"),_xlfn.CONCAT(Q77, "p",Q$76,"(t)")), "")</f>
        <v>+100p&lt;1,0&gt;(t)</v>
      </c>
      <c r="R87" t="str">
        <f t="shared" si="22"/>
        <v/>
      </c>
      <c r="S87" t="str">
        <f t="shared" si="22"/>
        <v/>
      </c>
      <c r="T87" t="str">
        <f t="shared" si="22"/>
        <v/>
      </c>
      <c r="U87" t="str">
        <f t="shared" si="22"/>
        <v/>
      </c>
      <c r="V87" t="str">
        <f t="shared" si="22"/>
        <v/>
      </c>
      <c r="W87" t="str">
        <f t="shared" si="22"/>
        <v/>
      </c>
      <c r="X87" t="str">
        <f t="shared" si="22"/>
        <v/>
      </c>
      <c r="Z87" s="10" t="str">
        <f>_xlfn.CONCAT("p",O77,"'(t)=")</f>
        <v>p&lt;0,0&gt;'(t)=</v>
      </c>
      <c r="AA87" s="10" t="str">
        <f>_xlfn.CONCAT(P87:X87)</f>
        <v>-100p&lt;0,0&gt;(t)+100p&lt;1,0&gt;(t)</v>
      </c>
    </row>
    <row r="88" spans="9:27" x14ac:dyDescent="0.25">
      <c r="P88" t="str">
        <f t="shared" ref="P88:X88" si="23">IF(P78, IF(P78&gt;0,_xlfn.CONCAT("+", P78, "p",P$76,"(t)"),_xlfn.CONCAT(P78, "p",P$76,"(t)")), "")</f>
        <v>+1p&lt;0,0&gt;(t)</v>
      </c>
      <c r="Q88" t="str">
        <f t="shared" si="23"/>
        <v>-101p&lt;1,0&gt;(t)</v>
      </c>
      <c r="R88" t="str">
        <f t="shared" si="23"/>
        <v/>
      </c>
      <c r="S88" t="str">
        <f t="shared" si="23"/>
        <v/>
      </c>
      <c r="T88" t="str">
        <f t="shared" si="23"/>
        <v>+100p&lt;1,1&gt;(t)</v>
      </c>
      <c r="U88" t="str">
        <f t="shared" si="23"/>
        <v/>
      </c>
      <c r="V88" t="str">
        <f t="shared" si="23"/>
        <v/>
      </c>
      <c r="W88" t="str">
        <f t="shared" si="23"/>
        <v/>
      </c>
      <c r="X88" t="str">
        <f t="shared" si="23"/>
        <v/>
      </c>
      <c r="Z88" s="10" t="str">
        <f t="shared" ref="Z88:Z95" si="24">_xlfn.CONCAT("p",O78,"'(t)=")</f>
        <v>p&lt;1,0&gt;'(t)=</v>
      </c>
      <c r="AA88" s="10" t="str">
        <f t="shared" ref="AA88:AA95" si="25">_xlfn.CONCAT(P88:X88)</f>
        <v>+1p&lt;0,0&gt;(t)-101p&lt;1,0&gt;(t)+100p&lt;1,1&gt;(t)</v>
      </c>
    </row>
    <row r="89" spans="9:27" x14ac:dyDescent="0.25">
      <c r="P89" t="str">
        <f t="shared" ref="P89:X89" si="26">IF(P79, IF(P79&gt;0,_xlfn.CONCAT("+", P79, "p",P$76,"(t)"),_xlfn.CONCAT(P79, "p",P$76,"(t)")), "")</f>
        <v/>
      </c>
      <c r="Q89" t="str">
        <f t="shared" si="26"/>
        <v>+1p&lt;1,0&gt;(t)</v>
      </c>
      <c r="R89" t="str">
        <f t="shared" si="26"/>
        <v>-101p&lt;2,0&gt;(t)</v>
      </c>
      <c r="S89" t="str">
        <f t="shared" si="26"/>
        <v/>
      </c>
      <c r="T89" t="str">
        <f t="shared" si="26"/>
        <v/>
      </c>
      <c r="U89" t="str">
        <f t="shared" si="26"/>
        <v>+100p&lt;2,1&gt;(t)</v>
      </c>
      <c r="V89" t="str">
        <f t="shared" si="26"/>
        <v/>
      </c>
      <c r="W89" t="str">
        <f t="shared" si="26"/>
        <v/>
      </c>
      <c r="X89" t="str">
        <f t="shared" si="26"/>
        <v/>
      </c>
      <c r="Z89" s="10" t="str">
        <f t="shared" si="24"/>
        <v>p&lt;2,0&gt;'(t)=</v>
      </c>
      <c r="AA89" s="10" t="str">
        <f t="shared" si="25"/>
        <v>+1p&lt;1,0&gt;(t)-101p&lt;2,0&gt;(t)+100p&lt;2,1&gt;(t)</v>
      </c>
    </row>
    <row r="90" spans="9:27" x14ac:dyDescent="0.25">
      <c r="P90" t="str">
        <f t="shared" ref="P90:X90" si="27">IF(P80, IF(P80&gt;0,_xlfn.CONCAT("+", P80, "p",P$76,"(t)"),_xlfn.CONCAT(P80, "p",P$76,"(t)")), "")</f>
        <v>+2p&lt;0,0&gt;(t)</v>
      </c>
      <c r="Q90" t="str">
        <f t="shared" si="27"/>
        <v/>
      </c>
      <c r="R90" t="str">
        <f t="shared" si="27"/>
        <v/>
      </c>
      <c r="S90" t="str">
        <f t="shared" si="27"/>
        <v>-102p&lt;0,1&gt;(t)</v>
      </c>
      <c r="T90" t="str">
        <f t="shared" si="27"/>
        <v>+100p&lt;1,1&gt;(t)</v>
      </c>
      <c r="U90" t="str">
        <f t="shared" si="27"/>
        <v/>
      </c>
      <c r="V90" t="str">
        <f t="shared" si="27"/>
        <v/>
      </c>
      <c r="W90" t="str">
        <f t="shared" si="27"/>
        <v/>
      </c>
      <c r="X90" t="str">
        <f t="shared" si="27"/>
        <v/>
      </c>
      <c r="Z90" s="10" t="str">
        <f t="shared" si="24"/>
        <v>p&lt;0,1&gt;'(t)=</v>
      </c>
      <c r="AA90" s="10" t="str">
        <f t="shared" si="25"/>
        <v>+2p&lt;0,0&gt;(t)-102p&lt;0,1&gt;(t)+100p&lt;1,1&gt;(t)</v>
      </c>
    </row>
    <row r="91" spans="9:27" x14ac:dyDescent="0.25">
      <c r="P91" t="str">
        <f t="shared" ref="P91:X91" si="28">IF(P81, IF(P81&gt;0,_xlfn.CONCAT("+", P81, "p",P$76,"(t)"),_xlfn.CONCAT(P81, "p",P$76,"(t)")), "")</f>
        <v/>
      </c>
      <c r="Q91" t="str">
        <f t="shared" si="28"/>
        <v>+2p&lt;1,0&gt;(t)</v>
      </c>
      <c r="R91" t="str">
        <f t="shared" si="28"/>
        <v/>
      </c>
      <c r="S91" t="str">
        <f t="shared" si="28"/>
        <v>+1p&lt;0,1&gt;(t)</v>
      </c>
      <c r="T91" t="str">
        <f t="shared" si="28"/>
        <v>-103p&lt;1,1&gt;(t)</v>
      </c>
      <c r="U91" t="str">
        <f t="shared" si="28"/>
        <v>+100p&lt;2,1&gt;(t)</v>
      </c>
      <c r="V91" t="str">
        <f t="shared" si="28"/>
        <v/>
      </c>
      <c r="W91" t="str">
        <f t="shared" si="28"/>
        <v/>
      </c>
      <c r="X91" t="str">
        <f t="shared" si="28"/>
        <v/>
      </c>
      <c r="Z91" s="10" t="str">
        <f t="shared" si="24"/>
        <v>p&lt;1,1&gt;'(t)=</v>
      </c>
      <c r="AA91" s="10" t="str">
        <f t="shared" si="25"/>
        <v>+2p&lt;1,0&gt;(t)+1p&lt;0,1&gt;(t)-103p&lt;1,1&gt;(t)+100p&lt;2,1&gt;(t)</v>
      </c>
    </row>
    <row r="92" spans="9:27" x14ac:dyDescent="0.25">
      <c r="P92" t="str">
        <f t="shared" ref="P92:X92" si="29">IF(P82, IF(P82&gt;0,_xlfn.CONCAT("+", P82, "p",P$76,"(t)"),_xlfn.CONCAT(P82, "p",P$76,"(t)")), "")</f>
        <v/>
      </c>
      <c r="Q92" t="str">
        <f t="shared" si="29"/>
        <v/>
      </c>
      <c r="R92" t="str">
        <f t="shared" si="29"/>
        <v>+2p&lt;2,0&gt;(t)</v>
      </c>
      <c r="S92" t="str">
        <f t="shared" si="29"/>
        <v/>
      </c>
      <c r="T92" t="str">
        <f t="shared" si="29"/>
        <v>+1p&lt;1,1&gt;(t)</v>
      </c>
      <c r="U92" t="str">
        <f t="shared" si="29"/>
        <v>-103p&lt;2,1&gt;(t)</v>
      </c>
      <c r="V92" t="str">
        <f t="shared" si="29"/>
        <v/>
      </c>
      <c r="W92" t="str">
        <f t="shared" si="29"/>
        <v/>
      </c>
      <c r="X92" t="str">
        <f t="shared" si="29"/>
        <v>+100p&lt;2,2&gt;(t)</v>
      </c>
      <c r="Z92" s="10" t="str">
        <f t="shared" si="24"/>
        <v>p&lt;2,1&gt;'(t)=</v>
      </c>
      <c r="AA92" s="10" t="str">
        <f t="shared" si="25"/>
        <v>+2p&lt;2,0&gt;(t)+1p&lt;1,1&gt;(t)-103p&lt;2,1&gt;(t)+100p&lt;2,2&gt;(t)</v>
      </c>
    </row>
    <row r="93" spans="9:27" x14ac:dyDescent="0.25">
      <c r="P93" t="str">
        <f t="shared" ref="P93:X93" si="30">IF(P83, IF(P83&gt;0,_xlfn.CONCAT("+", P83, "p",P$76,"(t)"),_xlfn.CONCAT(P83, "p",P$76,"(t)")), "")</f>
        <v/>
      </c>
      <c r="Q93" t="str">
        <f t="shared" si="30"/>
        <v/>
      </c>
      <c r="R93" t="str">
        <f t="shared" si="30"/>
        <v/>
      </c>
      <c r="S93" t="str">
        <f t="shared" si="30"/>
        <v>+2p&lt;0,1&gt;(t)</v>
      </c>
      <c r="T93" t="str">
        <f t="shared" si="30"/>
        <v/>
      </c>
      <c r="U93" t="str">
        <f t="shared" si="30"/>
        <v/>
      </c>
      <c r="V93" t="str">
        <f t="shared" si="30"/>
        <v>-102p&lt;0,2&gt;(t)</v>
      </c>
      <c r="W93" t="str">
        <f t="shared" si="30"/>
        <v>+100p&lt;1,2&gt;(t)</v>
      </c>
      <c r="X93" t="str">
        <f t="shared" si="30"/>
        <v/>
      </c>
      <c r="Z93" s="10" t="str">
        <f t="shared" si="24"/>
        <v>p&lt;0,2&gt;'(t)=</v>
      </c>
      <c r="AA93" s="10" t="str">
        <f t="shared" si="25"/>
        <v>+2p&lt;0,1&gt;(t)-102p&lt;0,2&gt;(t)+100p&lt;1,2&gt;(t)</v>
      </c>
    </row>
    <row r="94" spans="9:27" x14ac:dyDescent="0.25">
      <c r="P94" t="str">
        <f t="shared" ref="P94:X94" si="31">IF(P84, IF(P84&gt;0,_xlfn.CONCAT("+", P84, "p",P$76,"(t)"),_xlfn.CONCAT(P84, "p",P$76,"(t)")), "")</f>
        <v/>
      </c>
      <c r="Q94" t="str">
        <f t="shared" si="31"/>
        <v/>
      </c>
      <c r="R94" t="str">
        <f t="shared" si="31"/>
        <v/>
      </c>
      <c r="S94" t="str">
        <f t="shared" si="31"/>
        <v/>
      </c>
      <c r="T94" t="str">
        <f t="shared" si="31"/>
        <v>+2p&lt;1,1&gt;(t)</v>
      </c>
      <c r="U94" t="str">
        <f t="shared" si="31"/>
        <v/>
      </c>
      <c r="V94" t="str">
        <f t="shared" si="31"/>
        <v>+1p&lt;0,2&gt;(t)</v>
      </c>
      <c r="W94" t="str">
        <f t="shared" si="31"/>
        <v>-103p&lt;1,2&gt;(t)</v>
      </c>
      <c r="X94" t="str">
        <f t="shared" si="31"/>
        <v>+100p&lt;2,2&gt;(t)</v>
      </c>
      <c r="Z94" s="10" t="str">
        <f t="shared" si="24"/>
        <v>p&lt;1,2&gt;'(t)=</v>
      </c>
      <c r="AA94" s="10" t="str">
        <f t="shared" si="25"/>
        <v>+2p&lt;1,1&gt;(t)+1p&lt;0,2&gt;(t)-103p&lt;1,2&gt;(t)+100p&lt;2,2&gt;(t)</v>
      </c>
    </row>
    <row r="95" spans="9:27" x14ac:dyDescent="0.25">
      <c r="P95" t="str">
        <f t="shared" ref="P95:X95" si="32">IF(P85, IF(P85&gt;0,_xlfn.CONCAT("+", P85, "p",P$76,"(t)"),_xlfn.CONCAT(P85, "p",P$76,"(t)")), "")</f>
        <v/>
      </c>
      <c r="Q95" t="str">
        <f t="shared" si="32"/>
        <v/>
      </c>
      <c r="R95" t="str">
        <f t="shared" si="32"/>
        <v/>
      </c>
      <c r="S95" t="str">
        <f t="shared" si="32"/>
        <v/>
      </c>
      <c r="T95" t="str">
        <f t="shared" si="32"/>
        <v/>
      </c>
      <c r="U95" t="str">
        <f t="shared" si="32"/>
        <v>+2p&lt;2,1&gt;(t)</v>
      </c>
      <c r="V95" t="str">
        <f t="shared" si="32"/>
        <v/>
      </c>
      <c r="W95" t="str">
        <f t="shared" si="32"/>
        <v>+1p&lt;1,2&gt;(t)</v>
      </c>
      <c r="X95" t="str">
        <f t="shared" si="32"/>
        <v>-3p&lt;2,2&gt;(t)</v>
      </c>
      <c r="Z95" s="10" t="str">
        <f t="shared" si="24"/>
        <v>p&lt;2,2&gt;'(t)=</v>
      </c>
      <c r="AA95" s="10" t="str">
        <f t="shared" si="25"/>
        <v>+2p&lt;2,1&gt;(t)+1p&lt;1,2&gt;(t)-3p&lt;2,2&gt;(t)</v>
      </c>
    </row>
  </sheetData>
  <mergeCells count="2">
    <mergeCell ref="I1:V1"/>
    <mergeCell ref="I20:V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bi</vt:lpstr>
      <vt:lpstr>bj</vt:lpstr>
      <vt:lpstr>p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Relidzyński</dc:creator>
  <cp:lastModifiedBy>Relidzyński Radosław</cp:lastModifiedBy>
  <dcterms:created xsi:type="dcterms:W3CDTF">2015-06-05T18:17:20Z</dcterms:created>
  <dcterms:modified xsi:type="dcterms:W3CDTF">2024-06-17T11:07:46Z</dcterms:modified>
</cp:coreProperties>
</file>