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wat-my.sharepoint.com/personal/radoslaw_relidzynski_student_wat_edu_pl/Documents/magister/sem1/SME - Stochastyczne Modele Eksploatacji SK/2procesory2bufory/"/>
    </mc:Choice>
  </mc:AlternateContent>
  <xr:revisionPtr revIDLastSave="13" documentId="8_{94A82E47-E4B7-4479-8A02-BFFDB38F9898}" xr6:coauthVersionLast="47" xr6:coauthVersionMax="47" xr10:uidLastSave="{7519D809-F116-4B45-B3C9-A659D8F5F1CB}"/>
  <bookViews>
    <workbookView xWindow="-30" yWindow="9885" windowWidth="28230" windowHeight="17400" tabRatio="660" activeTab="2" xr2:uid="{00000000-000D-0000-FFFF-FFFF00000000}"/>
  </bookViews>
  <sheets>
    <sheet name="Zadanie + opis" sheetId="2" r:id="rId1"/>
    <sheet name="Arkusz2" sheetId="5" r:id="rId2"/>
    <sheet name="Arkusz1" sheetId="4" r:id="rId3"/>
  </sheets>
  <definedNames>
    <definedName name="n">'Zadanie + opis'!$C$64</definedName>
    <definedName name="p">Arkusz1!$C$9</definedName>
    <definedName name="q">Arkusz1!$C$11</definedName>
    <definedName name="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5" i="4" l="1" a="1"/>
  <c r="N60" i="4" s="1"/>
  <c r="N47" i="4" a="1"/>
  <c r="N52" i="4" s="1"/>
  <c r="N39" i="4" a="1"/>
  <c r="N39" i="4" s="1"/>
  <c r="N31" i="4" a="1"/>
  <c r="N35" i="4" s="1"/>
  <c r="N23" i="4" a="1"/>
  <c r="N27" i="4" s="1"/>
  <c r="N55" i="4" l="1"/>
  <c r="N58" i="4"/>
  <c r="N59" i="4"/>
  <c r="N56" i="4"/>
  <c r="N57" i="4"/>
  <c r="N47" i="4"/>
  <c r="N49" i="4"/>
  <c r="N48" i="4"/>
  <c r="N50" i="4"/>
  <c r="N51" i="4"/>
  <c r="N40" i="4"/>
  <c r="N41" i="4"/>
  <c r="N42" i="4"/>
  <c r="N43" i="4"/>
  <c r="N44" i="4"/>
  <c r="N33" i="4"/>
  <c r="N34" i="4"/>
  <c r="N36" i="4"/>
  <c r="N31" i="4"/>
  <c r="N32" i="4"/>
  <c r="N24" i="4"/>
  <c r="N28" i="4"/>
  <c r="N23" i="4"/>
  <c r="N25" i="4"/>
  <c r="N26" i="4"/>
  <c r="C9" i="4"/>
  <c r="C11" i="4"/>
  <c r="I13" i="4" s="1"/>
  <c r="N9" i="4" a="1"/>
  <c r="N11" i="4" s="1"/>
  <c r="G16" i="4"/>
  <c r="M16" i="4"/>
  <c r="F9" i="4" a="1"/>
  <c r="F14" i="4" s="1"/>
  <c r="J13" i="4" l="1"/>
  <c r="K13" i="4"/>
  <c r="L14" i="4"/>
  <c r="H13" i="4"/>
  <c r="K14" i="4"/>
  <c r="I12" i="4"/>
  <c r="G9" i="4"/>
  <c r="H12" i="4"/>
  <c r="N12" i="4"/>
  <c r="N13" i="4"/>
  <c r="N14" i="4"/>
  <c r="N9" i="4"/>
  <c r="N10" i="4"/>
  <c r="F10" i="4"/>
  <c r="F9" i="4"/>
  <c r="F11" i="4"/>
  <c r="F12" i="4"/>
  <c r="F13" i="4"/>
  <c r="I14" i="4" l="1"/>
  <c r="H9" i="4"/>
  <c r="K11" i="4"/>
  <c r="H10" i="4"/>
  <c r="K12" i="4"/>
  <c r="G10" i="4"/>
  <c r="J12" i="4"/>
  <c r="L13" i="4"/>
  <c r="I11" i="4"/>
  <c r="I10" i="4"/>
  <c r="H11" i="4"/>
  <c r="G11" i="4"/>
  <c r="O23" i="4" l="1" a="1"/>
  <c r="G17" i="4" a="1"/>
  <c r="O9" i="4" a="1"/>
  <c r="M9" i="4"/>
  <c r="M10" i="4"/>
  <c r="M14" i="4"/>
  <c r="M13" i="4"/>
  <c r="M12" i="4"/>
  <c r="M11" i="4"/>
  <c r="O23" i="4" l="1"/>
  <c r="O39" i="4" s="1"/>
  <c r="O47" i="4" s="1"/>
  <c r="P23" i="4"/>
  <c r="P39" i="4" s="1"/>
  <c r="P47" i="4" s="1"/>
  <c r="P25" i="4"/>
  <c r="P41" i="4" s="1"/>
  <c r="P49" i="4" s="1"/>
  <c r="P27" i="4"/>
  <c r="P43" i="4" s="1"/>
  <c r="P51" i="4" s="1"/>
  <c r="O25" i="4"/>
  <c r="O41" i="4" s="1"/>
  <c r="O49" i="4" s="1"/>
  <c r="Q23" i="4"/>
  <c r="Q39" i="4" s="1"/>
  <c r="Q47" i="4" s="1"/>
  <c r="Q25" i="4"/>
  <c r="Q41" i="4" s="1"/>
  <c r="Q49" i="4" s="1"/>
  <c r="Q27" i="4"/>
  <c r="Q43" i="4" s="1"/>
  <c r="Q51" i="4" s="1"/>
  <c r="R25" i="4"/>
  <c r="R41" i="4" s="1"/>
  <c r="R49" i="4" s="1"/>
  <c r="R27" i="4"/>
  <c r="R43" i="4" s="1"/>
  <c r="R51" i="4" s="1"/>
  <c r="S26" i="4"/>
  <c r="S42" i="4" s="1"/>
  <c r="S50" i="4" s="1"/>
  <c r="S28" i="4"/>
  <c r="S44" i="4" s="1"/>
  <c r="O27" i="4"/>
  <c r="O43" i="4" s="1"/>
  <c r="O51" i="4" s="1"/>
  <c r="R23" i="4"/>
  <c r="R39" i="4" s="1"/>
  <c r="R47" i="4" s="1"/>
  <c r="S23" i="4"/>
  <c r="S39" i="4" s="1"/>
  <c r="S47" i="4" s="1"/>
  <c r="S25" i="4"/>
  <c r="S41" i="4" s="1"/>
  <c r="S49" i="4" s="1"/>
  <c r="S27" i="4"/>
  <c r="S43" i="4" s="1"/>
  <c r="S51" i="4" s="1"/>
  <c r="P28" i="4"/>
  <c r="P44" i="4" s="1"/>
  <c r="Q28" i="4"/>
  <c r="Q44" i="4" s="1"/>
  <c r="R26" i="4"/>
  <c r="R42" i="4" s="1"/>
  <c r="R50" i="4" s="1"/>
  <c r="T24" i="4"/>
  <c r="T40" i="4" s="1"/>
  <c r="T48" i="4" s="1"/>
  <c r="T23" i="4"/>
  <c r="T39" i="4" s="1"/>
  <c r="T47" i="4" s="1"/>
  <c r="T25" i="4"/>
  <c r="T41" i="4" s="1"/>
  <c r="T49" i="4" s="1"/>
  <c r="T27" i="4"/>
  <c r="T43" i="4" s="1"/>
  <c r="T51" i="4" s="1"/>
  <c r="P26" i="4"/>
  <c r="P42" i="4" s="1"/>
  <c r="P50" i="4" s="1"/>
  <c r="R24" i="4"/>
  <c r="R40" i="4" s="1"/>
  <c r="R48" i="4" s="1"/>
  <c r="R28" i="4"/>
  <c r="R44" i="4" s="1"/>
  <c r="T28" i="4"/>
  <c r="T44" i="4" s="1"/>
  <c r="O24" i="4"/>
  <c r="O40" i="4" s="1"/>
  <c r="O48" i="4" s="1"/>
  <c r="O26" i="4"/>
  <c r="O42" i="4" s="1"/>
  <c r="O50" i="4" s="1"/>
  <c r="O28" i="4"/>
  <c r="O44" i="4" s="1"/>
  <c r="P24" i="4"/>
  <c r="P40" i="4" s="1"/>
  <c r="P48" i="4" s="1"/>
  <c r="Q26" i="4"/>
  <c r="Q42" i="4" s="1"/>
  <c r="Q50" i="4" s="1"/>
  <c r="S24" i="4"/>
  <c r="S40" i="4" s="1"/>
  <c r="S48" i="4" s="1"/>
  <c r="T26" i="4"/>
  <c r="T42" i="4" s="1"/>
  <c r="T50" i="4" s="1"/>
  <c r="Q24" i="4"/>
  <c r="Q40" i="4" s="1"/>
  <c r="Q48" i="4" s="1"/>
  <c r="K17" i="4"/>
  <c r="G17" i="4"/>
  <c r="I17" i="4"/>
  <c r="L17" i="4"/>
  <c r="H17" i="4"/>
  <c r="J17" i="4"/>
  <c r="S9" i="4"/>
  <c r="S11" i="4"/>
  <c r="S13" i="4"/>
  <c r="T9" i="4"/>
  <c r="T11" i="4"/>
  <c r="T13" i="4"/>
  <c r="R12" i="4"/>
  <c r="S10" i="4"/>
  <c r="O10" i="4"/>
  <c r="O12" i="4"/>
  <c r="O14" i="4"/>
  <c r="P12" i="4"/>
  <c r="P14" i="4"/>
  <c r="Q10" i="4"/>
  <c r="Q12" i="4"/>
  <c r="Q14" i="4"/>
  <c r="R10" i="4"/>
  <c r="R14" i="4"/>
  <c r="S12" i="4"/>
  <c r="T12" i="4"/>
  <c r="O9" i="4"/>
  <c r="O13" i="4"/>
  <c r="P11" i="4"/>
  <c r="Q11" i="4"/>
  <c r="R9" i="4"/>
  <c r="R13" i="4"/>
  <c r="P10" i="4"/>
  <c r="S14" i="4"/>
  <c r="T10" i="4"/>
  <c r="T14" i="4"/>
  <c r="O11" i="4"/>
  <c r="P9" i="4"/>
  <c r="Q9" i="4"/>
  <c r="Q13" i="4"/>
  <c r="R11" i="4"/>
  <c r="P13" i="4"/>
  <c r="O55" i="4" l="1" a="1"/>
  <c r="R60" i="4" s="1"/>
  <c r="G18" i="4" a="1"/>
  <c r="O18" i="4" a="1"/>
  <c r="Q18" i="4" s="1"/>
  <c r="Q58" i="4" l="1"/>
  <c r="Q57" i="4"/>
  <c r="O57" i="4"/>
  <c r="R59" i="4"/>
  <c r="S58" i="4"/>
  <c r="P56" i="4"/>
  <c r="Q56" i="4"/>
  <c r="T56" i="4"/>
  <c r="T58" i="4"/>
  <c r="O60" i="4"/>
  <c r="P58" i="4"/>
  <c r="S56" i="4"/>
  <c r="Q59" i="4"/>
  <c r="O59" i="4"/>
  <c r="O58" i="4"/>
  <c r="Q55" i="4"/>
  <c r="O55" i="4"/>
  <c r="O56" i="4"/>
  <c r="T59" i="4"/>
  <c r="T60" i="4"/>
  <c r="T55" i="4"/>
  <c r="R58" i="4"/>
  <c r="R57" i="4"/>
  <c r="R55" i="4"/>
  <c r="P59" i="4"/>
  <c r="T57" i="4"/>
  <c r="S60" i="4"/>
  <c r="P57" i="4"/>
  <c r="S59" i="4"/>
  <c r="R56" i="4"/>
  <c r="P55" i="4"/>
  <c r="S57" i="4"/>
  <c r="Q60" i="4"/>
  <c r="S55" i="4"/>
  <c r="P60" i="4"/>
  <c r="G18" i="4"/>
  <c r="H18" i="4"/>
  <c r="I18" i="4"/>
  <c r="J18" i="4"/>
  <c r="K18" i="4"/>
  <c r="L18" i="4"/>
  <c r="P18" i="4"/>
  <c r="O18" i="4"/>
  <c r="T18" i="4"/>
  <c r="S18" i="4"/>
  <c r="R18" i="4"/>
  <c r="V55" i="4" l="1" a="1"/>
  <c r="V59" i="4" s="1"/>
  <c r="G19" i="4" a="1"/>
  <c r="O20" i="4" a="1"/>
  <c r="V57" i="4" l="1"/>
  <c r="V55" i="4"/>
  <c r="V58" i="4"/>
  <c r="V56" i="4"/>
  <c r="V60" i="4"/>
  <c r="K19" i="4"/>
  <c r="L19" i="4"/>
  <c r="G19" i="4"/>
  <c r="H19" i="4"/>
  <c r="I19" i="4"/>
  <c r="J19" i="4"/>
  <c r="P20" i="4"/>
  <c r="S20" i="4"/>
  <c r="O20" i="4"/>
  <c r="T20" i="4"/>
  <c r="R20" i="4"/>
  <c r="Q20" i="4"/>
  <c r="G20" i="4" l="1" a="1"/>
  <c r="U20" i="4" a="1"/>
  <c r="U20" i="4" s="1"/>
  <c r="G20" i="4" l="1"/>
  <c r="H20" i="4"/>
  <c r="I20" i="4"/>
  <c r="J20" i="4"/>
  <c r="K20" i="4"/>
  <c r="L20" i="4"/>
  <c r="G21" i="4" l="1" a="1"/>
  <c r="I21" i="4" l="1"/>
  <c r="J21" i="4"/>
  <c r="K21" i="4"/>
  <c r="L21" i="4"/>
  <c r="H21" i="4"/>
  <c r="G21" i="4"/>
  <c r="G22" i="4" l="1" a="1"/>
  <c r="K22" i="4" s="1"/>
  <c r="J22" i="4" l="1"/>
  <c r="I22" i="4"/>
  <c r="H22" i="4"/>
  <c r="G22" i="4"/>
  <c r="L22" i="4"/>
  <c r="G23" i="4" l="1" a="1"/>
  <c r="H23" i="4" s="1"/>
  <c r="G23" i="4" l="1"/>
  <c r="L23" i="4"/>
  <c r="K23" i="4"/>
  <c r="J23" i="4"/>
  <c r="I23" i="4"/>
  <c r="G24" i="4" l="1" a="1"/>
  <c r="L24" i="4" s="1"/>
  <c r="I24" i="4" l="1"/>
  <c r="J24" i="4"/>
  <c r="K24" i="4"/>
  <c r="H24" i="4"/>
  <c r="G24" i="4"/>
  <c r="G25" i="4" l="1" a="1"/>
  <c r="H25" i="4" s="1"/>
  <c r="G25" i="4" l="1"/>
  <c r="L25" i="4"/>
  <c r="K25" i="4"/>
  <c r="J25" i="4"/>
  <c r="I25" i="4"/>
  <c r="G26" i="4" l="1" a="1"/>
  <c r="K26" i="4" s="1"/>
  <c r="J26" i="4" l="1"/>
  <c r="I26" i="4"/>
  <c r="H26" i="4"/>
  <c r="G26" i="4"/>
  <c r="L26" i="4"/>
  <c r="G27" i="4" l="1" a="1"/>
  <c r="G27" i="4" s="1"/>
  <c r="L27" i="4" l="1"/>
  <c r="K27" i="4"/>
  <c r="J27" i="4"/>
  <c r="I27" i="4"/>
  <c r="H27" i="4"/>
  <c r="G28" i="4" l="1" a="1"/>
  <c r="H28" i="4" s="1"/>
  <c r="I28" i="4" l="1"/>
  <c r="G28" i="4"/>
  <c r="L28" i="4"/>
  <c r="K28" i="4"/>
  <c r="J28" i="4"/>
  <c r="G29" i="4" l="1" a="1"/>
  <c r="G29" i="4" s="1"/>
  <c r="I29" i="4" l="1"/>
  <c r="L29" i="4"/>
  <c r="H29" i="4"/>
  <c r="K29" i="4"/>
  <c r="J29" i="4"/>
  <c r="G30" i="4" l="1" a="1"/>
  <c r="G30" i="4" s="1"/>
  <c r="I30" i="4" l="1"/>
  <c r="J30" i="4"/>
  <c r="K30" i="4"/>
  <c r="L30" i="4"/>
  <c r="H30" i="4"/>
  <c r="G31" i="4" l="1" a="1"/>
  <c r="K31" i="4" s="1"/>
  <c r="J31" i="4" l="1"/>
  <c r="L31" i="4"/>
  <c r="G31" i="4"/>
  <c r="H31" i="4"/>
  <c r="I31" i="4"/>
  <c r="G32" i="4" l="1" a="1"/>
  <c r="G32" i="4" s="1"/>
  <c r="L32" i="4" l="1"/>
  <c r="H32" i="4"/>
  <c r="I32" i="4"/>
  <c r="J32" i="4"/>
  <c r="K32" i="4"/>
  <c r="G33" i="4" l="1" a="1"/>
  <c r="I33" i="4" s="1"/>
  <c r="H33" i="4" l="1"/>
  <c r="J33" i="4"/>
  <c r="K33" i="4"/>
  <c r="L33" i="4"/>
  <c r="G33" i="4"/>
  <c r="G34" i="4" l="1" a="1"/>
  <c r="G34" i="4" s="1"/>
  <c r="I34" i="4" l="1"/>
  <c r="H34" i="4"/>
  <c r="J34" i="4"/>
  <c r="K34" i="4"/>
  <c r="L34" i="4"/>
  <c r="G35" i="4" l="1" a="1"/>
  <c r="G35" i="4" s="1"/>
  <c r="H35" i="4" l="1"/>
  <c r="I35" i="4"/>
  <c r="J35" i="4"/>
  <c r="K35" i="4"/>
  <c r="L35" i="4"/>
  <c r="G36" i="4" l="1" a="1"/>
  <c r="L36" i="4" s="1"/>
  <c r="K36" i="4" l="1"/>
  <c r="G36" i="4"/>
  <c r="H36" i="4"/>
  <c r="I36" i="4"/>
  <c r="J36" i="4"/>
  <c r="G37" i="4" l="1" a="1"/>
  <c r="G37" i="4" s="1"/>
  <c r="K37" i="4" l="1"/>
  <c r="H37" i="4"/>
  <c r="I37" i="4"/>
  <c r="J37" i="4"/>
  <c r="L37" i="4"/>
  <c r="G38" i="4" l="1" a="1"/>
  <c r="J38" i="4" s="1"/>
  <c r="L38" i="4" l="1"/>
  <c r="I38" i="4"/>
  <c r="G38" i="4"/>
  <c r="H38" i="4"/>
  <c r="K38" i="4"/>
  <c r="G39" i="4" l="1" a="1"/>
  <c r="G39" i="4" s="1"/>
  <c r="K39" i="4" l="1"/>
  <c r="H39" i="4"/>
  <c r="I39" i="4"/>
  <c r="J39" i="4"/>
  <c r="L39" i="4"/>
  <c r="G40" i="4" l="1" a="1"/>
  <c r="H40" i="4" s="1"/>
  <c r="K40" i="4" l="1"/>
  <c r="L40" i="4"/>
  <c r="I40" i="4"/>
  <c r="J40" i="4"/>
  <c r="G40" i="4"/>
  <c r="G41" i="4" l="1" a="1"/>
  <c r="G41" i="4" s="1"/>
  <c r="H41" i="4" l="1"/>
  <c r="I41" i="4"/>
  <c r="J41" i="4"/>
  <c r="L41" i="4"/>
  <c r="K41" i="4"/>
  <c r="G42" i="4" a="1"/>
  <c r="G42" i="4" s="1"/>
  <c r="L42" i="4" l="1"/>
  <c r="K42" i="4"/>
  <c r="J42" i="4"/>
  <c r="I42" i="4"/>
  <c r="H42" i="4"/>
  <c r="G43" i="4" l="1" a="1"/>
  <c r="K43" i="4" s="1"/>
  <c r="I43" i="4" l="1"/>
  <c r="H43" i="4"/>
  <c r="G43" i="4"/>
  <c r="J43" i="4"/>
  <c r="L43" i="4"/>
  <c r="G44" i="4" l="1" a="1"/>
  <c r="G44" i="4" s="1"/>
  <c r="L44" i="4" l="1"/>
  <c r="K44" i="4"/>
  <c r="J44" i="4"/>
  <c r="I44" i="4"/>
  <c r="H44" i="4"/>
  <c r="G45" i="4" l="1" a="1"/>
  <c r="I45" i="4" s="1"/>
  <c r="H45" i="4" l="1"/>
  <c r="G45" i="4"/>
  <c r="L45" i="4"/>
  <c r="K45" i="4"/>
  <c r="J45" i="4"/>
  <c r="G46" i="4" l="1" a="1"/>
  <c r="G46" i="4" s="1"/>
  <c r="L46" i="4" l="1"/>
  <c r="K46" i="4"/>
  <c r="J46" i="4"/>
  <c r="I46" i="4"/>
  <c r="H46" i="4"/>
  <c r="G47" i="4" l="1" a="1"/>
  <c r="L47" i="4" s="1"/>
  <c r="K47" i="4" l="1"/>
  <c r="I47" i="4"/>
  <c r="H47" i="4"/>
  <c r="G47" i="4"/>
  <c r="J47" i="4"/>
  <c r="G48" i="4" l="1" a="1"/>
  <c r="H48" i="4" s="1"/>
  <c r="G48" i="4" l="1"/>
  <c r="G49" i="4" s="1" a="1"/>
  <c r="L48" i="4"/>
  <c r="J48" i="4"/>
  <c r="K48" i="4"/>
  <c r="I48" i="4"/>
  <c r="G49" i="4" l="1"/>
  <c r="H49" i="4"/>
  <c r="I49" i="4"/>
  <c r="J49" i="4"/>
  <c r="K49" i="4"/>
  <c r="L49" i="4"/>
  <c r="G50" i="4" l="1" a="1"/>
  <c r="J50" i="4" l="1"/>
  <c r="K50" i="4"/>
  <c r="L50" i="4"/>
  <c r="G50" i="4"/>
  <c r="H50" i="4"/>
  <c r="I50" i="4"/>
  <c r="G51" i="4" l="1" a="1"/>
  <c r="G51" i="4" l="1"/>
  <c r="H51" i="4"/>
  <c r="I51" i="4"/>
  <c r="J51" i="4"/>
  <c r="K51" i="4"/>
  <c r="L51" i="4"/>
  <c r="G52" i="4" l="1" a="1"/>
  <c r="H52" i="4" l="1"/>
  <c r="I52" i="4"/>
  <c r="J52" i="4"/>
  <c r="K52" i="4"/>
  <c r="L52" i="4"/>
  <c r="G52" i="4"/>
  <c r="G53" i="4" l="1" a="1"/>
  <c r="G53" i="4" s="1"/>
  <c r="L53" i="4" l="1"/>
  <c r="K53" i="4"/>
  <c r="J53" i="4"/>
  <c r="I53" i="4"/>
  <c r="H53" i="4"/>
  <c r="G54" i="4" l="1" a="1"/>
  <c r="G54" i="4" s="1"/>
  <c r="L54" i="4" l="1"/>
  <c r="K54" i="4"/>
  <c r="J54" i="4"/>
  <c r="I54" i="4"/>
  <c r="H54" i="4"/>
  <c r="G55" i="4" l="1" a="1"/>
  <c r="K55" i="4" s="1"/>
  <c r="I55" i="4" l="1"/>
  <c r="J55" i="4"/>
  <c r="H55" i="4"/>
  <c r="G55" i="4"/>
  <c r="L55" i="4"/>
  <c r="G56" i="4" l="1" a="1"/>
  <c r="G56" i="4" s="1"/>
  <c r="L56" i="4" l="1"/>
  <c r="K56" i="4"/>
  <c r="J56" i="4"/>
  <c r="I56" i="4"/>
  <c r="H56" i="4"/>
  <c r="G57" i="4" l="1" a="1"/>
  <c r="I57" i="4" s="1"/>
  <c r="H57" i="4" l="1"/>
  <c r="G57" i="4"/>
  <c r="L57" i="4"/>
  <c r="K57" i="4"/>
  <c r="J57" i="4"/>
  <c r="G58" i="4" l="1" a="1"/>
  <c r="G58" i="4" s="1"/>
  <c r="L58" i="4" l="1"/>
  <c r="K58" i="4"/>
  <c r="J58" i="4"/>
  <c r="I58" i="4"/>
  <c r="H58" i="4"/>
  <c r="G59" i="4" l="1" a="1"/>
  <c r="G59" i="4" s="1"/>
  <c r="K59" i="4" l="1"/>
  <c r="L59" i="4"/>
  <c r="J59" i="4"/>
  <c r="I59" i="4"/>
  <c r="H59" i="4"/>
  <c r="G60" i="4" l="1" a="1"/>
  <c r="L60" i="4" s="1"/>
  <c r="J60" i="4" l="1"/>
  <c r="K60" i="4"/>
  <c r="I60" i="4"/>
  <c r="H60" i="4"/>
  <c r="G60" i="4"/>
  <c r="G61" i="4" l="1" a="1"/>
  <c r="L61" i="4" s="1"/>
  <c r="G61" i="4" l="1"/>
  <c r="K61" i="4"/>
  <c r="J61" i="4"/>
  <c r="I61" i="4"/>
  <c r="H61" i="4"/>
  <c r="G62" i="4" l="1" a="1"/>
  <c r="G62" i="4" s="1"/>
  <c r="J62" i="4" l="1"/>
  <c r="I62" i="4"/>
  <c r="L62" i="4"/>
  <c r="K62" i="4"/>
  <c r="H62" i="4"/>
  <c r="G63" i="4" l="1" a="1"/>
  <c r="G63" i="4"/>
  <c r="H63" i="4"/>
  <c r="I63" i="4"/>
  <c r="J63" i="4"/>
  <c r="K63" i="4"/>
  <c r="N63" i="4" s="1"/>
  <c r="L63" i="4"/>
  <c r="G64" i="4" l="1" a="1"/>
  <c r="H64" i="4" l="1"/>
  <c r="G64" i="4"/>
  <c r="I64" i="4"/>
  <c r="J64" i="4"/>
  <c r="K64" i="4"/>
  <c r="L64" i="4"/>
  <c r="G65" i="4" l="1" a="1"/>
  <c r="G65" i="4" l="1"/>
  <c r="H65" i="4"/>
  <c r="I65" i="4"/>
  <c r="J65" i="4"/>
  <c r="K65" i="4"/>
  <c r="L65" i="4"/>
  <c r="G66" i="4" l="1" a="1"/>
  <c r="G66" i="4" l="1"/>
  <c r="H66" i="4"/>
  <c r="I66" i="4"/>
  <c r="J66" i="4"/>
  <c r="K66" i="4"/>
  <c r="L66" i="4"/>
  <c r="G67" i="4" l="1" a="1"/>
  <c r="K67" i="4" l="1"/>
  <c r="L67" i="4"/>
  <c r="J67" i="4"/>
  <c r="G67" i="4"/>
  <c r="H67" i="4"/>
  <c r="I67" i="4"/>
  <c r="G68" i="4" l="1" a="1"/>
  <c r="G68" i="4" l="1"/>
  <c r="H68" i="4"/>
  <c r="I68" i="4"/>
  <c r="J68" i="4"/>
  <c r="K68" i="4"/>
  <c r="L68" i="4"/>
  <c r="G69" i="4" l="1" a="1"/>
  <c r="I69" i="4" l="1"/>
  <c r="J69" i="4"/>
  <c r="K69" i="4"/>
  <c r="L69" i="4"/>
  <c r="H69" i="4"/>
  <c r="G69" i="4"/>
  <c r="G70" i="4" l="1" a="1"/>
  <c r="G70" i="4" s="1"/>
  <c r="L70" i="4" l="1"/>
  <c r="K70" i="4"/>
  <c r="J70" i="4"/>
  <c r="I70" i="4"/>
  <c r="H70" i="4"/>
  <c r="G71" i="4" l="1" a="1"/>
  <c r="G71" i="4" s="1"/>
  <c r="L71" i="4" l="1"/>
  <c r="K71" i="4"/>
  <c r="J71" i="4"/>
  <c r="I71" i="4"/>
  <c r="H71" i="4"/>
  <c r="G72" i="4" l="1" a="1"/>
  <c r="L72" i="4" s="1"/>
  <c r="K72" i="4" l="1"/>
  <c r="J72" i="4"/>
  <c r="I72" i="4"/>
  <c r="H72" i="4"/>
  <c r="G72" i="4"/>
  <c r="G73" i="4" l="1" a="1"/>
  <c r="G73" i="4" s="1"/>
  <c r="L73" i="4" l="1"/>
  <c r="K73" i="4"/>
  <c r="J73" i="4"/>
  <c r="I73" i="4"/>
  <c r="H73" i="4"/>
  <c r="G74" i="4" l="1" a="1"/>
  <c r="J74" i="4" s="1"/>
  <c r="I74" i="4" l="1"/>
  <c r="H74" i="4"/>
  <c r="G74" i="4"/>
  <c r="L74" i="4"/>
  <c r="K74" i="4"/>
  <c r="G75" i="4" l="1" a="1"/>
  <c r="G75" i="4" s="1"/>
  <c r="L75" i="4" l="1"/>
  <c r="K75" i="4"/>
  <c r="J75" i="4"/>
  <c r="I75" i="4"/>
  <c r="H75" i="4"/>
  <c r="G76" i="4" l="1" a="1"/>
  <c r="K76" i="4" s="1"/>
  <c r="I76" i="4" l="1"/>
  <c r="H76" i="4"/>
  <c r="J76" i="4"/>
  <c r="G76" i="4"/>
  <c r="L76" i="4"/>
  <c r="G77" i="4" l="1" a="1"/>
  <c r="L77" i="4" s="1"/>
  <c r="H77" i="4"/>
  <c r="I77" i="4"/>
  <c r="J77" i="4"/>
  <c r="K77" i="4" l="1"/>
  <c r="G77" i="4"/>
  <c r="G78" i="4" a="1"/>
  <c r="G78" i="4" l="1"/>
  <c r="H78" i="4"/>
  <c r="I78" i="4"/>
  <c r="J78" i="4"/>
  <c r="K78" i="4"/>
  <c r="L78" i="4"/>
  <c r="G79" i="4" l="1" a="1"/>
  <c r="K79" i="4" l="1"/>
  <c r="L79" i="4"/>
  <c r="J79" i="4"/>
  <c r="G79" i="4"/>
  <c r="H79" i="4"/>
  <c r="I79" i="4"/>
  <c r="G80" i="4" l="1" a="1"/>
  <c r="G80" i="4" l="1"/>
  <c r="H80" i="4"/>
  <c r="I80" i="4"/>
  <c r="J80" i="4"/>
  <c r="K80" i="4"/>
  <c r="L80" i="4"/>
  <c r="G81" i="4" l="1" a="1"/>
  <c r="I81" i="4" l="1"/>
  <c r="J81" i="4"/>
  <c r="K81" i="4"/>
  <c r="L81" i="4"/>
  <c r="H81" i="4"/>
  <c r="G81" i="4"/>
  <c r="G82" i="4" l="1" a="1"/>
  <c r="G82" i="4" s="1"/>
  <c r="L82" i="4" l="1"/>
  <c r="K82" i="4"/>
  <c r="J82" i="4"/>
  <c r="I82" i="4"/>
  <c r="H82" i="4"/>
  <c r="G83" i="4" l="1" a="1"/>
  <c r="G83" i="4" s="1"/>
  <c r="L83" i="4" l="1"/>
  <c r="K83" i="4"/>
  <c r="J83" i="4"/>
  <c r="I83" i="4"/>
  <c r="H83" i="4"/>
  <c r="G84" i="4" l="1" a="1"/>
  <c r="L84" i="4" s="1"/>
  <c r="K84" i="4" l="1"/>
  <c r="J84" i="4"/>
  <c r="I84" i="4"/>
  <c r="H84" i="4"/>
  <c r="G84" i="4"/>
  <c r="G85" i="4" l="1" a="1"/>
  <c r="G85" i="4" s="1"/>
  <c r="L85" i="4" l="1"/>
  <c r="K85" i="4"/>
  <c r="J85" i="4"/>
  <c r="I85" i="4"/>
  <c r="H85" i="4"/>
  <c r="G86" i="4" l="1" a="1"/>
  <c r="J86" i="4" s="1"/>
  <c r="I86" i="4" l="1"/>
  <c r="G86" i="4"/>
  <c r="L86" i="4"/>
  <c r="H86" i="4"/>
  <c r="K86" i="4"/>
  <c r="G87" i="4" l="1" a="1"/>
  <c r="G87" i="4" s="1"/>
  <c r="L87" i="4" l="1"/>
  <c r="K87" i="4"/>
  <c r="J87" i="4"/>
  <c r="I87" i="4"/>
  <c r="H87" i="4"/>
  <c r="G88" i="4" l="1" a="1"/>
  <c r="H88" i="4" s="1"/>
  <c r="L88" i="4" l="1"/>
  <c r="J88" i="4"/>
  <c r="I88" i="4"/>
  <c r="G88" i="4"/>
  <c r="K88" i="4"/>
  <c r="G89" i="4" l="1" a="1"/>
  <c r="G89" i="4" s="1"/>
  <c r="J89" i="4" l="1"/>
  <c r="I89" i="4"/>
  <c r="H89" i="4"/>
  <c r="L89" i="4"/>
  <c r="K89" i="4"/>
  <c r="G90" i="4" l="1" a="1"/>
  <c r="J90" i="4" s="1"/>
  <c r="L90" i="4" l="1"/>
  <c r="H90" i="4"/>
  <c r="G90" i="4"/>
  <c r="I90" i="4"/>
  <c r="K90" i="4"/>
  <c r="G91" i="4" l="1" a="1"/>
  <c r="I91" i="4" s="1"/>
  <c r="G91" i="4" l="1"/>
  <c r="J91" i="4"/>
  <c r="K91" i="4"/>
  <c r="H91" i="4"/>
  <c r="L91" i="4"/>
  <c r="G92" i="4" a="1"/>
  <c r="G92" i="4" l="1"/>
  <c r="H92" i="4"/>
  <c r="I92" i="4"/>
  <c r="J92" i="4"/>
  <c r="K92" i="4"/>
  <c r="L92" i="4"/>
  <c r="G93" i="4" l="1" a="1"/>
  <c r="I93" i="4" l="1"/>
  <c r="K93" i="4"/>
  <c r="L93" i="4"/>
  <c r="J93" i="4"/>
  <c r="H93" i="4"/>
  <c r="G93" i="4"/>
  <c r="G94" i="4" l="1" a="1"/>
  <c r="H94" i="4" s="1"/>
  <c r="L94" i="4" l="1"/>
  <c r="K94" i="4"/>
  <c r="J94" i="4"/>
  <c r="I94" i="4"/>
  <c r="G94" i="4"/>
  <c r="G95" i="4" l="1" a="1"/>
  <c r="G95" i="4" s="1"/>
  <c r="L95" i="4" l="1"/>
  <c r="K95" i="4"/>
  <c r="I95" i="4"/>
  <c r="H95" i="4"/>
  <c r="J95" i="4"/>
  <c r="G96" i="4" l="1" a="1"/>
  <c r="L96" i="4" s="1"/>
  <c r="J96" i="4" l="1"/>
  <c r="G96" i="4"/>
  <c r="K96" i="4"/>
  <c r="H96" i="4"/>
  <c r="I96" i="4"/>
</calcChain>
</file>

<file path=xl/sharedStrings.xml><?xml version="1.0" encoding="utf-8"?>
<sst xmlns="http://schemas.openxmlformats.org/spreadsheetml/2006/main" count="73" uniqueCount="28">
  <si>
    <t>Należy zdefiniować proces funkcjonowania systemu i zbadać jego własności,</t>
  </si>
  <si>
    <t>- wyznaczyć macierz przejść dla procesu,</t>
  </si>
  <si>
    <t>- wyznaczyć prawdopodobieństwo graniczne tego, że nadchodzące do systemu zadanie będzie obsłużone,</t>
  </si>
  <si>
    <t xml:space="preserve">- wyznaczyć oczekiwaną liczbę zadań w systemie w kroku 10-tym, </t>
  </si>
  <si>
    <t>- wyznaczyć prawdopodobieństwo tego, że w systemie będą obciążone oba procesory, jeśli 3 kroki wcześniej w systemie były 2 zadania.</t>
  </si>
  <si>
    <t>&lt;0,0&gt;</t>
  </si>
  <si>
    <t>&lt;0,1&gt;</t>
  </si>
  <si>
    <t>&lt;0,2&gt;</t>
  </si>
  <si>
    <t>&lt;1,2&gt;</t>
  </si>
  <si>
    <t>&lt;1,1&gt;</t>
  </si>
  <si>
    <t>&lt;2,2&gt;</t>
  </si>
  <si>
    <t>P(0)=</t>
  </si>
  <si>
    <t>PI(1)</t>
  </si>
  <si>
    <t>p</t>
  </si>
  <si>
    <t>q</t>
  </si>
  <si>
    <t>x</t>
  </si>
  <si>
    <t>PI^2</t>
  </si>
  <si>
    <t>P(2)</t>
  </si>
  <si>
    <t>P(4)</t>
  </si>
  <si>
    <t>EX(4)</t>
  </si>
  <si>
    <t>PI^T</t>
  </si>
  <si>
    <t>I</t>
  </si>
  <si>
    <t>PI^T-I</t>
  </si>
  <si>
    <t>O</t>
  </si>
  <si>
    <t>P</t>
  </si>
  <si>
    <t>b</t>
  </si>
  <si>
    <t>B</t>
  </si>
  <si>
    <t>B^-1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</si>
</sst>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000000000000"/>
    <numFmt numFmtId="166" formatCode="0.000000000000000000"/>
    <numFmt numFmtId="167" formatCode="0.0000000000000000000000000000"/>
  </numFmts>
  <fonts count="9">
    <font>
      <sz val="11"/>
      <color theme="1"/>
      <name val="Czcionka tekstu podstawowego"/>
      <family val="2"/>
      <charset val="238"/>
    </font>
    <font>
      <sz val="8"/>
      <color theme="1"/>
      <name val="Czcionka tekstu podstawowego"/>
      <family val="2"/>
      <charset val="238"/>
    </font>
    <font>
      <sz val="8"/>
      <name val="Czcionka tekstu podstawowego"/>
      <family val="2"/>
      <charset val="238"/>
    </font>
    <font>
      <b/>
      <sz val="11"/>
      <color rgb="FF000000"/>
      <name val="Calibri"/>
      <family val="2"/>
      <charset val="238"/>
    </font>
    <font>
      <sz val="11"/>
      <name val="Czcionka tekstu podstawowego"/>
      <charset val="238"/>
    </font>
    <font>
      <sz val="11"/>
      <color theme="1"/>
      <name val="Czcionka tekstu podstawowego"/>
      <charset val="238"/>
    </font>
    <font>
      <sz val="11"/>
      <color theme="0" tint="-0.249977111117893"/>
      <name val="Czcionka tekstu podstawowego"/>
      <family val="2"/>
      <charset val="238"/>
    </font>
    <font>
      <sz val="1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0" fillId="3" borderId="0" xfId="0" applyFill="1"/>
    <xf numFmtId="0" fontId="0" fillId="3" borderId="1" xfId="0" applyFill="1" applyBorder="1"/>
    <xf numFmtId="2" fontId="0" fillId="0" borderId="0" xfId="0" applyNumberFormat="1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6" fillId="2" borderId="3" xfId="0" applyFont="1" applyFill="1" applyBorder="1"/>
    <xf numFmtId="0" fontId="5" fillId="2" borderId="4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0" fillId="2" borderId="4" xfId="0" applyFill="1" applyBorder="1"/>
    <xf numFmtId="0" fontId="0" fillId="2" borderId="1" xfId="0" applyFill="1" applyBorder="1"/>
    <xf numFmtId="0" fontId="7" fillId="2" borderId="1" xfId="0" applyFont="1" applyFill="1" applyBorder="1"/>
    <xf numFmtId="0" fontId="6" fillId="2" borderId="4" xfId="0" applyFont="1" applyFill="1" applyBorder="1"/>
    <xf numFmtId="0" fontId="7" fillId="2" borderId="4" xfId="0" applyFont="1" applyFill="1" applyBorder="1"/>
    <xf numFmtId="165" fontId="0" fillId="0" borderId="0" xfId="0" applyNumberFormat="1"/>
    <xf numFmtId="165" fontId="0" fillId="3" borderId="1" xfId="0" applyNumberFormat="1" applyFill="1" applyBorder="1"/>
    <xf numFmtId="165" fontId="6" fillId="2" borderId="3" xfId="0" applyNumberFormat="1" applyFont="1" applyFill="1" applyBorder="1"/>
    <xf numFmtId="165" fontId="6" fillId="2" borderId="1" xfId="0" applyNumberFormat="1" applyFont="1" applyFill="1" applyBorder="1"/>
    <xf numFmtId="165" fontId="7" fillId="2" borderId="1" xfId="0" applyNumberFormat="1" applyFont="1" applyFill="1" applyBorder="1"/>
    <xf numFmtId="165" fontId="5" fillId="2" borderId="1" xfId="0" applyNumberFormat="1" applyFont="1" applyFill="1" applyBorder="1"/>
    <xf numFmtId="165" fontId="0" fillId="5" borderId="0" xfId="0" applyNumberFormat="1" applyFill="1"/>
    <xf numFmtId="165" fontId="0" fillId="4" borderId="0" xfId="0" applyNumberFormat="1" applyFill="1"/>
    <xf numFmtId="166" fontId="0" fillId="0" borderId="0" xfId="0" applyNumberFormat="1"/>
    <xf numFmtId="166" fontId="0" fillId="3" borderId="5" xfId="0" applyNumberFormat="1" applyFill="1" applyBorder="1"/>
    <xf numFmtId="166" fontId="0" fillId="4" borderId="0" xfId="0" applyNumberFormat="1" applyFill="1"/>
    <xf numFmtId="166" fontId="8" fillId="3" borderId="5" xfId="0" applyNumberFormat="1" applyFont="1" applyFill="1" applyBorder="1"/>
    <xf numFmtId="166" fontId="0" fillId="5" borderId="0" xfId="0" applyNumberFormat="1" applyFill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Arkusz1!$G$16:$G$66</c:f>
              <c:numCache>
                <c:formatCode>General</c:formatCode>
                <c:ptCount val="51"/>
                <c:pt idx="0">
                  <c:v>0.5</c:v>
                </c:pt>
                <c:pt idx="1">
                  <c:v>5.480439022284822E-2</c:v>
                </c:pt>
                <c:pt idx="2">
                  <c:v>1.7414865963911518E-2</c:v>
                </c:pt>
                <c:pt idx="3">
                  <c:v>8.3503738241947224E-3</c:v>
                </c:pt>
                <c:pt idx="4">
                  <c:v>4.8389015841035516E-3</c:v>
                </c:pt>
                <c:pt idx="5">
                  <c:v>3.089260731560984E-3</c:v>
                </c:pt>
                <c:pt idx="6">
                  <c:v>2.0989742989092498E-3</c:v>
                </c:pt>
                <c:pt idx="7">
                  <c:v>1.4961646740877957E-3</c:v>
                </c:pt>
                <c:pt idx="8">
                  <c:v>1.1133185171365238E-3</c:v>
                </c:pt>
                <c:pt idx="9">
                  <c:v>8.6431234083387013E-4</c:v>
                </c:pt>
                <c:pt idx="10">
                  <c:v>7.0025868529338393E-4</c:v>
                </c:pt>
                <c:pt idx="11">
                  <c:v>5.9143849661533621E-4</c:v>
                </c:pt>
                <c:pt idx="12">
                  <c:v>5.1900062357468227E-4</c:v>
                </c:pt>
                <c:pt idx="13">
                  <c:v>4.7069332642478705E-4</c:v>
                </c:pt>
                <c:pt idx="14">
                  <c:v>4.3844804131227297E-4</c:v>
                </c:pt>
                <c:pt idx="15">
                  <c:v>4.1691387069925216E-4</c:v>
                </c:pt>
                <c:pt idx="16">
                  <c:v>4.0252930120955138E-4</c:v>
                </c:pt>
                <c:pt idx="17">
                  <c:v>3.9291937023041017E-4</c:v>
                </c:pt>
                <c:pt idx="18">
                  <c:v>3.86498828704481E-4</c:v>
                </c:pt>
                <c:pt idx="19">
                  <c:v>3.8220902543189715E-4</c:v>
                </c:pt>
                <c:pt idx="20">
                  <c:v>3.7934279947209721E-4</c:v>
                </c:pt>
                <c:pt idx="21">
                  <c:v>3.7742771812473291E-4</c:v>
                </c:pt>
                <c:pt idx="22">
                  <c:v>3.7614814253147737E-4</c:v>
                </c:pt>
                <c:pt idx="23">
                  <c:v>3.7529318281615177E-4</c:v>
                </c:pt>
                <c:pt idx="24">
                  <c:v>3.7472193328226869E-4</c:v>
                </c:pt>
                <c:pt idx="25">
                  <c:v>3.743402472010665E-4</c:v>
                </c:pt>
                <c:pt idx="26">
                  <c:v>3.7408521975663229E-4</c:v>
                </c:pt>
                <c:pt idx="27">
                  <c:v>3.7391482054452966E-4</c:v>
                </c:pt>
                <c:pt idx="28">
                  <c:v>3.7380096654793173E-4</c:v>
                </c:pt>
                <c:pt idx="29">
                  <c:v>3.7372489381902539E-4</c:v>
                </c:pt>
                <c:pt idx="30">
                  <c:v>3.736740650349992E-4</c:v>
                </c:pt>
                <c:pt idx="31">
                  <c:v>3.7364010325460534E-4</c:v>
                </c:pt>
                <c:pt idx="32">
                  <c:v>3.7361741133789118E-4</c:v>
                </c:pt>
                <c:pt idx="33">
                  <c:v>3.7360224949773953E-4</c:v>
                </c:pt>
                <c:pt idx="34">
                  <c:v>3.7359211895654254E-4</c:v>
                </c:pt>
                <c:pt idx="35">
                  <c:v>3.7358535013006807E-4</c:v>
                </c:pt>
                <c:pt idx="36">
                  <c:v>3.7358082746825102E-4</c:v>
                </c:pt>
                <c:pt idx="37">
                  <c:v>3.7357780560471341E-4</c:v>
                </c:pt>
                <c:pt idx="38">
                  <c:v>3.7357578651515727E-4</c:v>
                </c:pt>
                <c:pt idx="39">
                  <c:v>3.7357443743946768E-4</c:v>
                </c:pt>
                <c:pt idx="40">
                  <c:v>3.7357353604051242E-4</c:v>
                </c:pt>
                <c:pt idx="41">
                  <c:v>3.7357293376142405E-4</c:v>
                </c:pt>
                <c:pt idx="42">
                  <c:v>3.7357253134238618E-4</c:v>
                </c:pt>
                <c:pt idx="43">
                  <c:v>3.7357226246192E-4</c:v>
                </c:pt>
                <c:pt idx="44">
                  <c:v>3.735720828066396E-4</c:v>
                </c:pt>
                <c:pt idx="45">
                  <c:v>3.7357196276809518E-4</c:v>
                </c:pt>
                <c:pt idx="46">
                  <c:v>3.7357188256309309E-4</c:v>
                </c:pt>
                <c:pt idx="47">
                  <c:v>3.7357182897328667E-4</c:v>
                </c:pt>
                <c:pt idx="48">
                  <c:v>3.7357179316669997E-4</c:v>
                </c:pt>
                <c:pt idx="49">
                  <c:v>3.7357176924215663E-4</c:v>
                </c:pt>
                <c:pt idx="50">
                  <c:v>3.7357175325672409E-4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ED-4D5F-9765-5EE20F78E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3759679"/>
        <c:axId val="753751039"/>
      </c:scatterChart>
      <c:valAx>
        <c:axId val="75375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51039"/>
        <c:crosses val="autoZero"/>
        <c:crossBetween val="midCat"/>
      </c:valAx>
      <c:valAx>
        <c:axId val="75375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59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Arkusz1!$I$16:$I$96</c:f>
              <c:numCache>
                <c:formatCode>General</c:formatCode>
                <c:ptCount val="81"/>
                <c:pt idx="0">
                  <c:v>0</c:v>
                </c:pt>
                <c:pt idx="1">
                  <c:v>2.9858625710396155E-3</c:v>
                </c:pt>
                <c:pt idx="2">
                  <c:v>0.31071149188425673</c:v>
                </c:pt>
                <c:pt idx="3">
                  <c:v>0.24809779015079675</c:v>
                </c:pt>
                <c:pt idx="4">
                  <c:v>0.17818978346419753</c:v>
                </c:pt>
                <c:pt idx="5">
                  <c:v>0.12931860204583795</c:v>
                </c:pt>
                <c:pt idx="6">
                  <c:v>9.6674602120420131E-2</c:v>
                </c:pt>
                <c:pt idx="7">
                  <c:v>7.4937139304196071E-2</c:v>
                </c:pt>
                <c:pt idx="8">
                  <c:v>6.0444730516545107E-2</c:v>
                </c:pt>
                <c:pt idx="9">
                  <c:v>5.0772885542366239E-2</c:v>
                </c:pt>
                <c:pt idx="10">
                  <c:v>4.4314492282521739E-2</c:v>
                </c:pt>
                <c:pt idx="11">
                  <c:v>4.000060473426522E-2</c:v>
                </c:pt>
                <c:pt idx="12">
                  <c:v>3.7118699603736892E-2</c:v>
                </c:pt>
                <c:pt idx="13">
                  <c:v>3.5193283298461914E-2</c:v>
                </c:pt>
                <c:pt idx="14">
                  <c:v>3.3906850593014792E-2</c:v>
                </c:pt>
                <c:pt idx="15">
                  <c:v>3.304732574125787E-2</c:v>
                </c:pt>
                <c:pt idx="16">
                  <c:v>3.2473031610716664E-2</c:v>
                </c:pt>
                <c:pt idx="17">
                  <c:v>3.2089313181358103E-2</c:v>
                </c:pt>
                <c:pt idx="18">
                  <c:v>3.1832928462544728E-2</c:v>
                </c:pt>
                <c:pt idx="19">
                  <c:v>3.1661622599181073E-2</c:v>
                </c:pt>
                <c:pt idx="20">
                  <c:v>3.1547162891296415E-2</c:v>
                </c:pt>
                <c:pt idx="21">
                  <c:v>3.1470685476484725E-2</c:v>
                </c:pt>
                <c:pt idx="22">
                  <c:v>3.1419586306385187E-2</c:v>
                </c:pt>
                <c:pt idx="23">
                  <c:v>3.1385443867809358E-2</c:v>
                </c:pt>
                <c:pt idx="24">
                  <c:v>3.1362631243506751E-2</c:v>
                </c:pt>
                <c:pt idx="25">
                  <c:v>3.1347388751685024E-2</c:v>
                </c:pt>
                <c:pt idx="26">
                  <c:v>3.1337204322359057E-2</c:v>
                </c:pt>
                <c:pt idx="27">
                  <c:v>3.1330399490012921E-2</c:v>
                </c:pt>
                <c:pt idx="28">
                  <c:v>3.1325852770512551E-2</c:v>
                </c:pt>
                <c:pt idx="29">
                  <c:v>3.1322814832588537E-2</c:v>
                </c:pt>
                <c:pt idx="30">
                  <c:v>3.132078500276559E-2</c:v>
                </c:pt>
                <c:pt idx="31">
                  <c:v>3.1319428750855562E-2</c:v>
                </c:pt>
                <c:pt idx="32">
                  <c:v>3.1318522557034247E-2</c:v>
                </c:pt>
                <c:pt idx="33">
                  <c:v>3.1317917074206295E-2</c:v>
                </c:pt>
                <c:pt idx="34">
                  <c:v>3.1317512514556535E-2</c:v>
                </c:pt>
                <c:pt idx="35">
                  <c:v>3.1317242203818298E-2</c:v>
                </c:pt>
                <c:pt idx="36">
                  <c:v>3.1317061592886747E-2</c:v>
                </c:pt>
                <c:pt idx="37">
                  <c:v>3.13169409158141E-2</c:v>
                </c:pt>
                <c:pt idx="38">
                  <c:v>3.1316860284172715E-2</c:v>
                </c:pt>
                <c:pt idx="39">
                  <c:v>3.1316806409302789E-2</c:v>
                </c:pt>
                <c:pt idx="40">
                  <c:v>3.1316770412248035E-2</c:v>
                </c:pt>
                <c:pt idx="41">
                  <c:v>3.1316746360441447E-2</c:v>
                </c:pt>
                <c:pt idx="42">
                  <c:v>3.1316730289976689E-2</c:v>
                </c:pt>
                <c:pt idx="43">
                  <c:v>3.1316719552328495E-2</c:v>
                </c:pt>
                <c:pt idx="44">
                  <c:v>3.1316712377857159E-2</c:v>
                </c:pt>
                <c:pt idx="45">
                  <c:v>3.1316707584159505E-2</c:v>
                </c:pt>
                <c:pt idx="46">
                  <c:v>3.1316704381200558E-2</c:v>
                </c:pt>
                <c:pt idx="47">
                  <c:v>3.131670224111021E-2</c:v>
                </c:pt>
                <c:pt idx="48">
                  <c:v>3.1316700811186586E-2</c:v>
                </c:pt>
                <c:pt idx="49">
                  <c:v>3.1316699855768237E-2</c:v>
                </c:pt>
                <c:pt idx="50">
                  <c:v>3.1316699217395536E-2</c:v>
                </c:pt>
                <c:pt idx="51">
                  <c:v>3.1316698790860166E-2</c:v>
                </c:pt>
                <c:pt idx="52">
                  <c:v>3.1316698505866131E-2</c:v>
                </c:pt>
                <c:pt idx="53">
                  <c:v>3.131669831544439E-2</c:v>
                </c:pt>
                <c:pt idx="54">
                  <c:v>3.131669818821213E-2</c:v>
                </c:pt>
                <c:pt idx="55">
                  <c:v>3.1316698103200563E-2</c:v>
                </c:pt>
                <c:pt idx="56">
                  <c:v>3.1316698046399208E-2</c:v>
                </c:pt>
                <c:pt idx="57">
                  <c:v>3.1316698008446789E-2</c:v>
                </c:pt>
                <c:pt idx="58">
                  <c:v>3.1316697983088476E-2</c:v>
                </c:pt>
                <c:pt idx="59">
                  <c:v>3.1316697966145057E-2</c:v>
                </c:pt>
                <c:pt idx="60">
                  <c:v>3.1316697954824141E-2</c:v>
                </c:pt>
                <c:pt idx="61">
                  <c:v>3.1316697947259955E-2</c:v>
                </c:pt>
                <c:pt idx="62">
                  <c:v>3.1316697942205859E-2</c:v>
                </c:pt>
                <c:pt idx="63">
                  <c:v>3.1316697938828915E-2</c:v>
                </c:pt>
                <c:pt idx="64">
                  <c:v>3.1316697936572567E-2</c:v>
                </c:pt>
                <c:pt idx="65">
                  <c:v>3.1316697935064967E-2</c:v>
                </c:pt>
                <c:pt idx="66">
                  <c:v>3.1316697934057648E-2</c:v>
                </c:pt>
                <c:pt idx="67">
                  <c:v>3.1316697933384596E-2</c:v>
                </c:pt>
                <c:pt idx="68">
                  <c:v>3.1316697932934887E-2</c:v>
                </c:pt>
                <c:pt idx="69">
                  <c:v>3.1316697932634412E-2</c:v>
                </c:pt>
                <c:pt idx="70">
                  <c:v>3.1316697932433642E-2</c:v>
                </c:pt>
                <c:pt idx="71">
                  <c:v>3.1316697932299499E-2</c:v>
                </c:pt>
                <c:pt idx="72">
                  <c:v>3.1316697932209869E-2</c:v>
                </c:pt>
                <c:pt idx="73">
                  <c:v>3.1316697932149987E-2</c:v>
                </c:pt>
                <c:pt idx="74">
                  <c:v>3.1316697932109963E-2</c:v>
                </c:pt>
                <c:pt idx="75">
                  <c:v>3.1316697932083228E-2</c:v>
                </c:pt>
                <c:pt idx="76">
                  <c:v>3.1316697932065367E-2</c:v>
                </c:pt>
                <c:pt idx="77">
                  <c:v>3.1316697932053425E-2</c:v>
                </c:pt>
                <c:pt idx="78">
                  <c:v>3.1316697932045445E-2</c:v>
                </c:pt>
                <c:pt idx="79">
                  <c:v>3.1316697932040116E-2</c:v>
                </c:pt>
                <c:pt idx="80">
                  <c:v>3.131669793203655E-2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35-474C-95C9-70DB1ED34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3754399"/>
        <c:axId val="722268736"/>
      </c:scatterChart>
      <c:valAx>
        <c:axId val="753754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268736"/>
        <c:crosses val="autoZero"/>
        <c:crossBetween val="midCat"/>
      </c:valAx>
      <c:valAx>
        <c:axId val="72226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54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414918</xdr:colOff>
      <xdr:row>0</xdr:row>
      <xdr:rowOff>66210</xdr:rowOff>
    </xdr:from>
    <xdr:to>
      <xdr:col>4</xdr:col>
      <xdr:colOff>643518</xdr:colOff>
      <xdr:row>17</xdr:row>
      <xdr:rowOff>116557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4918" y="66210"/>
          <a:ext cx="2979234" cy="31773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pl-PL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Zadanie 2  (Kapałka)</a:t>
          </a:r>
        </a:p>
        <a:p>
          <a:r>
            <a:rPr lang="pl-PL" sz="1100" b="1">
              <a:solidFill>
                <a:schemeClr val="dk1"/>
              </a:solidFill>
              <a:latin typeface="+mn-lt"/>
              <a:ea typeface="+mn-ea"/>
              <a:cs typeface="+mn-cs"/>
            </a:rPr>
            <a:t>Co pewien czas (krok) napływa do systemu zadanie z prawdopodobieństwem p. System składa się z 2 procesorów, z których każdy może realizować jedno zadanie i posiada też niezależny bufor na jedno dodatkowe zadanie. Procesor wykonuje zadania w kolejnych krokach, przy czym prawdopodobieństwo zakończenia zadania w każdym kolejnym kroku wynosi q. Nadchodzące do systemu zadanie umieszczane jest w tym z podsystemów, w którym jest najmniejsza liczba zadań. Jeśli jest równa, to do pierwszego wolnego z nich (o najniższym numerze). Zadanie jest tracone, gdy system jest „zapełniony”. na początku system jest albo pusty albo pełny - z takim samym</a:t>
          </a:r>
          <a:r>
            <a:rPr lang="pl-PL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prawdopodobieństwem</a:t>
          </a:r>
          <a:endParaRPr lang="pl-PL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pl-PL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pl-PL" sz="1100"/>
        </a:p>
      </xdr:txBody>
    </xdr:sp>
    <xdr:clientData/>
  </xdr:twoCellAnchor>
  <xdr:twoCellAnchor>
    <xdr:from>
      <xdr:col>5</xdr:col>
      <xdr:colOff>238583</xdr:colOff>
      <xdr:row>0</xdr:row>
      <xdr:rowOff>164944</xdr:rowOff>
    </xdr:from>
    <xdr:to>
      <xdr:col>8</xdr:col>
      <xdr:colOff>466262</xdr:colOff>
      <xdr:row>8</xdr:row>
      <xdr:rowOff>155187</xdr:rowOff>
    </xdr:to>
    <xdr:grpSp>
      <xdr:nvGrpSpPr>
        <xdr:cNvPr id="3" name="Grup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3676876" y="164944"/>
          <a:ext cx="2290654" cy="1439902"/>
          <a:chOff x="953422" y="209550"/>
          <a:chExt cx="2285079" cy="1398035"/>
        </a:xfrm>
      </xdr:grpSpPr>
      <xdr:grpSp>
        <xdr:nvGrpSpPr>
          <xdr:cNvPr id="4" name="Grupa 36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pSpPr/>
        </xdr:nvGrpSpPr>
        <xdr:grpSpPr>
          <a:xfrm>
            <a:off x="953422" y="238124"/>
            <a:ext cx="2285079" cy="1028700"/>
            <a:chOff x="899319" y="238124"/>
            <a:chExt cx="1967706" cy="1028700"/>
          </a:xfrm>
        </xdr:grpSpPr>
        <xdr:grpSp>
          <xdr:nvGrpSpPr>
            <xdr:cNvPr id="9" name="Grupa 4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GrpSpPr/>
          </xdr:nvGrpSpPr>
          <xdr:grpSpPr>
            <a:xfrm>
              <a:off x="1543051" y="238124"/>
              <a:ext cx="857250" cy="447675"/>
              <a:chOff x="1609725" y="209549"/>
              <a:chExt cx="1562099" cy="428625"/>
            </a:xfrm>
          </xdr:grpSpPr>
          <xdr:sp macro="" textlink="">
            <xdr:nvSpPr>
              <xdr:cNvPr id="23" name="Elipsa 2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609725" y="219075"/>
                <a:ext cx="771525" cy="400050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2">
                <a:schemeClr val="accent2"/>
              </a:fillRef>
              <a:effectRef idx="1">
                <a:schemeClr val="accent2"/>
              </a:effectRef>
              <a:fontRef idx="minor">
                <a:schemeClr val="dk1"/>
              </a:fontRef>
            </xdr:style>
            <xdr:txBody>
              <a:bodyPr rtlCol="0" anchor="ctr"/>
              <a:lstStyle/>
              <a:p>
                <a:pPr algn="ctr"/>
                <a:r>
                  <a:rPr lang="pl-PL" sz="1100"/>
                  <a:t>b1</a:t>
                </a:r>
              </a:p>
            </xdr:txBody>
          </xdr:sp>
          <xdr:sp macro="" textlink="">
            <xdr:nvSpPr>
              <xdr:cNvPr id="24" name="Prostokąt 3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381249" y="209549"/>
                <a:ext cx="790575" cy="428625"/>
              </a:xfrm>
              <a:prstGeom prst="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rtlCol="0" anchor="ctr"/>
              <a:lstStyle/>
              <a:p>
                <a:pPr algn="ctr"/>
                <a:r>
                  <a:rPr lang="pl-PL" sz="1100"/>
                  <a:t>p1</a:t>
                </a:r>
              </a:p>
            </xdr:txBody>
          </xdr:sp>
        </xdr:grpSp>
        <xdr:grpSp>
          <xdr:nvGrpSpPr>
            <xdr:cNvPr id="10" name="Grupa 5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GrpSpPr/>
          </xdr:nvGrpSpPr>
          <xdr:grpSpPr>
            <a:xfrm>
              <a:off x="1543051" y="819149"/>
              <a:ext cx="857250" cy="447675"/>
              <a:chOff x="1609725" y="209549"/>
              <a:chExt cx="1562099" cy="428625"/>
            </a:xfrm>
          </xdr:grpSpPr>
          <xdr:sp macro="" textlink="">
            <xdr:nvSpPr>
              <xdr:cNvPr id="21" name="Elipsa 2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609725" y="219075"/>
                <a:ext cx="771525" cy="400050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2">
                <a:schemeClr val="accent2"/>
              </a:fillRef>
              <a:effectRef idx="1">
                <a:schemeClr val="accent2"/>
              </a:effectRef>
              <a:fontRef idx="minor">
                <a:schemeClr val="dk1"/>
              </a:fontRef>
            </xdr:style>
            <xdr:txBody>
              <a:bodyPr rtlCol="0" anchor="ctr"/>
              <a:lstStyle/>
              <a:p>
                <a:pPr algn="ctr"/>
                <a:r>
                  <a:rPr lang="pl-PL" sz="1100"/>
                  <a:t>b2</a:t>
                </a:r>
              </a:p>
            </xdr:txBody>
          </xdr:sp>
          <xdr:sp macro="" textlink="">
            <xdr:nvSpPr>
              <xdr:cNvPr id="22" name="Prostokąt 7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SpPr/>
            </xdr:nvSpPr>
            <xdr:spPr>
              <a:xfrm>
                <a:off x="2381249" y="209549"/>
                <a:ext cx="790575" cy="428625"/>
              </a:xfrm>
              <a:prstGeom prst="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rtlCol="0" anchor="ctr"/>
              <a:lstStyle/>
              <a:p>
                <a:pPr algn="ctr"/>
                <a:r>
                  <a:rPr lang="pl-PL" sz="1100"/>
                  <a:t>p2</a:t>
                </a:r>
              </a:p>
            </xdr:txBody>
          </xdr:sp>
        </xdr:grpSp>
        <xdr:cxnSp macro="">
          <xdr:nvCxnSpPr>
            <xdr:cNvPr id="12" name="Łącznik łamany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CxnSpPr/>
          </xdr:nvCxnSpPr>
          <xdr:spPr>
            <a:xfrm flipV="1">
              <a:off x="899319" y="456988"/>
              <a:ext cx="643731" cy="571712"/>
            </a:xfrm>
            <a:prstGeom prst="bentConnector3">
              <a:avLst>
                <a:gd name="adj1" fmla="val 50000"/>
              </a:avLst>
            </a:prstGeom>
            <a:ln w="28575">
              <a:solidFill>
                <a:sysClr val="windowText" lastClr="000000"/>
              </a:solidFill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" name="Łącznik prosty ze strzałką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CxnSpPr>
              <a:endCxn id="21" idx="2"/>
            </xdr:cNvCxnSpPr>
          </xdr:nvCxnSpPr>
          <xdr:spPr>
            <a:xfrm>
              <a:off x="899319" y="1028700"/>
              <a:ext cx="643731" cy="9313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5" name="pole tekstowe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/>
          </xdr:nvSpPr>
          <xdr:spPr>
            <a:xfrm>
              <a:off x="914929" y="723900"/>
              <a:ext cx="25878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spAutoFit/>
            </a:bodyPr>
            <a:lstStyle/>
            <a:p>
              <a:r>
                <a:rPr lang="pl-PL" sz="1100"/>
                <a:t>p</a:t>
              </a:r>
            </a:p>
          </xdr:txBody>
        </xdr:sp>
        <xdr:cxnSp macro="">
          <xdr:nvCxnSpPr>
            <xdr:cNvPr id="16" name="Łącznik prosty ze strzałką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CxnSpPr>
              <a:cxnSpLocks/>
            </xdr:cNvCxnSpPr>
          </xdr:nvCxnSpPr>
          <xdr:spPr>
            <a:xfrm>
              <a:off x="2400299" y="461962"/>
              <a:ext cx="466726" cy="4763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" name="Łącznik prosty ze strzałką 16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CxnSpPr/>
          </xdr:nvCxnSpPr>
          <xdr:spPr>
            <a:xfrm>
              <a:off x="2400299" y="1042987"/>
              <a:ext cx="438151" cy="4763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5" name="pole tekstow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2828925" y="209550"/>
            <a:ext cx="25878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pl-PL" sz="1100"/>
              <a:t>q</a:t>
            </a:r>
          </a:p>
        </xdr:txBody>
      </xdr:sp>
      <xdr:sp macro="" textlink="">
        <xdr:nvSpPr>
          <xdr:cNvPr id="6" name="pole tekstowe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2800350" y="742950"/>
            <a:ext cx="25878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pl-PL" sz="1100"/>
              <a:t>q</a:t>
            </a:r>
          </a:p>
        </xdr:txBody>
      </xdr:sp>
      <xdr:sp macro="" textlink="">
        <xdr:nvSpPr>
          <xdr:cNvPr id="7" name="pole tekstow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2876550" y="1343025"/>
            <a:ext cx="18473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endParaRPr lang="pl-PL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238126</xdr:colOff>
      <xdr:row>9</xdr:row>
      <xdr:rowOff>171450</xdr:rowOff>
    </xdr:from>
    <xdr:to>
      <xdr:col>9</xdr:col>
      <xdr:colOff>499955</xdr:colOff>
      <xdr:row>18</xdr:row>
      <xdr:rowOff>96894</xdr:rowOff>
    </xdr:to>
    <xdr:grpSp>
      <xdr:nvGrpSpPr>
        <xdr:cNvPr id="2" name="Grupa 1">
          <a:extLst>
            <a:ext uri="{FF2B5EF4-FFF2-40B4-BE49-F238E27FC236}">
              <a16:creationId xmlns:a16="http://schemas.microsoft.com/office/drawing/2014/main" id="{10789D85-E310-4255-83EB-73568859CBDF}"/>
            </a:ext>
          </a:extLst>
        </xdr:cNvPr>
        <xdr:cNvGrpSpPr/>
      </xdr:nvGrpSpPr>
      <xdr:grpSpPr>
        <a:xfrm>
          <a:off x="4352926" y="1800225"/>
          <a:ext cx="2319229" cy="1554219"/>
          <a:chOff x="924917" y="209550"/>
          <a:chExt cx="2313584" cy="1509028"/>
        </a:xfrm>
      </xdr:grpSpPr>
      <xdr:grpSp>
        <xdr:nvGrpSpPr>
          <xdr:cNvPr id="3" name="Grupa 36">
            <a:extLst>
              <a:ext uri="{FF2B5EF4-FFF2-40B4-BE49-F238E27FC236}">
                <a16:creationId xmlns:a16="http://schemas.microsoft.com/office/drawing/2014/main" id="{BAFE7097-939A-04FE-A20B-5E3CC41EE76F}"/>
              </a:ext>
            </a:extLst>
          </xdr:cNvPr>
          <xdr:cNvGrpSpPr/>
        </xdr:nvGrpSpPr>
        <xdr:grpSpPr>
          <a:xfrm>
            <a:off x="924917" y="220328"/>
            <a:ext cx="2313584" cy="1498250"/>
            <a:chOff x="874773" y="220328"/>
            <a:chExt cx="1992252" cy="1498250"/>
          </a:xfrm>
        </xdr:grpSpPr>
        <xdr:grpSp>
          <xdr:nvGrpSpPr>
            <xdr:cNvPr id="7" name="Grupa 4">
              <a:extLst>
                <a:ext uri="{FF2B5EF4-FFF2-40B4-BE49-F238E27FC236}">
                  <a16:creationId xmlns:a16="http://schemas.microsoft.com/office/drawing/2014/main" id="{F00D9565-3E16-6167-B3FE-DFB51D1112F6}"/>
                </a:ext>
              </a:extLst>
            </xdr:cNvPr>
            <xdr:cNvGrpSpPr/>
          </xdr:nvGrpSpPr>
          <xdr:grpSpPr>
            <a:xfrm>
              <a:off x="1248494" y="220328"/>
              <a:ext cx="1151807" cy="516360"/>
              <a:chOff x="1072977" y="192510"/>
              <a:chExt cx="2098847" cy="494387"/>
            </a:xfrm>
          </xdr:grpSpPr>
          <xdr:sp macro="" textlink="">
            <xdr:nvSpPr>
              <xdr:cNvPr id="16" name="Elipsa 2">
                <a:extLst>
                  <a:ext uri="{FF2B5EF4-FFF2-40B4-BE49-F238E27FC236}">
                    <a16:creationId xmlns:a16="http://schemas.microsoft.com/office/drawing/2014/main" id="{82AA0352-40B1-B532-AC3E-B459CB156A56}"/>
                  </a:ext>
                </a:extLst>
              </xdr:cNvPr>
              <xdr:cNvSpPr/>
            </xdr:nvSpPr>
            <xdr:spPr>
              <a:xfrm>
                <a:off x="1072977" y="192510"/>
                <a:ext cx="944145" cy="494387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2">
                <a:schemeClr val="accent2"/>
              </a:fillRef>
              <a:effectRef idx="1">
                <a:schemeClr val="accent2"/>
              </a:effectRef>
              <a:fontRef idx="minor">
                <a:schemeClr val="dk1"/>
              </a:fontRef>
            </xdr:style>
            <xdr:txBody>
              <a:bodyPr rtlCol="0" anchor="ctr"/>
              <a:lstStyle/>
              <a:p>
                <a:pPr algn="ctr"/>
                <a:r>
                  <a:rPr lang="pl-PL" sz="1100"/>
                  <a:t>b(2)</a:t>
                </a:r>
              </a:p>
            </xdr:txBody>
          </xdr:sp>
          <xdr:sp macro="" textlink="">
            <xdr:nvSpPr>
              <xdr:cNvPr id="17" name="Prostokąt 3">
                <a:extLst>
                  <a:ext uri="{FF2B5EF4-FFF2-40B4-BE49-F238E27FC236}">
                    <a16:creationId xmlns:a16="http://schemas.microsoft.com/office/drawing/2014/main" id="{873D77B2-51FC-93AF-8F24-8E1AA81B11E7}"/>
                  </a:ext>
                </a:extLst>
              </xdr:cNvPr>
              <xdr:cNvSpPr/>
            </xdr:nvSpPr>
            <xdr:spPr>
              <a:xfrm>
                <a:off x="2381249" y="209549"/>
                <a:ext cx="790575" cy="428625"/>
              </a:xfrm>
              <a:prstGeom prst="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rtlCol="0" anchor="ctr"/>
              <a:lstStyle/>
              <a:p>
                <a:pPr algn="ctr"/>
                <a:r>
                  <a:rPr lang="pl-PL" sz="1100"/>
                  <a:t>p1</a:t>
                </a:r>
              </a:p>
            </xdr:txBody>
          </xdr:sp>
        </xdr:grpSp>
        <xdr:grpSp>
          <xdr:nvGrpSpPr>
            <xdr:cNvPr id="8" name="Grupa 5">
              <a:extLst>
                <a:ext uri="{FF2B5EF4-FFF2-40B4-BE49-F238E27FC236}">
                  <a16:creationId xmlns:a16="http://schemas.microsoft.com/office/drawing/2014/main" id="{D8A7AB6D-EDB7-4E19-E11A-26FCB1F19A67}"/>
                </a:ext>
              </a:extLst>
            </xdr:cNvPr>
            <xdr:cNvGrpSpPr/>
          </xdr:nvGrpSpPr>
          <xdr:grpSpPr>
            <a:xfrm>
              <a:off x="1518504" y="763662"/>
              <a:ext cx="881796" cy="954916"/>
              <a:chOff x="1564996" y="156423"/>
              <a:chExt cx="1606828" cy="914281"/>
            </a:xfrm>
          </xdr:grpSpPr>
          <xdr:sp macro="" textlink="">
            <xdr:nvSpPr>
              <xdr:cNvPr id="14" name="Elipsa 20">
                <a:extLst>
                  <a:ext uri="{FF2B5EF4-FFF2-40B4-BE49-F238E27FC236}">
                    <a16:creationId xmlns:a16="http://schemas.microsoft.com/office/drawing/2014/main" id="{55A7D2C7-AD4D-9A21-42E5-3C73501C9A5D}"/>
                  </a:ext>
                </a:extLst>
              </xdr:cNvPr>
              <xdr:cNvSpPr/>
            </xdr:nvSpPr>
            <xdr:spPr>
              <a:xfrm>
                <a:off x="1564996" y="670654"/>
                <a:ext cx="771525" cy="400050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2">
                <a:schemeClr val="accent2"/>
              </a:fillRef>
              <a:effectRef idx="1">
                <a:schemeClr val="accent2"/>
              </a:effectRef>
              <a:fontRef idx="minor">
                <a:schemeClr val="dk1"/>
              </a:fontRef>
            </xdr:style>
            <xdr:txBody>
              <a:bodyPr rtlCol="0" anchor="ctr"/>
              <a:lstStyle/>
              <a:p>
                <a:pPr algn="ctr"/>
                <a:r>
                  <a:rPr lang="pl-PL" sz="1100"/>
                  <a:t>b2</a:t>
                </a:r>
              </a:p>
            </xdr:txBody>
          </xdr:sp>
          <xdr:sp macro="" textlink="">
            <xdr:nvSpPr>
              <xdr:cNvPr id="15" name="Prostokąt 7">
                <a:extLst>
                  <a:ext uri="{FF2B5EF4-FFF2-40B4-BE49-F238E27FC236}">
                    <a16:creationId xmlns:a16="http://schemas.microsoft.com/office/drawing/2014/main" id="{703DB6B2-2FA4-530F-67E3-13B5E825E384}"/>
                  </a:ext>
                </a:extLst>
              </xdr:cNvPr>
              <xdr:cNvSpPr/>
            </xdr:nvSpPr>
            <xdr:spPr>
              <a:xfrm>
                <a:off x="2381249" y="156423"/>
                <a:ext cx="790575" cy="428625"/>
              </a:xfrm>
              <a:prstGeom prst="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rtlCol="0" anchor="ctr"/>
              <a:lstStyle/>
              <a:p>
                <a:pPr algn="ctr"/>
                <a:r>
                  <a:rPr lang="pl-PL" sz="1100"/>
                  <a:t>p2</a:t>
                </a:r>
              </a:p>
            </xdr:txBody>
          </xdr:sp>
        </xdr:grpSp>
        <xdr:cxnSp macro="">
          <xdr:nvCxnSpPr>
            <xdr:cNvPr id="10" name="Łącznik prosty ze strzałką 9">
              <a:extLst>
                <a:ext uri="{FF2B5EF4-FFF2-40B4-BE49-F238E27FC236}">
                  <a16:creationId xmlns:a16="http://schemas.microsoft.com/office/drawing/2014/main" id="{57FDA5EC-E5E3-1999-5D4B-6FAF3BEAEF26}"/>
                </a:ext>
              </a:extLst>
            </xdr:cNvPr>
            <xdr:cNvCxnSpPr>
              <a:endCxn id="14" idx="2"/>
            </xdr:cNvCxnSpPr>
          </xdr:nvCxnSpPr>
          <xdr:spPr>
            <a:xfrm>
              <a:off x="874773" y="1500350"/>
              <a:ext cx="643731" cy="9313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1" name="pole tekstowe 10">
              <a:extLst>
                <a:ext uri="{FF2B5EF4-FFF2-40B4-BE49-F238E27FC236}">
                  <a16:creationId xmlns:a16="http://schemas.microsoft.com/office/drawing/2014/main" id="{D8F70694-45D9-6D56-3829-38FC40E39DD6}"/>
                </a:ext>
              </a:extLst>
            </xdr:cNvPr>
            <xdr:cNvSpPr txBox="1"/>
          </xdr:nvSpPr>
          <xdr:spPr>
            <a:xfrm>
              <a:off x="914929" y="723900"/>
              <a:ext cx="25878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spAutoFit/>
            </a:bodyPr>
            <a:lstStyle/>
            <a:p>
              <a:r>
                <a:rPr lang="pl-PL" sz="1100"/>
                <a:t>p</a:t>
              </a:r>
            </a:p>
          </xdr:txBody>
        </xdr:sp>
        <xdr:cxnSp macro="">
          <xdr:nvCxnSpPr>
            <xdr:cNvPr id="12" name="Łącznik prosty ze strzałką 11">
              <a:extLst>
                <a:ext uri="{FF2B5EF4-FFF2-40B4-BE49-F238E27FC236}">
                  <a16:creationId xmlns:a16="http://schemas.microsoft.com/office/drawing/2014/main" id="{3623DAE5-8326-C283-447D-17D9A5CDB774}"/>
                </a:ext>
              </a:extLst>
            </xdr:cNvPr>
            <xdr:cNvCxnSpPr>
              <a:cxnSpLocks/>
            </xdr:cNvCxnSpPr>
          </xdr:nvCxnSpPr>
          <xdr:spPr>
            <a:xfrm>
              <a:off x="2400299" y="461962"/>
              <a:ext cx="466726" cy="4763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" name="Łącznik prosty ze strzałką 12">
              <a:extLst>
                <a:ext uri="{FF2B5EF4-FFF2-40B4-BE49-F238E27FC236}">
                  <a16:creationId xmlns:a16="http://schemas.microsoft.com/office/drawing/2014/main" id="{54618B70-2777-CBC2-8780-AA1959BAD1CB}"/>
                </a:ext>
              </a:extLst>
            </xdr:cNvPr>
            <xdr:cNvCxnSpPr/>
          </xdr:nvCxnSpPr>
          <xdr:spPr>
            <a:xfrm>
              <a:off x="2400299" y="1542382"/>
              <a:ext cx="438151" cy="4763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4" name="pole tekstowe 3">
            <a:extLst>
              <a:ext uri="{FF2B5EF4-FFF2-40B4-BE49-F238E27FC236}">
                <a16:creationId xmlns:a16="http://schemas.microsoft.com/office/drawing/2014/main" id="{8735F4C8-25FC-6AB5-E120-1770A9D877E8}"/>
              </a:ext>
            </a:extLst>
          </xdr:cNvPr>
          <xdr:cNvSpPr txBox="1"/>
        </xdr:nvSpPr>
        <xdr:spPr>
          <a:xfrm>
            <a:off x="2828925" y="209550"/>
            <a:ext cx="25878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pl-PL" sz="1100"/>
              <a:t>q</a:t>
            </a:r>
          </a:p>
        </xdr:txBody>
      </xdr:sp>
      <xdr:sp macro="" textlink="">
        <xdr:nvSpPr>
          <xdr:cNvPr id="5" name="pole tekstowe 4">
            <a:extLst>
              <a:ext uri="{FF2B5EF4-FFF2-40B4-BE49-F238E27FC236}">
                <a16:creationId xmlns:a16="http://schemas.microsoft.com/office/drawing/2014/main" id="{0D5A0AFD-B159-BCEC-BE8F-BADD2C0756AA}"/>
              </a:ext>
            </a:extLst>
          </xdr:cNvPr>
          <xdr:cNvSpPr txBox="1"/>
        </xdr:nvSpPr>
        <xdr:spPr>
          <a:xfrm>
            <a:off x="2790848" y="1260841"/>
            <a:ext cx="25878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pl-PL" sz="1100"/>
              <a:t>q</a:t>
            </a:r>
          </a:p>
        </xdr:txBody>
      </xdr:sp>
      <xdr:sp macro="" textlink="">
        <xdr:nvSpPr>
          <xdr:cNvPr id="6" name="pole tekstowe 5">
            <a:extLst>
              <a:ext uri="{FF2B5EF4-FFF2-40B4-BE49-F238E27FC236}">
                <a16:creationId xmlns:a16="http://schemas.microsoft.com/office/drawing/2014/main" id="{73A5B220-B10F-7137-38E0-35A640142705}"/>
              </a:ext>
            </a:extLst>
          </xdr:cNvPr>
          <xdr:cNvSpPr txBox="1"/>
        </xdr:nvSpPr>
        <xdr:spPr>
          <a:xfrm>
            <a:off x="2876550" y="1343025"/>
            <a:ext cx="18473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endParaRPr lang="pl-PL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52387</xdr:colOff>
      <xdr:row>67</xdr:row>
      <xdr:rowOff>85725</xdr:rowOff>
    </xdr:from>
    <xdr:to>
      <xdr:col>14</xdr:col>
      <xdr:colOff>452437</xdr:colOff>
      <xdr:row>82</xdr:row>
      <xdr:rowOff>114300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337A8C6-91BB-609E-B6B1-A9FF5B0ADD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623887</xdr:colOff>
      <xdr:row>69</xdr:row>
      <xdr:rowOff>38100</xdr:rowOff>
    </xdr:from>
    <xdr:to>
      <xdr:col>21</xdr:col>
      <xdr:colOff>395287</xdr:colOff>
      <xdr:row>84</xdr:row>
      <xdr:rowOff>66675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953BE062-5C6E-5E46-6D7E-9485670094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104775</xdr:colOff>
      <xdr:row>3</xdr:row>
      <xdr:rowOff>76200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51671700-9207-9131-2480-24C66C6B0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6217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104775</xdr:colOff>
      <xdr:row>3</xdr:row>
      <xdr:rowOff>76200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53EC468C-7E65-B3C4-0FF2-5565D2CE0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6217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104775</xdr:colOff>
      <xdr:row>3</xdr:row>
      <xdr:rowOff>76200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8F9D81EF-8893-E40A-D403-DBCA67577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6217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104775</xdr:colOff>
      <xdr:row>3</xdr:row>
      <xdr:rowOff>76200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8D8AB2C6-FA79-0C3F-A498-CDAEAB241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6217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592016</xdr:colOff>
      <xdr:row>30</xdr:row>
      <xdr:rowOff>8792</xdr:rowOff>
    </xdr:from>
    <xdr:to>
      <xdr:col>26</xdr:col>
      <xdr:colOff>8060</xdr:colOff>
      <xdr:row>33</xdr:row>
      <xdr:rowOff>84992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A9A1DF7E-86AC-C3C1-5925-39AC7264A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4112" y="5525965"/>
          <a:ext cx="2170967" cy="62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M53"/>
  <sheetViews>
    <sheetView zoomScale="205" zoomScaleNormal="205" workbookViewId="0">
      <selection activeCell="G7" sqref="G7"/>
    </sheetView>
  </sheetViews>
  <sheetFormatPr defaultRowHeight="14.25"/>
  <cols>
    <col min="1" max="9" width="9" style="1"/>
    <col min="10" max="11" width="4.25" style="1" bestFit="1" customWidth="1"/>
    <col min="12" max="12" width="2" style="1" bestFit="1" customWidth="1"/>
    <col min="13" max="16384" width="9" style="1"/>
  </cols>
  <sheetData>
    <row r="6" spans="6:13">
      <c r="J6" s="2"/>
      <c r="L6" s="2"/>
      <c r="M6" s="2"/>
    </row>
    <row r="7" spans="6:13">
      <c r="J7" s="2"/>
      <c r="L7" s="2"/>
      <c r="M7" s="2"/>
    </row>
    <row r="8" spans="6:13">
      <c r="J8" s="2"/>
      <c r="L8" s="2"/>
      <c r="M8" s="2"/>
    </row>
    <row r="9" spans="6:13" ht="15">
      <c r="F9" s="4" t="s">
        <v>0</v>
      </c>
      <c r="J9" s="2"/>
      <c r="L9" s="2"/>
      <c r="M9" s="2"/>
    </row>
    <row r="10" spans="6:13" ht="15">
      <c r="F10" s="4" t="s">
        <v>1</v>
      </c>
      <c r="J10" s="2"/>
      <c r="K10" s="2"/>
      <c r="L10" s="2"/>
      <c r="M10" s="2"/>
    </row>
    <row r="11" spans="6:13" ht="15">
      <c r="F11" s="4" t="s">
        <v>2</v>
      </c>
      <c r="J11" s="2"/>
      <c r="K11" s="2"/>
      <c r="L11" s="2"/>
      <c r="M11" s="2"/>
    </row>
    <row r="12" spans="6:13" ht="15">
      <c r="F12" s="4" t="s">
        <v>3</v>
      </c>
      <c r="J12" s="2"/>
      <c r="K12" s="2"/>
      <c r="L12" s="2"/>
      <c r="M12" s="2"/>
    </row>
    <row r="13" spans="6:13" ht="15">
      <c r="F13" s="4" t="s">
        <v>4</v>
      </c>
      <c r="J13" s="2"/>
      <c r="K13" s="2"/>
      <c r="L13" s="2"/>
      <c r="M13" s="2"/>
    </row>
    <row r="14" spans="6:13">
      <c r="J14" s="2"/>
      <c r="K14" s="2"/>
      <c r="L14" s="2"/>
      <c r="M14" s="2"/>
    </row>
    <row r="15" spans="6:13">
      <c r="J15" s="2"/>
      <c r="K15" s="2"/>
      <c r="L15" s="2"/>
      <c r="M15" s="2"/>
    </row>
    <row r="16" spans="6:13">
      <c r="J16" s="2"/>
      <c r="K16" s="2"/>
      <c r="L16" s="2"/>
      <c r="M16" s="2"/>
    </row>
    <row r="17" spans="10:13">
      <c r="J17" s="2"/>
      <c r="K17" s="2"/>
      <c r="L17" s="2"/>
      <c r="M17" s="2"/>
    </row>
    <row r="18" spans="10:13">
      <c r="J18" s="2"/>
      <c r="K18" s="2"/>
      <c r="L18" s="2"/>
      <c r="M18" s="2"/>
    </row>
    <row r="19" spans="10:13">
      <c r="J19" s="2"/>
      <c r="K19" s="2"/>
      <c r="L19" s="2"/>
      <c r="M19" s="2"/>
    </row>
    <row r="20" spans="10:13">
      <c r="J20" s="2"/>
      <c r="K20" s="2"/>
      <c r="L20" s="2"/>
      <c r="M20" s="2"/>
    </row>
    <row r="21" spans="10:13">
      <c r="J21" s="2"/>
      <c r="K21" s="2"/>
      <c r="L21" s="2"/>
      <c r="M21" s="2"/>
    </row>
    <row r="22" spans="10:13">
      <c r="J22" s="2"/>
      <c r="K22" s="2"/>
      <c r="L22" s="2"/>
      <c r="M22" s="2"/>
    </row>
    <row r="23" spans="10:13">
      <c r="J23" s="2"/>
      <c r="K23" s="2"/>
      <c r="L23" s="2"/>
      <c r="M23" s="2"/>
    </row>
    <row r="24" spans="10:13">
      <c r="J24" s="2"/>
      <c r="K24" s="2"/>
      <c r="L24" s="2"/>
      <c r="M24" s="2"/>
    </row>
    <row r="25" spans="10:13">
      <c r="J25" s="2"/>
      <c r="K25" s="2"/>
      <c r="L25" s="2"/>
      <c r="M25" s="2"/>
    </row>
    <row r="26" spans="10:13">
      <c r="J26" s="2"/>
      <c r="K26" s="2"/>
      <c r="L26" s="2"/>
      <c r="M26" s="2"/>
    </row>
    <row r="27" spans="10:13">
      <c r="J27" s="2"/>
      <c r="K27" s="2"/>
      <c r="L27" s="2"/>
      <c r="M27" s="2"/>
    </row>
    <row r="28" spans="10:13">
      <c r="J28" s="2"/>
      <c r="K28" s="2"/>
      <c r="L28" s="2"/>
      <c r="M28" s="2"/>
    </row>
    <row r="29" spans="10:13">
      <c r="J29" s="2"/>
      <c r="K29" s="2"/>
      <c r="L29" s="2"/>
      <c r="M29" s="2"/>
    </row>
    <row r="30" spans="10:13">
      <c r="J30" s="2"/>
      <c r="K30" s="2"/>
      <c r="L30" s="2"/>
      <c r="M30" s="2"/>
    </row>
    <row r="31" spans="10:13">
      <c r="J31" s="2"/>
      <c r="K31" s="2"/>
      <c r="L31" s="2"/>
      <c r="M31" s="2"/>
    </row>
    <row r="32" spans="10:13">
      <c r="J32" s="2"/>
      <c r="K32" s="2"/>
      <c r="L32" s="2"/>
      <c r="M32" s="2"/>
    </row>
    <row r="33" spans="10:13">
      <c r="J33" s="2"/>
      <c r="K33" s="2"/>
      <c r="L33" s="2"/>
      <c r="M33" s="2"/>
    </row>
    <row r="34" spans="10:13">
      <c r="J34" s="2"/>
      <c r="K34" s="2"/>
      <c r="L34" s="2"/>
      <c r="M34" s="2"/>
    </row>
    <row r="35" spans="10:13">
      <c r="J35" s="2"/>
      <c r="K35" s="2"/>
      <c r="L35" s="2"/>
      <c r="M35" s="2"/>
    </row>
    <row r="36" spans="10:13">
      <c r="J36" s="2"/>
      <c r="K36" s="2"/>
      <c r="L36" s="2"/>
      <c r="M36" s="3"/>
    </row>
    <row r="37" spans="10:13">
      <c r="J37" s="2"/>
      <c r="K37" s="2"/>
      <c r="L37" s="2"/>
      <c r="M37" s="3"/>
    </row>
    <row r="38" spans="10:13">
      <c r="J38" s="2"/>
      <c r="K38" s="2"/>
      <c r="L38" s="2"/>
      <c r="M38" s="3"/>
    </row>
    <row r="39" spans="10:13">
      <c r="J39" s="2"/>
      <c r="K39" s="2"/>
      <c r="L39" s="2"/>
      <c r="M39" s="3"/>
    </row>
    <row r="40" spans="10:13">
      <c r="J40" s="2"/>
      <c r="K40" s="2"/>
      <c r="L40" s="2"/>
      <c r="M40" s="3"/>
    </row>
    <row r="41" spans="10:13">
      <c r="J41" s="2"/>
      <c r="K41" s="2"/>
      <c r="L41" s="2"/>
      <c r="M41" s="3"/>
    </row>
    <row r="42" spans="10:13">
      <c r="J42" s="2"/>
      <c r="K42" s="2"/>
      <c r="L42" s="2"/>
      <c r="M42" s="3"/>
    </row>
    <row r="43" spans="10:13">
      <c r="J43" s="2"/>
      <c r="K43" s="2"/>
      <c r="L43" s="2"/>
      <c r="M43" s="3"/>
    </row>
    <row r="44" spans="10:13">
      <c r="J44" s="2"/>
      <c r="K44" s="2"/>
      <c r="L44" s="2"/>
      <c r="M44" s="3"/>
    </row>
    <row r="45" spans="10:13">
      <c r="J45" s="2"/>
      <c r="K45" s="2"/>
      <c r="L45" s="2"/>
      <c r="M45" s="3"/>
    </row>
    <row r="46" spans="10:13">
      <c r="J46" s="2"/>
      <c r="K46" s="2"/>
      <c r="L46" s="2"/>
      <c r="M46" s="3"/>
    </row>
    <row r="47" spans="10:13">
      <c r="J47" s="2"/>
      <c r="K47" s="2"/>
      <c r="L47" s="2"/>
      <c r="M47" s="3"/>
    </row>
    <row r="48" spans="10:13">
      <c r="J48" s="2"/>
      <c r="K48" s="2"/>
      <c r="L48" s="2"/>
      <c r="M48" s="3"/>
    </row>
    <row r="49" spans="10:13">
      <c r="J49" s="2"/>
      <c r="K49" s="2"/>
      <c r="L49" s="2"/>
      <c r="M49" s="3"/>
    </row>
    <row r="50" spans="10:13">
      <c r="J50" s="2"/>
      <c r="K50" s="2"/>
      <c r="L50" s="2"/>
      <c r="M50" s="2"/>
    </row>
    <row r="51" spans="10:13">
      <c r="J51" s="2"/>
      <c r="K51" s="2"/>
      <c r="L51" s="2"/>
      <c r="M51" s="2"/>
    </row>
    <row r="52" spans="10:13">
      <c r="J52" s="2"/>
      <c r="K52" s="2"/>
      <c r="L52" s="2"/>
      <c r="M52" s="2"/>
    </row>
    <row r="53" spans="10:13">
      <c r="J53" s="2"/>
      <c r="K53" s="2"/>
      <c r="L53" s="2"/>
      <c r="M53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A55EB-283E-4072-AA8E-CD97555E93AC}">
  <dimension ref="A1"/>
  <sheetViews>
    <sheetView workbookViewId="0">
      <selection activeCell="L12" sqref="L12"/>
    </sheetView>
  </sheetViews>
  <sheetFormatPr defaultRowHeight="14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6725-67D3-4041-82C8-C0D21C70F497}">
  <dimension ref="C3:V96"/>
  <sheetViews>
    <sheetView tabSelected="1" topLeftCell="C1" zoomScale="130" zoomScaleNormal="130" workbookViewId="0">
      <selection activeCell="K14" sqref="K14"/>
    </sheetView>
  </sheetViews>
  <sheetFormatPr defaultRowHeight="14.25"/>
  <cols>
    <col min="11" max="12" width="16.25" style="26" bestFit="1" customWidth="1"/>
    <col min="13" max="13" width="9.75" bestFit="1" customWidth="1"/>
    <col min="14" max="14" width="15.125" customWidth="1"/>
    <col min="22" max="22" width="21.625" style="34" bestFit="1" customWidth="1"/>
  </cols>
  <sheetData>
    <row r="3" spans="3:21">
      <c r="C3" s="9" t="s">
        <v>15</v>
      </c>
      <c r="D3" s="9" t="s">
        <v>15</v>
      </c>
      <c r="E3" s="10"/>
      <c r="F3" s="9"/>
      <c r="G3" s="9" t="s">
        <v>15</v>
      </c>
      <c r="H3" s="10"/>
      <c r="I3" s="9"/>
      <c r="J3" s="9"/>
    </row>
    <row r="4" spans="3:21">
      <c r="C4" s="9" t="s">
        <v>15</v>
      </c>
      <c r="D4" s="9" t="s">
        <v>15</v>
      </c>
      <c r="E4" s="10"/>
      <c r="F4" s="9" t="s">
        <v>15</v>
      </c>
      <c r="G4" s="9" t="s">
        <v>15</v>
      </c>
      <c r="H4" s="10"/>
      <c r="I4" s="9" t="s">
        <v>15</v>
      </c>
      <c r="J4" s="9" t="s">
        <v>15</v>
      </c>
    </row>
    <row r="8" spans="3:21" ht="15" thickBot="1">
      <c r="C8" t="s">
        <v>13</v>
      </c>
      <c r="E8" s="5"/>
      <c r="F8" s="6" t="s">
        <v>12</v>
      </c>
      <c r="G8" s="6" t="s">
        <v>5</v>
      </c>
      <c r="H8" s="6" t="s">
        <v>6</v>
      </c>
      <c r="I8" s="6" t="s">
        <v>7</v>
      </c>
      <c r="J8" s="6" t="s">
        <v>9</v>
      </c>
      <c r="K8" s="27" t="s">
        <v>8</v>
      </c>
      <c r="L8" s="27" t="s">
        <v>10</v>
      </c>
      <c r="N8" s="6" t="s">
        <v>16</v>
      </c>
      <c r="O8" s="6" t="s">
        <v>5</v>
      </c>
      <c r="P8" s="6" t="s">
        <v>6</v>
      </c>
      <c r="Q8" s="6" t="s">
        <v>7</v>
      </c>
      <c r="R8" s="6" t="s">
        <v>9</v>
      </c>
      <c r="S8" s="6" t="s">
        <v>8</v>
      </c>
      <c r="T8" s="6" t="s">
        <v>10</v>
      </c>
    </row>
    <row r="9" spans="3:21">
      <c r="C9">
        <f ca="1">RAND()</f>
        <v>0.89039121955430356</v>
      </c>
      <c r="F9" s="6" t="str">
        <f t="array" ref="F9:F14">TRANSPOSE(G8:L8)</f>
        <v>&lt;0,0&gt;</v>
      </c>
      <c r="G9" s="15">
        <f ca="1">(1-p)*1+p*0</f>
        <v>0.10960878044569644</v>
      </c>
      <c r="H9" s="16">
        <f ca="1">(1-p)*0+p*1</f>
        <v>0.89039121955430356</v>
      </c>
      <c r="I9" s="17">
        <v>0</v>
      </c>
      <c r="J9" s="17">
        <v>0</v>
      </c>
      <c r="K9" s="28">
        <v>0</v>
      </c>
      <c r="L9" s="28">
        <v>0</v>
      </c>
      <c r="M9" s="8">
        <f ca="1">SUM(G9:L9)</f>
        <v>1</v>
      </c>
      <c r="N9" s="6" t="str">
        <f t="array" ref="N9:N14">TRANSPOSE(O8:T8)</f>
        <v>&lt;0,0&gt;</v>
      </c>
      <c r="O9" s="11">
        <f t="array" aca="1" ref="O9:T14" ca="1">MMULT(G9:L14,G9:L14)</f>
        <v>3.4794070426650496E-2</v>
      </c>
      <c r="P9" s="12">
        <f ca="1"/>
        <v>0.35745935467680012</v>
      </c>
      <c r="Q9" s="12">
        <f ca="1"/>
        <v>0.60774657489654937</v>
      </c>
      <c r="R9" s="12">
        <f ca="1"/>
        <v>0</v>
      </c>
      <c r="S9" s="12">
        <f ca="1"/>
        <v>0</v>
      </c>
      <c r="T9" s="12">
        <f ca="1"/>
        <v>0</v>
      </c>
      <c r="U9">
        <v>0</v>
      </c>
    </row>
    <row r="10" spans="3:21">
      <c r="C10" t="s">
        <v>14</v>
      </c>
      <c r="F10" s="6" t="str">
        <v>&lt;0,1&gt;</v>
      </c>
      <c r="G10" s="18">
        <f ca="1">(1-p)*q+p*0</f>
        <v>2.558424339276438E-2</v>
      </c>
      <c r="H10" s="19">
        <f ca="1">(1-p)*(1-q)+p*q</f>
        <v>0.29185447169164025</v>
      </c>
      <c r="I10" s="19">
        <f ca="1">(1-p)*0+p*(1-q)</f>
        <v>0.68256128491559531</v>
      </c>
      <c r="J10" s="20">
        <v>0</v>
      </c>
      <c r="K10" s="29">
        <v>0</v>
      </c>
      <c r="L10" s="29">
        <v>0</v>
      </c>
      <c r="M10" s="8">
        <f t="shared" ref="M10:M14" ca="1" si="0">SUM(G10:L10)</f>
        <v>1</v>
      </c>
      <c r="N10" s="6" t="str">
        <v>&lt;0,1&gt;</v>
      </c>
      <c r="O10" s="13">
        <f ca="1"/>
        <v>1.4347201942072722E-2</v>
      </c>
      <c r="P10" s="14">
        <f ca="1"/>
        <v>0.16784386701748999</v>
      </c>
      <c r="Q10" s="14">
        <f ca="1"/>
        <v>0.46066433322573996</v>
      </c>
      <c r="R10" s="14">
        <f ca="1"/>
        <v>0</v>
      </c>
      <c r="S10" s="14">
        <f ca="1"/>
        <v>0.35714459781469715</v>
      </c>
      <c r="T10" s="14">
        <f ca="1"/>
        <v>0</v>
      </c>
      <c r="U10">
        <v>1</v>
      </c>
    </row>
    <row r="11" spans="3:21">
      <c r="C11">
        <f ca="1">RAND()</f>
        <v>0.23341417803147257</v>
      </c>
      <c r="F11" s="6" t="str">
        <v>&lt;0,2&gt;</v>
      </c>
      <c r="G11" s="21">
        <f ca="1">(1-p)*q*q+p*0</f>
        <v>5.971725142079231E-3</v>
      </c>
      <c r="H11" s="22">
        <f ca="1">(1-p)*2*q*(1-q)+p*q*q</f>
        <v>8.773548986539903E-2</v>
      </c>
      <c r="I11" s="19">
        <f ca="1">(1-p)*(1-q)*(1-q)+p*2*q*(1-q)</f>
        <v>0.38305098135160581</v>
      </c>
      <c r="J11" s="20">
        <v>0</v>
      </c>
      <c r="K11" s="30">
        <f ca="1">p*(1-q)*(1-q)</f>
        <v>0.52324180364091588</v>
      </c>
      <c r="L11" s="29">
        <v>0</v>
      </c>
      <c r="M11" s="8">
        <f t="shared" ca="1" si="0"/>
        <v>1</v>
      </c>
      <c r="N11" s="6" t="str">
        <v>&lt;0,2&gt;</v>
      </c>
      <c r="O11" s="13">
        <f ca="1"/>
        <v>5.1866748129154958E-3</v>
      </c>
      <c r="P11" s="14">
        <f ca="1"/>
        <v>6.7654988401866623E-2</v>
      </c>
      <c r="Q11" s="14">
        <f ca="1"/>
        <v>0.24225768954671603</v>
      </c>
      <c r="R11" s="14">
        <f ca="1"/>
        <v>1.0262089423428877E-2</v>
      </c>
      <c r="S11" s="14">
        <f ca="1"/>
        <v>0.40085657273767411</v>
      </c>
      <c r="T11" s="14">
        <f ca="1"/>
        <v>0.27378198507739876</v>
      </c>
      <c r="U11">
        <v>2</v>
      </c>
    </row>
    <row r="12" spans="3:21">
      <c r="F12" s="6" t="str">
        <v>&lt;1,1&gt;</v>
      </c>
      <c r="G12" s="24">
        <v>0</v>
      </c>
      <c r="H12" s="22">
        <f ca="1">(1-p)*q+p*0</f>
        <v>2.558424339276438E-2</v>
      </c>
      <c r="I12" s="19">
        <f ca="1">(1-p)*0+p*q</f>
        <v>0.20782993463870819</v>
      </c>
      <c r="J12" s="22">
        <f ca="1">(1-p)*(1-q)+p*0</f>
        <v>8.4024537052932058E-2</v>
      </c>
      <c r="K12" s="31">
        <f ca="1">(1-p)*0+p*(1-q)</f>
        <v>0.68256128491559531</v>
      </c>
      <c r="L12" s="29">
        <v>0</v>
      </c>
      <c r="M12" s="8">
        <f t="shared" ca="1" si="0"/>
        <v>1</v>
      </c>
      <c r="N12" s="6" t="str">
        <v>&lt;1,1&gt;</v>
      </c>
      <c r="O12" s="13">
        <f ca="1"/>
        <v>1.8956567559388648E-3</v>
      </c>
      <c r="P12" s="14">
        <f ca="1"/>
        <v>3.1926709556313437E-2</v>
      </c>
      <c r="Q12" s="14">
        <f ca="1"/>
        <v>0.16103319154272219</v>
      </c>
      <c r="R12" s="14">
        <f ca="1"/>
        <v>2.044686848457777E-2</v>
      </c>
      <c r="S12" s="14">
        <f ca="1"/>
        <v>0.42755297584575047</v>
      </c>
      <c r="T12" s="14">
        <f ca="1"/>
        <v>0.35714459781469715</v>
      </c>
      <c r="U12">
        <v>2</v>
      </c>
    </row>
    <row r="13" spans="3:21">
      <c r="F13" s="6" t="str">
        <v>&lt;1,2&gt;</v>
      </c>
      <c r="G13" s="25">
        <v>0</v>
      </c>
      <c r="H13" s="23">
        <f ca="1">(q*q)*(1-p)</f>
        <v>5.971725142079231E-3</v>
      </c>
      <c r="I13" s="23">
        <f ca="1">q*(1-q)*(1-p)+(q*q)*p</f>
        <v>6.8122971614713895E-2</v>
      </c>
      <c r="J13" s="23">
        <f ca="1">(1-p)*(1-q)*q</f>
        <v>1.9612518250685149E-2</v>
      </c>
      <c r="K13" s="30">
        <f ca="1">(1-p)*(1-q)*(1-q)+p*q*(1-q)*2</f>
        <v>0.38305098135160581</v>
      </c>
      <c r="L13" s="30">
        <f ca="1">p*(1-q)*(1-q)</f>
        <v>0.52324180364091588</v>
      </c>
      <c r="M13" s="8">
        <f t="shared" ca="1" si="0"/>
        <v>1</v>
      </c>
      <c r="N13" s="6" t="str">
        <v>&lt;1,2&gt;</v>
      </c>
      <c r="O13" s="13">
        <f ca="1"/>
        <v>5.5959373185438227E-4</v>
      </c>
      <c r="P13" s="14">
        <f ca="1"/>
        <v>1.0508923588638884E-2</v>
      </c>
      <c r="Q13" s="14">
        <f ca="1"/>
        <v>6.3465935265677564E-2</v>
      </c>
      <c r="R13" s="14">
        <f ca="1"/>
        <v>9.1605271291572265E-3</v>
      </c>
      <c r="S13" s="14">
        <f ca="1"/>
        <v>0.241666462469599</v>
      </c>
      <c r="T13" s="14">
        <f ca="1"/>
        <v>0.67463855781507287</v>
      </c>
      <c r="U13">
        <v>3</v>
      </c>
    </row>
    <row r="14" spans="3:21">
      <c r="F14" s="6" t="str">
        <v>&lt;2,2&gt;</v>
      </c>
      <c r="G14" s="25">
        <v>0</v>
      </c>
      <c r="H14" s="23">
        <v>0</v>
      </c>
      <c r="I14" s="23">
        <f ca="1">(1-p)*q*q</f>
        <v>5.971725142079231E-3</v>
      </c>
      <c r="J14" s="23">
        <v>0</v>
      </c>
      <c r="K14" s="30">
        <f ca="1">p*q*q+(1-q)*(1-p)*q*2</f>
        <v>8.773548986539903E-2</v>
      </c>
      <c r="L14" s="30">
        <f ca="1">(1-q)*(1-q)+(1-q)*p*q*2</f>
        <v>0.90629278499252164</v>
      </c>
      <c r="M14" s="8">
        <f t="shared" ca="1" si="0"/>
        <v>0.99999999999999989</v>
      </c>
      <c r="N14" s="6" t="str">
        <v>&lt;2,2&gt;</v>
      </c>
      <c r="O14" s="13">
        <f ca="1"/>
        <v>3.5661501172541215E-5</v>
      </c>
      <c r="P14" s="14">
        <f ca="1"/>
        <v>1.047864461363682E-3</v>
      </c>
      <c r="Q14" s="14">
        <f ca="1"/>
        <v>1.3676408871963953E-2</v>
      </c>
      <c r="R14" s="14">
        <f ca="1"/>
        <v>1.7207138962179404E-3</v>
      </c>
      <c r="S14" s="14">
        <f ca="1"/>
        <v>0.11624586317928995</v>
      </c>
      <c r="T14" s="14">
        <f ca="1"/>
        <v>0.86727348808999172</v>
      </c>
      <c r="U14">
        <v>4</v>
      </c>
    </row>
    <row r="16" spans="3:21">
      <c r="F16" t="s">
        <v>11</v>
      </c>
      <c r="G16">
        <f>0.5</f>
        <v>0.5</v>
      </c>
      <c r="H16">
        <v>0</v>
      </c>
      <c r="I16">
        <v>0</v>
      </c>
      <c r="J16">
        <v>0</v>
      </c>
      <c r="K16" s="26">
        <v>0</v>
      </c>
      <c r="L16" s="26">
        <v>0.5</v>
      </c>
      <c r="M16" s="7">
        <f>SUM(G16:L16)</f>
        <v>1</v>
      </c>
    </row>
    <row r="17" spans="6:22">
      <c r="F17">
        <v>1</v>
      </c>
      <c r="G17">
        <f t="array" aca="1" ref="G17:L17" ca="1">MMULT(G16:L16,$G$9:$L$14)</f>
        <v>5.480439022284822E-2</v>
      </c>
      <c r="H17">
        <f ca="1"/>
        <v>0.44519560977715178</v>
      </c>
      <c r="I17">
        <f ca="1"/>
        <v>2.9858625710396155E-3</v>
      </c>
      <c r="J17">
        <f ca="1"/>
        <v>0</v>
      </c>
      <c r="K17" s="26">
        <f ca="1"/>
        <v>4.3867744932699515E-2</v>
      </c>
      <c r="L17" s="26">
        <f ca="1"/>
        <v>0.45314639249626082</v>
      </c>
    </row>
    <row r="18" spans="6:22">
      <c r="F18">
        <v>2</v>
      </c>
      <c r="G18">
        <f t="array" aca="1" ref="G18:L18" ca="1">MMULT(G17:L17,$G$9:$L$14)</f>
        <v>1.7414865963911518E-2</v>
      </c>
      <c r="H18">
        <f ca="1"/>
        <v>0.17925360956908193</v>
      </c>
      <c r="I18">
        <f ca="1"/>
        <v>0.31071149188425673</v>
      </c>
      <c r="J18">
        <f ca="1"/>
        <v>8.6035694810897019E-4</v>
      </c>
      <c r="K18" s="26">
        <f ca="1"/>
        <v>5.8122931589644974E-2</v>
      </c>
      <c r="L18" s="26">
        <f ca="1"/>
        <v>0.43363674404499586</v>
      </c>
      <c r="N18" t="s">
        <v>17</v>
      </c>
      <c r="O18">
        <f t="array" aca="1" ref="O18:T18" ca="1">MMULT(G16:L16,O9:T14)</f>
        <v>1.7414865963911518E-2</v>
      </c>
      <c r="P18">
        <f ca="1"/>
        <v>0.1792536095690819</v>
      </c>
      <c r="Q18">
        <f ca="1"/>
        <v>0.31071149188425667</v>
      </c>
      <c r="R18">
        <f ca="1"/>
        <v>8.6035694810897019E-4</v>
      </c>
      <c r="S18">
        <f ca="1"/>
        <v>5.8122931589644974E-2</v>
      </c>
      <c r="T18">
        <f ca="1"/>
        <v>0.43363674404499586</v>
      </c>
    </row>
    <row r="19" spans="6:22">
      <c r="F19">
        <v>3</v>
      </c>
      <c r="G19">
        <f t="array" aca="1" ref="G19:L19" ca="1">MMULT(G18:L18,$G$9:$L$14)</f>
        <v>8.3503738241947224E-3</v>
      </c>
      <c r="H19">
        <f ca="1"/>
        <v>9.5451541964330394E-2</v>
      </c>
      <c r="I19">
        <f ca="1"/>
        <v>0.24809779015079675</v>
      </c>
      <c r="J19">
        <f ca="1"/>
        <v>1.2122281508503661E-3</v>
      </c>
      <c r="K19" s="26">
        <f ca="1"/>
        <v>0.22347386591633572</v>
      </c>
      <c r="L19" s="26">
        <f ca="1"/>
        <v>0.423414199993492</v>
      </c>
      <c r="U19" t="s">
        <v>19</v>
      </c>
    </row>
    <row r="20" spans="6:22">
      <c r="F20">
        <v>4</v>
      </c>
      <c r="G20">
        <f t="array" aca="1" ref="G20:L20" ca="1">MMULT(G19:L19,$G$9:$L$14)</f>
        <v>4.8389015841035516E-3</v>
      </c>
      <c r="H20">
        <f ca="1"/>
        <v>5.8425578482363412E-2</v>
      </c>
      <c r="I20">
        <f ca="1"/>
        <v>0.17818978346419753</v>
      </c>
      <c r="J20">
        <f ca="1"/>
        <v>4.4847421830130343E-3</v>
      </c>
      <c r="K20" s="26">
        <f ca="1"/>
        <v>0.25339289110016827</v>
      </c>
      <c r="L20" s="26">
        <f ca="1"/>
        <v>0.50066810318615418</v>
      </c>
      <c r="N20" t="s">
        <v>18</v>
      </c>
      <c r="O20">
        <f t="array" aca="1" ref="O20:T20" ca="1">MMULT(O18:T18,O9:T14)</f>
        <v>4.8389015841035507E-3</v>
      </c>
      <c r="P20">
        <f ca="1"/>
        <v>5.8425578482363405E-2</v>
      </c>
      <c r="Q20">
        <f ca="1"/>
        <v>0.1781897834641975</v>
      </c>
      <c r="R20">
        <f ca="1"/>
        <v>4.4847421830130334E-3</v>
      </c>
      <c r="S20">
        <f ca="1"/>
        <v>0.25339289110016816</v>
      </c>
      <c r="T20">
        <f ca="1"/>
        <v>0.50066810318615407</v>
      </c>
      <c r="U20">
        <f t="array" aca="1" ref="U20" ca="1">MMULT(O20:T20,U9:U14)</f>
        <v>3.1866257158219051</v>
      </c>
    </row>
    <row r="21" spans="6:22">
      <c r="F21">
        <v>5</v>
      </c>
      <c r="G21">
        <f t="array" aca="1" ref="G21:L21" ca="1">MMULT(G20:L20,$G$9:$L$14)</f>
        <v>3.089260731560984E-3</v>
      </c>
      <c r="H21">
        <f ca="1"/>
        <v>3.8621781199433616E-2</v>
      </c>
      <c r="I21">
        <f ca="1"/>
        <v>0.12931860204583795</v>
      </c>
      <c r="J21">
        <f ca="1"/>
        <v>5.3465010870253505E-3</v>
      </c>
      <c r="K21" s="26">
        <f ca="1"/>
        <v>0.23728621197360092</v>
      </c>
      <c r="L21" s="26">
        <f ca="1"/>
        <v>0.58633764296254109</v>
      </c>
    </row>
    <row r="22" spans="6:22" ht="15" thickBot="1">
      <c r="F22">
        <v>6</v>
      </c>
      <c r="G22">
        <f t="array" aca="1" ref="G22:L22" ca="1">MMULT(G21:L21,$G$9:$L$14)</f>
        <v>2.0989742989092498E-3</v>
      </c>
      <c r="H22">
        <f ca="1"/>
        <v>2.6922215300268445E-2</v>
      </c>
      <c r="I22">
        <f ca="1"/>
        <v>9.6674602120420131E-2</v>
      </c>
      <c r="J22">
        <f ca="1"/>
        <v>5.1030174416584959E-3</v>
      </c>
      <c r="K22" s="26">
        <f ca="1"/>
        <v>0.21364954992008373</v>
      </c>
      <c r="L22" s="26">
        <f ca="1"/>
        <v>0.65555164091865981</v>
      </c>
      <c r="N22" s="6" t="s">
        <v>20</v>
      </c>
      <c r="O22" s="6" t="s">
        <v>5</v>
      </c>
      <c r="P22" s="6" t="s">
        <v>6</v>
      </c>
      <c r="Q22" s="6" t="s">
        <v>7</v>
      </c>
      <c r="R22" s="6" t="s">
        <v>9</v>
      </c>
      <c r="S22" s="6" t="s">
        <v>8</v>
      </c>
      <c r="T22" s="6" t="s">
        <v>10</v>
      </c>
    </row>
    <row r="23" spans="6:22">
      <c r="F23">
        <v>7</v>
      </c>
      <c r="G23">
        <f t="array" aca="1" ref="G23:L23" ca="1">MMULT(G22:L22,$G$9:$L$14)</f>
        <v>1.4961646740877957E-3</v>
      </c>
      <c r="H23">
        <f ca="1"/>
        <v>1.961448401274158E-2</v>
      </c>
      <c r="I23">
        <f ca="1"/>
        <v>7.4937139304196071E-2</v>
      </c>
      <c r="J23">
        <f ca="1"/>
        <v>4.6189843751667028E-3</v>
      </c>
      <c r="K23" s="26">
        <f ca="1"/>
        <v>0.19342112943196341</v>
      </c>
      <c r="L23" s="26">
        <f ca="1"/>
        <v>0.7059120982018442</v>
      </c>
      <c r="N23" s="6" t="str">
        <f t="array" ref="N23:N28">TRANSPOSE(O22:T22)</f>
        <v>&lt;0,0&gt;</v>
      </c>
      <c r="O23" s="11">
        <f t="array" ref="O23:T28" ca="1">TRANSPOSE(G9:L14)</f>
        <v>0.10960878044569644</v>
      </c>
      <c r="P23" s="12">
        <f ca="1"/>
        <v>2.558424339276438E-2</v>
      </c>
      <c r="Q23" s="12">
        <f ca="1"/>
        <v>5.971725142079231E-3</v>
      </c>
      <c r="R23" s="12">
        <v>0</v>
      </c>
      <c r="S23" s="12">
        <v>0</v>
      </c>
      <c r="T23" s="12">
        <v>0</v>
      </c>
    </row>
    <row r="24" spans="6:22">
      <c r="F24">
        <v>8</v>
      </c>
      <c r="G24">
        <f t="array" aca="1" ref="G24:L24" ca="1">MMULT(G23:L23,$G$9:$L$14)</f>
        <v>1.1133185171365238E-3</v>
      </c>
      <c r="H24">
        <f ca="1"/>
        <v>1.4904624425943066E-2</v>
      </c>
      <c r="I24">
        <f ca="1"/>
        <v>6.0444730516545107E-2</v>
      </c>
      <c r="J24">
        <f ca="1"/>
        <v>4.1815834548306254E-3</v>
      </c>
      <c r="K24" s="26">
        <f ca="1"/>
        <v>0.17838668102003699</v>
      </c>
      <c r="L24" s="26">
        <f ca="1"/>
        <v>0.74096906206550739</v>
      </c>
      <c r="N24" s="6" t="str">
        <v>&lt;0,1&gt;</v>
      </c>
      <c r="O24" s="13">
        <f ca="1"/>
        <v>0.89039121955430356</v>
      </c>
      <c r="P24" s="14">
        <f ca="1"/>
        <v>0.29185447169164025</v>
      </c>
      <c r="Q24" s="14">
        <f ca="1"/>
        <v>8.773548986539903E-2</v>
      </c>
      <c r="R24" s="14">
        <f ca="1"/>
        <v>2.558424339276438E-2</v>
      </c>
      <c r="S24" s="14">
        <f ca="1"/>
        <v>5.971725142079231E-3</v>
      </c>
      <c r="T24" s="14">
        <v>0</v>
      </c>
    </row>
    <row r="25" spans="6:22">
      <c r="F25">
        <v>9</v>
      </c>
      <c r="G25">
        <f t="array" aca="1" ref="G25:L25" ca="1">MMULT(G24:L24,$G$9:$L$14)</f>
        <v>8.6431234083387013E-4</v>
      </c>
      <c r="H25">
        <f ca="1"/>
        <v>1.1816677238407593E-2</v>
      </c>
      <c r="I25">
        <f ca="1"/>
        <v>5.0772885542366239E-2</v>
      </c>
      <c r="J25">
        <f ca="1"/>
        <v>3.8499676511249692E-3</v>
      </c>
      <c r="K25" s="26">
        <f ca="1"/>
        <v>0.16782187365218074</v>
      </c>
      <c r="L25" s="26">
        <f ca="1"/>
        <v>0.76487428357508613</v>
      </c>
      <c r="N25" s="6" t="str">
        <v>&lt;0,2&gt;</v>
      </c>
      <c r="O25" s="13">
        <v>0</v>
      </c>
      <c r="P25" s="14">
        <f ca="1"/>
        <v>0.68256128491559531</v>
      </c>
      <c r="Q25" s="14">
        <f ca="1"/>
        <v>0.38305098135160581</v>
      </c>
      <c r="R25" s="14">
        <f ca="1"/>
        <v>0.20782993463870819</v>
      </c>
      <c r="S25" s="14">
        <f ca="1"/>
        <v>6.8122971614713895E-2</v>
      </c>
      <c r="T25" s="14">
        <f ca="1"/>
        <v>5.971725142079231E-3</v>
      </c>
    </row>
    <row r="26" spans="6:22">
      <c r="F26">
        <v>10</v>
      </c>
      <c r="G26">
        <f t="array" aca="1" ref="G26:L26" ca="1">MMULT(G25:L25,$G$9:$L$14)</f>
        <v>7.0025868529338393E-4</v>
      </c>
      <c r="H26">
        <f ca="1"/>
        <v>9.7735948084565431E-3</v>
      </c>
      <c r="I26">
        <f ca="1"/>
        <v>4.4314492282521739E-2</v>
      </c>
      <c r="J26">
        <f ca="1"/>
        <v>3.6149013094221119E-3</v>
      </c>
      <c r="K26" s="26">
        <f ca="1"/>
        <v>0.16058528842371617</v>
      </c>
      <c r="L26" s="26">
        <f ca="1"/>
        <v>0.78101146449058956</v>
      </c>
      <c r="N26" s="6" t="str">
        <v>&lt;1,1&gt;</v>
      </c>
      <c r="O26" s="13">
        <v>0</v>
      </c>
      <c r="P26" s="14">
        <v>0</v>
      </c>
      <c r="Q26" s="14">
        <v>0</v>
      </c>
      <c r="R26" s="14">
        <f ca="1"/>
        <v>8.4024537052932058E-2</v>
      </c>
      <c r="S26" s="14">
        <f ca="1"/>
        <v>1.9612518250685149E-2</v>
      </c>
      <c r="T26" s="14">
        <v>0</v>
      </c>
    </row>
    <row r="27" spans="6:22">
      <c r="F27">
        <v>11</v>
      </c>
      <c r="G27">
        <f t="array" aca="1" ref="G27:L27" ca="1">MMULT(G26:L26,$G$9:$L$14)</f>
        <v>5.9143849661533621E-4</v>
      </c>
      <c r="H27">
        <f ca="1"/>
        <v>8.4153809419646314E-3</v>
      </c>
      <c r="I27">
        <f ca="1"/>
        <v>4.000060473426522E-2</v>
      </c>
      <c r="J27">
        <f ca="1"/>
        <v>3.4532223090179026E-3</v>
      </c>
      <c r="K27" s="26">
        <f ca="1"/>
        <v>0.15568936230085006</v>
      </c>
      <c r="L27" s="26">
        <f ca="1"/>
        <v>0.79184999121728628</v>
      </c>
      <c r="N27" s="6" t="str">
        <v>&lt;1,2&gt;</v>
      </c>
      <c r="O27" s="13">
        <v>0</v>
      </c>
      <c r="P27" s="14">
        <v>0</v>
      </c>
      <c r="Q27" s="14">
        <f ca="1"/>
        <v>0.52324180364091588</v>
      </c>
      <c r="R27" s="14">
        <f ca="1"/>
        <v>0.68256128491559531</v>
      </c>
      <c r="S27" s="14">
        <f ca="1"/>
        <v>0.38305098135160581</v>
      </c>
      <c r="T27" s="14">
        <f ca="1"/>
        <v>8.773548986539903E-2</v>
      </c>
    </row>
    <row r="28" spans="6:22">
      <c r="F28">
        <v>12</v>
      </c>
      <c r="G28">
        <f t="array" aca="1" ref="G28:L28" ca="1">MMULT(G27:L27,$G$9:$L$14)</f>
        <v>5.1900062357468227E-4</v>
      </c>
      <c r="H28">
        <f ca="1"/>
        <v>7.5102330137161435E-3</v>
      </c>
      <c r="I28">
        <f ca="1"/>
        <v>3.7118699603736892E-2</v>
      </c>
      <c r="J28">
        <f ca="1"/>
        <v>3.3436158654190406E-3</v>
      </c>
      <c r="K28" s="26">
        <f ca="1"/>
        <v>0.1523973343189336</v>
      </c>
      <c r="L28" s="26">
        <f ca="1"/>
        <v>0.79911111657461897</v>
      </c>
      <c r="N28" s="6" t="str">
        <v>&lt;2,2&gt;</v>
      </c>
      <c r="O28" s="13">
        <v>0</v>
      </c>
      <c r="P28" s="14">
        <v>0</v>
      </c>
      <c r="Q28" s="14">
        <v>0</v>
      </c>
      <c r="R28" s="14">
        <v>0</v>
      </c>
      <c r="S28" s="14">
        <f ca="1"/>
        <v>0.52324180364091588</v>
      </c>
      <c r="T28" s="14">
        <f ca="1"/>
        <v>0.90629278499252164</v>
      </c>
    </row>
    <row r="29" spans="6:22">
      <c r="F29">
        <v>13</v>
      </c>
      <c r="G29">
        <f t="array" aca="1" ref="G29:L29" ca="1">MMULT(G28:L28,$G$9:$L$14)</f>
        <v>4.7069332642478705E-4</v>
      </c>
      <c r="H29">
        <f ca="1"/>
        <v>6.9062548546248142E-3</v>
      </c>
      <c r="I29">
        <f ca="1"/>
        <v>3.5193283298461914E-2</v>
      </c>
      <c r="J29">
        <f ca="1"/>
        <v>3.2698412758605249E-3</v>
      </c>
      <c r="K29" s="26">
        <f ca="1"/>
        <v>0.15019063180662567</v>
      </c>
      <c r="L29" s="26">
        <f ca="1"/>
        <v>0.80396929543800155</v>
      </c>
    </row>
    <row r="30" spans="6:22" ht="15" thickBot="1">
      <c r="F30">
        <v>14</v>
      </c>
      <c r="G30">
        <f t="array" aca="1" ref="G30:L30" ca="1">MMULT(G29:L29,$G$9:$L$14)</f>
        <v>4.3844804131227297E-4</v>
      </c>
      <c r="H30">
        <f ca="1"/>
        <v>6.5029761041998256E-3</v>
      </c>
      <c r="I30">
        <f ca="1"/>
        <v>3.3906850593014792E-2</v>
      </c>
      <c r="J30">
        <f ca="1"/>
        <v>3.220363406830129E-3</v>
      </c>
      <c r="K30" s="26">
        <f ca="1"/>
        <v>0.14871377296719279</v>
      </c>
      <c r="L30" s="26">
        <f ca="1"/>
        <v>0.80721758888744932</v>
      </c>
      <c r="N30" s="6" t="s">
        <v>21</v>
      </c>
      <c r="O30" s="6" t="s">
        <v>5</v>
      </c>
      <c r="P30" s="6" t="s">
        <v>6</v>
      </c>
      <c r="Q30" s="6" t="s">
        <v>7</v>
      </c>
      <c r="R30" s="6" t="s">
        <v>9</v>
      </c>
      <c r="S30" s="6" t="s">
        <v>8</v>
      </c>
      <c r="T30" s="6" t="s">
        <v>10</v>
      </c>
      <c r="V30" s="35" t="s">
        <v>24</v>
      </c>
    </row>
    <row r="31" spans="6:22">
      <c r="F31">
        <v>15</v>
      </c>
      <c r="G31">
        <f t="array" aca="1" ref="G31:L31" ca="1">MMULT(G30:L30,$G$9:$L$14)</f>
        <v>4.1691387069925216E-4</v>
      </c>
      <c r="H31">
        <f ca="1"/>
        <v>6.2336154263160221E-3</v>
      </c>
      <c r="I31">
        <f ca="1"/>
        <v>3.304732574125787E-2</v>
      </c>
      <c r="J31">
        <f ca="1"/>
        <v>3.187241130848421E-3</v>
      </c>
      <c r="K31" s="26">
        <f ca="1"/>
        <v>0.14772616430952301</v>
      </c>
      <c r="L31" s="26">
        <f ca="1"/>
        <v>0.80938873952135448</v>
      </c>
      <c r="N31" s="6" t="str">
        <f t="array" ref="N31:N36">TRANSPOSE(O30:T30)</f>
        <v>&lt;0,0&gt;</v>
      </c>
      <c r="O31" s="11">
        <v>1</v>
      </c>
      <c r="P31" s="12"/>
      <c r="Q31" s="12"/>
      <c r="R31" s="12"/>
      <c r="S31" s="12"/>
      <c r="T31" s="12"/>
      <c r="V31" s="36"/>
    </row>
    <row r="32" spans="6:22">
      <c r="F32">
        <v>16</v>
      </c>
      <c r="G32">
        <f t="array" aca="1" ref="G32:L32" ca="1">MMULT(G31:L31,$G$9:$L$14)</f>
        <v>4.0252930120955138E-4</v>
      </c>
      <c r="H32">
        <f ca="1"/>
        <v>6.0536715018011658E-3</v>
      </c>
      <c r="I32">
        <f ca="1"/>
        <v>3.2473031610716664E-2</v>
      </c>
      <c r="J32">
        <f ca="1"/>
        <v>3.1650885541198354E-3</v>
      </c>
      <c r="K32" s="26">
        <f ca="1"/>
        <v>0.14706599949148763</v>
      </c>
      <c r="L32" s="26">
        <f ca="1"/>
        <v>0.81083967954066416</v>
      </c>
      <c r="N32" s="6" t="str">
        <v>&lt;0,1&gt;</v>
      </c>
      <c r="O32" s="13"/>
      <c r="P32" s="14">
        <v>1</v>
      </c>
      <c r="Q32" s="14"/>
      <c r="R32" s="14"/>
      <c r="S32" s="14"/>
      <c r="T32" s="14"/>
      <c r="V32" s="36"/>
    </row>
    <row r="33" spans="6:22">
      <c r="F33">
        <v>17</v>
      </c>
      <c r="G33">
        <f t="array" aca="1" ref="G33:L33" ca="1">MMULT(G32:L32,$G$9:$L$14)</f>
        <v>3.9291937023041017E-4</v>
      </c>
      <c r="H33">
        <f ca="1"/>
        <v>5.9334511117806292E-3</v>
      </c>
      <c r="I33">
        <f ca="1"/>
        <v>3.2089313181358103E-2</v>
      </c>
      <c r="J33">
        <f ca="1"/>
        <v>3.1502796995735074E-3</v>
      </c>
      <c r="K33" s="26">
        <f ca="1"/>
        <v>0.14662480645552398</v>
      </c>
      <c r="L33" s="26">
        <f ca="1"/>
        <v>0.81180923018153228</v>
      </c>
      <c r="N33" s="6" t="str">
        <v>&lt;0,2&gt;</v>
      </c>
      <c r="O33" s="13"/>
      <c r="P33" s="14"/>
      <c r="Q33" s="14">
        <v>1</v>
      </c>
      <c r="R33" s="14"/>
      <c r="S33" s="14"/>
      <c r="T33" s="14"/>
      <c r="V33" s="36"/>
    </row>
    <row r="34" spans="6:22">
      <c r="F34">
        <v>18</v>
      </c>
      <c r="G34">
        <f t="array" aca="1" ref="G34:L34" ca="1">MMULT(G33:L33,$G$9:$L$14)</f>
        <v>3.86498828704481E-4</v>
      </c>
      <c r="H34">
        <f ca="1"/>
        <v>5.85312837394566E-3</v>
      </c>
      <c r="I34">
        <f ca="1"/>
        <v>3.1832928462544728E-2</v>
      </c>
      <c r="J34">
        <f ca="1"/>
        <v>3.1403824859560551E-3</v>
      </c>
      <c r="K34" s="26">
        <f ca="1"/>
        <v>0.14632998555670337</v>
      </c>
      <c r="L34" s="26">
        <f ca="1"/>
        <v>0.81245707629214459</v>
      </c>
      <c r="N34" s="6" t="str">
        <v>&lt;1,1&gt;</v>
      </c>
      <c r="O34" s="13"/>
      <c r="P34" s="14"/>
      <c r="Q34" s="14"/>
      <c r="R34" s="14">
        <v>1</v>
      </c>
      <c r="S34" s="14"/>
      <c r="T34" s="14"/>
      <c r="V34" s="36"/>
    </row>
    <row r="35" spans="6:22">
      <c r="F35">
        <v>19</v>
      </c>
      <c r="G35">
        <f t="array" aca="1" ref="G35:L35" ca="1">MMULT(G34:L34,$G$9:$L$14)</f>
        <v>3.8220902543189715E-4</v>
      </c>
      <c r="H35">
        <f ca="1"/>
        <v>5.7994611889354494E-3</v>
      </c>
      <c r="I35">
        <f ca="1"/>
        <v>3.1661622599181073E-2</v>
      </c>
      <c r="J35">
        <f ca="1"/>
        <v>3.1337686969049325E-3</v>
      </c>
      <c r="K35" s="26">
        <f ca="1"/>
        <v>0.14613298656041745</v>
      </c>
      <c r="L35" s="26">
        <f ca="1"/>
        <v>0.81288995192912794</v>
      </c>
      <c r="N35" s="6" t="str">
        <v>&lt;1,2&gt;</v>
      </c>
      <c r="O35" s="13"/>
      <c r="P35" s="14"/>
      <c r="Q35" s="14"/>
      <c r="R35" s="14"/>
      <c r="S35" s="14">
        <v>1</v>
      </c>
      <c r="T35" s="14"/>
      <c r="V35" s="36"/>
    </row>
    <row r="36" spans="6:22">
      <c r="F36">
        <v>20</v>
      </c>
      <c r="G36">
        <f t="array" aca="1" ref="G36:L36" ca="1">MMULT(G35:L35,$G$9:$L$14)</f>
        <v>3.7934279947209721E-4</v>
      </c>
      <c r="H36">
        <f ca="1"/>
        <v>5.7636033413526492E-3</v>
      </c>
      <c r="I36">
        <f ca="1"/>
        <v>3.1547162891296415E-2</v>
      </c>
      <c r="J36">
        <f ca="1"/>
        <v>3.1293493299317217E-3</v>
      </c>
      <c r="K36" s="26">
        <f ca="1"/>
        <v>0.14600135575235285</v>
      </c>
      <c r="L36" s="26">
        <f ca="1"/>
        <v>0.8131791858855929</v>
      </c>
      <c r="N36" s="6" t="str">
        <v>&lt;2,2&gt;</v>
      </c>
      <c r="O36" s="13"/>
      <c r="P36" s="14"/>
      <c r="Q36" s="14"/>
      <c r="R36" s="14"/>
      <c r="S36" s="14"/>
      <c r="T36" s="14">
        <v>1</v>
      </c>
      <c r="V36" s="36"/>
    </row>
    <row r="37" spans="6:22">
      <c r="F37">
        <v>21</v>
      </c>
      <c r="G37">
        <f t="array" aca="1" ref="G37:L37" ca="1">MMULT(G36:L36,$G$9:$L$14)</f>
        <v>3.7742771812473291E-4</v>
      </c>
      <c r="H37">
        <f ca="1"/>
        <v>5.7396446980551201E-3</v>
      </c>
      <c r="I37">
        <f ca="1"/>
        <v>3.1470685476484725E-2</v>
      </c>
      <c r="J37">
        <f ca="1"/>
        <v>3.1263963830422113E-3</v>
      </c>
      <c r="K37" s="26">
        <f ca="1"/>
        <v>0.1459134039322062</v>
      </c>
      <c r="L37" s="26">
        <f ca="1"/>
        <v>0.81337244179208557</v>
      </c>
    </row>
    <row r="38" spans="6:22" ht="15.75" thickBot="1">
      <c r="F38">
        <v>22</v>
      </c>
      <c r="G38">
        <f t="array" aca="1" ref="G38:L38" ca="1">MMULT(G37:L37,$G$9:$L$14)</f>
        <v>3.7614814253147737E-4</v>
      </c>
      <c r="H38">
        <f ca="1"/>
        <v>5.723636532796895E-3</v>
      </c>
      <c r="I38">
        <f ca="1"/>
        <v>3.1419586306385187E-2</v>
      </c>
      <c r="J38">
        <f ca="1"/>
        <v>3.124423306369071E-3</v>
      </c>
      <c r="K38" s="26">
        <f ca="1"/>
        <v>0.14585463755512584</v>
      </c>
      <c r="L38" s="26">
        <f ca="1"/>
        <v>0.81350156815678998</v>
      </c>
      <c r="N38" s="6" t="s">
        <v>22</v>
      </c>
      <c r="O38" s="6" t="s">
        <v>5</v>
      </c>
      <c r="P38" s="6" t="s">
        <v>6</v>
      </c>
      <c r="Q38" s="6" t="s">
        <v>7</v>
      </c>
      <c r="R38" s="6" t="s">
        <v>9</v>
      </c>
      <c r="S38" s="6" t="s">
        <v>8</v>
      </c>
      <c r="T38" s="6" t="s">
        <v>10</v>
      </c>
      <c r="V38" s="37" t="s">
        <v>23</v>
      </c>
    </row>
    <row r="39" spans="6:22" ht="15" thickBot="1">
      <c r="F39">
        <v>23</v>
      </c>
      <c r="G39">
        <f t="array" aca="1" ref="G39:L39" ca="1">MMULT(G38:L38,$G$9:$L$14)</f>
        <v>3.7529318281615177E-4</v>
      </c>
      <c r="H39">
        <f ca="1"/>
        <v>5.7129405282639557E-3</v>
      </c>
      <c r="I39">
        <f ca="1"/>
        <v>3.1385443867809358E-2</v>
      </c>
      <c r="J39">
        <f ca="1"/>
        <v>3.1231049628720254E-3</v>
      </c>
      <c r="K39" s="26">
        <f ca="1"/>
        <v>0.14581537203389994</v>
      </c>
      <c r="L39" s="26">
        <f ca="1"/>
        <v>0.81358784542433704</v>
      </c>
      <c r="N39" s="6" t="str">
        <f t="array" ref="N39:N44">TRANSPOSE(O38:T38)</f>
        <v>&lt;0,0&gt;</v>
      </c>
      <c r="O39" s="11">
        <f ca="1">O23-O31</f>
        <v>-0.89039121955430356</v>
      </c>
      <c r="P39" s="11">
        <f t="shared" ref="P39:T39" ca="1" si="1">P23-P31</f>
        <v>2.558424339276438E-2</v>
      </c>
      <c r="Q39" s="11">
        <f t="shared" ca="1" si="1"/>
        <v>5.971725142079231E-3</v>
      </c>
      <c r="R39" s="11">
        <f t="shared" si="1"/>
        <v>0</v>
      </c>
      <c r="S39" s="11">
        <f t="shared" si="1"/>
        <v>0</v>
      </c>
      <c r="T39" s="11">
        <f t="shared" si="1"/>
        <v>0</v>
      </c>
      <c r="V39" s="34">
        <v>0</v>
      </c>
    </row>
    <row r="40" spans="6:22" ht="15" thickBot="1">
      <c r="F40">
        <v>24</v>
      </c>
      <c r="G40">
        <f t="array" aca="1" ref="G40:L40" ca="1">MMULT(G39:L39,$G$9:$L$14)</f>
        <v>3.7472193328226869E-4</v>
      </c>
      <c r="H40">
        <f ca="1"/>
        <v>5.7057938875933103E-3</v>
      </c>
      <c r="I40">
        <f ca="1"/>
        <v>3.1362631243506751E-2</v>
      </c>
      <c r="J40">
        <f ca="1"/>
        <v>3.1222240939183434E-3</v>
      </c>
      <c r="K40" s="26">
        <f ca="1"/>
        <v>0.14578913631442111</v>
      </c>
      <c r="L40" s="26">
        <f ca="1"/>
        <v>0.81364549252727669</v>
      </c>
      <c r="N40" s="6" t="str">
        <v>&lt;0,1&gt;</v>
      </c>
      <c r="O40" s="11">
        <f t="shared" ref="O40:T40" ca="1" si="2">O24-O32</f>
        <v>0.89039121955430356</v>
      </c>
      <c r="P40" s="11">
        <f t="shared" ca="1" si="2"/>
        <v>-0.70814552830835975</v>
      </c>
      <c r="Q40" s="11">
        <f t="shared" ca="1" si="2"/>
        <v>8.773548986539903E-2</v>
      </c>
      <c r="R40" s="11">
        <f t="shared" ca="1" si="2"/>
        <v>2.558424339276438E-2</v>
      </c>
      <c r="S40" s="11">
        <f t="shared" ca="1" si="2"/>
        <v>5.971725142079231E-3</v>
      </c>
      <c r="T40" s="11">
        <f t="shared" si="2"/>
        <v>0</v>
      </c>
      <c r="V40" s="34">
        <v>0</v>
      </c>
    </row>
    <row r="41" spans="6:22" ht="15" thickBot="1">
      <c r="F41">
        <v>25</v>
      </c>
      <c r="G41">
        <f t="array" aca="1" ref="G41:L41" ca="1">MMULT(G40:L40,$G$9:$L$14)</f>
        <v>3.743402472010665E-4</v>
      </c>
      <c r="H41">
        <f ca="1"/>
        <v>5.7010187873472199E-3</v>
      </c>
      <c r="I41">
        <f ca="1"/>
        <v>3.1347388751685024E-2</v>
      </c>
      <c r="J41">
        <f ca="1"/>
        <v>3.1216355307852085E-3</v>
      </c>
      <c r="K41" s="26">
        <f ca="1"/>
        <v>0.14577160662741329</v>
      </c>
      <c r="L41" s="26">
        <f ca="1"/>
        <v>0.81368401005556668</v>
      </c>
      <c r="N41" s="6" t="str">
        <v>&lt;0,2&gt;</v>
      </c>
      <c r="O41" s="11">
        <f t="shared" ref="O41:T41" si="3">O25-O33</f>
        <v>0</v>
      </c>
      <c r="P41" s="11">
        <f t="shared" ca="1" si="3"/>
        <v>0.68256128491559531</v>
      </c>
      <c r="Q41" s="11">
        <f t="shared" ca="1" si="3"/>
        <v>-0.61694901864839413</v>
      </c>
      <c r="R41" s="11">
        <f t="shared" ca="1" si="3"/>
        <v>0.20782993463870819</v>
      </c>
      <c r="S41" s="11">
        <f t="shared" ca="1" si="3"/>
        <v>6.8122971614713895E-2</v>
      </c>
      <c r="T41" s="11">
        <f t="shared" ca="1" si="3"/>
        <v>5.971725142079231E-3</v>
      </c>
      <c r="V41" s="34">
        <v>0</v>
      </c>
    </row>
    <row r="42" spans="6:22" ht="15" thickBot="1">
      <c r="F42">
        <v>26</v>
      </c>
      <c r="G42">
        <f t="array" aca="1" ref="G42:L42" ca="1">MMULT(G41:L41,$G$9:$L$14)</f>
        <v>3.7408521975663229E-4</v>
      </c>
      <c r="H42">
        <f ca="1"/>
        <v>5.6978282551504583E-3</v>
      </c>
      <c r="I42">
        <f ca="1"/>
        <v>3.1337204322359057E-2</v>
      </c>
      <c r="J42">
        <f ca="1"/>
        <v>3.1212422757340499E-3</v>
      </c>
      <c r="K42" s="26">
        <f ca="1"/>
        <v>0.14575989397849387</v>
      </c>
      <c r="L42" s="26">
        <f ca="1"/>
        <v>0.81370974594850431</v>
      </c>
      <c r="N42" s="6" t="str">
        <v>&lt;1,1&gt;</v>
      </c>
      <c r="O42" s="11">
        <f t="shared" ref="O42:T42" si="4">O26-O34</f>
        <v>0</v>
      </c>
      <c r="P42" s="11">
        <f t="shared" si="4"/>
        <v>0</v>
      </c>
      <c r="Q42" s="11">
        <f t="shared" si="4"/>
        <v>0</v>
      </c>
      <c r="R42" s="11">
        <f t="shared" ca="1" si="4"/>
        <v>-0.915975462947068</v>
      </c>
      <c r="S42" s="11">
        <f t="shared" ca="1" si="4"/>
        <v>1.9612518250685149E-2</v>
      </c>
      <c r="T42" s="11">
        <f t="shared" si="4"/>
        <v>0</v>
      </c>
      <c r="V42" s="34">
        <v>0</v>
      </c>
    </row>
    <row r="43" spans="6:22" ht="15" thickBot="1">
      <c r="F43">
        <v>27</v>
      </c>
      <c r="G43">
        <f t="array" aca="1" ref="G43:L43" ca="1">MMULT(G42:L42,$G$9:$L$14)</f>
        <v>3.7391482054452966E-4</v>
      </c>
      <c r="H43">
        <f ca="1"/>
        <v>5.6956964681155976E-3</v>
      </c>
      <c r="I43">
        <f ca="1"/>
        <v>3.1330399490012921E-2</v>
      </c>
      <c r="J43">
        <f ca="1"/>
        <v>3.1209795181197371E-3</v>
      </c>
      <c r="K43" s="26">
        <f ca="1"/>
        <v>0.14575206804816249</v>
      </c>
      <c r="L43" s="26">
        <f ca="1"/>
        <v>0.81372694165504311</v>
      </c>
      <c r="N43" s="6" t="str">
        <v>&lt;1,2&gt;</v>
      </c>
      <c r="O43" s="11">
        <f t="shared" ref="O43:T43" si="5">O27-O35</f>
        <v>0</v>
      </c>
      <c r="P43" s="11">
        <f t="shared" si="5"/>
        <v>0</v>
      </c>
      <c r="Q43" s="11">
        <f t="shared" ca="1" si="5"/>
        <v>0.52324180364091588</v>
      </c>
      <c r="R43" s="11">
        <f t="shared" ca="1" si="5"/>
        <v>0.68256128491559531</v>
      </c>
      <c r="S43" s="11">
        <f t="shared" ca="1" si="5"/>
        <v>-0.61694901864839413</v>
      </c>
      <c r="T43" s="11">
        <f t="shared" ca="1" si="5"/>
        <v>8.773548986539903E-2</v>
      </c>
      <c r="V43" s="34">
        <v>0</v>
      </c>
    </row>
    <row r="44" spans="6:22">
      <c r="F44">
        <v>28</v>
      </c>
      <c r="G44">
        <f t="array" aca="1" ref="G44:L44" ca="1">MMULT(G43:L43,$G$9:$L$14)</f>
        <v>3.7380096654793173E-4</v>
      </c>
      <c r="H44">
        <f ca="1"/>
        <v>5.6942720925154851E-3</v>
      </c>
      <c r="I44">
        <f ca="1"/>
        <v>3.1325852770512551E-2</v>
      </c>
      <c r="J44">
        <f ca="1"/>
        <v>3.1208039538313842E-3</v>
      </c>
      <c r="K44" s="26">
        <f ca="1"/>
        <v>0.1457468390706807</v>
      </c>
      <c r="L44" s="26">
        <f ca="1"/>
        <v>0.81373843114591016</v>
      </c>
      <c r="N44" s="6" t="str">
        <v>&lt;2,2&gt;</v>
      </c>
      <c r="O44" s="11">
        <f t="shared" ref="O44:T44" si="6">O28-O36</f>
        <v>0</v>
      </c>
      <c r="P44" s="11">
        <f t="shared" si="6"/>
        <v>0</v>
      </c>
      <c r="Q44" s="11">
        <f t="shared" si="6"/>
        <v>0</v>
      </c>
      <c r="R44" s="11">
        <f t="shared" si="6"/>
        <v>0</v>
      </c>
      <c r="S44" s="11">
        <f t="shared" ca="1" si="6"/>
        <v>0.52324180364091588</v>
      </c>
      <c r="T44" s="11">
        <f t="shared" ca="1" si="6"/>
        <v>-9.3707215007478362E-2</v>
      </c>
      <c r="V44" s="34">
        <v>0</v>
      </c>
    </row>
    <row r="45" spans="6:22">
      <c r="F45">
        <v>29</v>
      </c>
      <c r="G45">
        <f t="array" aca="1" ref="G45:L45" ca="1">MMULT(G44:L44,$G$9:$L$14)</f>
        <v>3.7372489381902539E-4</v>
      </c>
      <c r="H45">
        <f ca="1"/>
        <v>5.6933203811699168E-3</v>
      </c>
      <c r="I45">
        <f ca="1"/>
        <v>3.1322814832588537E-2</v>
      </c>
      <c r="J45">
        <f ca="1"/>
        <v>3.1206866487070387E-3</v>
      </c>
      <c r="K45" s="26">
        <f ca="1"/>
        <v>0.14574334527473609</v>
      </c>
      <c r="L45" s="26">
        <f ca="1"/>
        <v>0.81374610796897739</v>
      </c>
    </row>
    <row r="46" spans="6:22" ht="15.75" thickBot="1">
      <c r="F46">
        <v>30</v>
      </c>
      <c r="G46">
        <f t="array" aca="1" ref="G46:L46" ca="1">MMULT(G45:L45,$G$9:$L$14)</f>
        <v>3.736740650349992E-4</v>
      </c>
      <c r="H46">
        <f ca="1"/>
        <v>5.6926844853442075E-3</v>
      </c>
      <c r="I46">
        <f ca="1"/>
        <v>3.132078500276559E-2</v>
      </c>
      <c r="J46">
        <f ca="1"/>
        <v>3.1206082700615434E-3</v>
      </c>
      <c r="K46" s="26">
        <f ca="1"/>
        <v>0.14574101085854818</v>
      </c>
      <c r="L46" s="26">
        <f ca="1"/>
        <v>0.81375123731824339</v>
      </c>
      <c r="N46" s="6" t="s">
        <v>26</v>
      </c>
      <c r="O46" s="6" t="s">
        <v>5</v>
      </c>
      <c r="P46" s="6" t="s">
        <v>6</v>
      </c>
      <c r="Q46" s="6" t="s">
        <v>7</v>
      </c>
      <c r="R46" s="6" t="s">
        <v>9</v>
      </c>
      <c r="S46" s="6" t="s">
        <v>8</v>
      </c>
      <c r="T46" s="6" t="s">
        <v>10</v>
      </c>
      <c r="V46" s="37" t="s">
        <v>25</v>
      </c>
    </row>
    <row r="47" spans="6:22" ht="15" thickBot="1">
      <c r="F47">
        <v>31</v>
      </c>
      <c r="G47">
        <f t="array" aca="1" ref="G47:L47" ca="1">MMULT(G46:L46,$G$9:$L$14)</f>
        <v>3.7364010325460534E-4</v>
      </c>
      <c r="H47">
        <f ca="1"/>
        <v>5.6922596049369025E-3</v>
      </c>
      <c r="I47">
        <f ca="1"/>
        <v>3.1319428750855562E-2</v>
      </c>
      <c r="J47">
        <f ca="1"/>
        <v>3.120555900552051E-3</v>
      </c>
      <c r="K47" s="26">
        <f ca="1"/>
        <v>0.14573945109406045</v>
      </c>
      <c r="L47" s="26">
        <f ca="1"/>
        <v>0.81375466454633827</v>
      </c>
      <c r="N47" s="6" t="str">
        <f t="array" ref="N47:N52">TRANSPOSE(O46:T46)</f>
        <v>&lt;0,0&gt;</v>
      </c>
      <c r="O47" s="11">
        <f ca="1">O39</f>
        <v>-0.89039121955430356</v>
      </c>
      <c r="P47" s="11">
        <f t="shared" ref="P47:T47" ca="1" si="7">P39</f>
        <v>2.558424339276438E-2</v>
      </c>
      <c r="Q47" s="11">
        <f t="shared" ca="1" si="7"/>
        <v>5.971725142079231E-3</v>
      </c>
      <c r="R47" s="11">
        <f t="shared" si="7"/>
        <v>0</v>
      </c>
      <c r="S47" s="11">
        <f t="shared" si="7"/>
        <v>0</v>
      </c>
      <c r="T47" s="11">
        <f t="shared" si="7"/>
        <v>0</v>
      </c>
      <c r="V47" s="34">
        <v>0</v>
      </c>
    </row>
    <row r="48" spans="6:22" ht="15" thickBot="1">
      <c r="F48">
        <v>32</v>
      </c>
      <c r="G48">
        <f t="array" aca="1" ref="G48:L48" ca="1">MMULT(G47:L47,$G$9:$L$14)</f>
        <v>3.7361741133789118E-4</v>
      </c>
      <c r="H48">
        <f ca="1"/>
        <v>5.6919757166742409E-3</v>
      </c>
      <c r="I48">
        <f ca="1"/>
        <v>3.1318522557034247E-2</v>
      </c>
      <c r="J48">
        <f ca="1"/>
        <v>3.1205209093187777E-3</v>
      </c>
      <c r="K48" s="26">
        <f ca="1"/>
        <v>0.14573840892118323</v>
      </c>
      <c r="L48" s="26">
        <f ca="1"/>
        <v>0.8137569544844494</v>
      </c>
      <c r="N48" s="6" t="str">
        <v>&lt;0,1&gt;</v>
      </c>
      <c r="O48" s="11">
        <f t="shared" ref="O48:T48" ca="1" si="8">O40</f>
        <v>0.89039121955430356</v>
      </c>
      <c r="P48" s="11">
        <f t="shared" ca="1" si="8"/>
        <v>-0.70814552830835975</v>
      </c>
      <c r="Q48" s="11">
        <f t="shared" ca="1" si="8"/>
        <v>8.773548986539903E-2</v>
      </c>
      <c r="R48" s="11">
        <f t="shared" ca="1" si="8"/>
        <v>2.558424339276438E-2</v>
      </c>
      <c r="S48" s="11">
        <f t="shared" ca="1" si="8"/>
        <v>5.971725142079231E-3</v>
      </c>
      <c r="T48" s="11">
        <f t="shared" si="8"/>
        <v>0</v>
      </c>
      <c r="V48" s="34">
        <v>0</v>
      </c>
    </row>
    <row r="49" spans="6:22" ht="15" thickBot="1">
      <c r="F49">
        <v>33</v>
      </c>
      <c r="G49">
        <f t="array" aca="1" ref="G49:L49" ca="1">MMULT(G48:L48,$G$9:$L$14)</f>
        <v>3.7360224949773953E-4</v>
      </c>
      <c r="H49">
        <f ca="1"/>
        <v>5.691786033778898E-3</v>
      </c>
      <c r="I49">
        <f ca="1"/>
        <v>3.1317917074206295E-2</v>
      </c>
      <c r="J49">
        <f ca="1"/>
        <v>3.120497529562026E-3</v>
      </c>
      <c r="K49" s="26">
        <f ca="1"/>
        <v>0.14573771258253115</v>
      </c>
      <c r="L49" s="26">
        <f ca="1"/>
        <v>0.81375848453042154</v>
      </c>
      <c r="N49" s="6" t="str">
        <v>&lt;0,2&gt;</v>
      </c>
      <c r="O49" s="11">
        <f t="shared" ref="O49:T49" si="9">O41</f>
        <v>0</v>
      </c>
      <c r="P49" s="11">
        <f t="shared" ca="1" si="9"/>
        <v>0.68256128491559531</v>
      </c>
      <c r="Q49" s="11">
        <f t="shared" ca="1" si="9"/>
        <v>-0.61694901864839413</v>
      </c>
      <c r="R49" s="11">
        <f t="shared" ca="1" si="9"/>
        <v>0.20782993463870819</v>
      </c>
      <c r="S49" s="11">
        <f t="shared" ca="1" si="9"/>
        <v>6.8122971614713895E-2</v>
      </c>
      <c r="T49" s="11">
        <f t="shared" ca="1" si="9"/>
        <v>5.971725142079231E-3</v>
      </c>
      <c r="V49" s="34">
        <v>0</v>
      </c>
    </row>
    <row r="50" spans="6:22" ht="15" thickBot="1">
      <c r="F50">
        <v>34</v>
      </c>
      <c r="G50">
        <f t="array" aca="1" ref="G50:L50" ca="1">MMULT(G49:L49,$G$9:$L$14)</f>
        <v>3.7359211895654254E-4</v>
      </c>
      <c r="H50">
        <f ca="1"/>
        <v>5.691659295179406E-3</v>
      </c>
      <c r="I50">
        <f ca="1"/>
        <v>3.1317512514556535E-2</v>
      </c>
      <c r="J50">
        <f ca="1"/>
        <v>3.1204819081342666E-3</v>
      </c>
      <c r="K50" s="26">
        <f ca="1"/>
        <v>0.14573724731661625</v>
      </c>
      <c r="L50" s="26">
        <f ca="1"/>
        <v>0.81375950684655463</v>
      </c>
      <c r="N50" s="6" t="str">
        <v>&lt;1,1&gt;</v>
      </c>
      <c r="O50" s="11">
        <f t="shared" ref="O50:T50" si="10">O42</f>
        <v>0</v>
      </c>
      <c r="P50" s="11">
        <f t="shared" si="10"/>
        <v>0</v>
      </c>
      <c r="Q50" s="11">
        <f t="shared" si="10"/>
        <v>0</v>
      </c>
      <c r="R50" s="11">
        <f t="shared" ca="1" si="10"/>
        <v>-0.915975462947068</v>
      </c>
      <c r="S50" s="11">
        <f t="shared" ca="1" si="10"/>
        <v>1.9612518250685149E-2</v>
      </c>
      <c r="T50" s="11">
        <f t="shared" si="10"/>
        <v>0</v>
      </c>
      <c r="V50" s="34">
        <v>0</v>
      </c>
    </row>
    <row r="51" spans="6:22" ht="15" thickBot="1">
      <c r="F51">
        <v>35</v>
      </c>
      <c r="G51">
        <f t="array" aca="1" ref="G51:L51" ca="1">MMULT(G50:L50,$G$9:$L$14)</f>
        <v>3.7358535013006807E-4</v>
      </c>
      <c r="H51">
        <f ca="1"/>
        <v>5.6915746134658541E-3</v>
      </c>
      <c r="I51">
        <f ca="1"/>
        <v>3.1317242203818298E-2</v>
      </c>
      <c r="J51">
        <f ca="1"/>
        <v>3.1204714705147835E-3</v>
      </c>
      <c r="K51" s="26">
        <f ca="1"/>
        <v>0.14573693644435506</v>
      </c>
      <c r="L51" s="26">
        <f ca="1"/>
        <v>0.81376018991771348</v>
      </c>
      <c r="N51" s="6" t="str">
        <v>&lt;1,2&gt;</v>
      </c>
      <c r="O51" s="11">
        <f t="shared" ref="O51:T51" si="11">O43</f>
        <v>0</v>
      </c>
      <c r="P51" s="11">
        <f t="shared" si="11"/>
        <v>0</v>
      </c>
      <c r="Q51" s="11">
        <f t="shared" ca="1" si="11"/>
        <v>0.52324180364091588</v>
      </c>
      <c r="R51" s="11">
        <f t="shared" ca="1" si="11"/>
        <v>0.68256128491559531</v>
      </c>
      <c r="S51" s="11">
        <f t="shared" ca="1" si="11"/>
        <v>-0.61694901864839413</v>
      </c>
      <c r="T51" s="11">
        <f t="shared" ca="1" si="11"/>
        <v>8.773548986539903E-2</v>
      </c>
      <c r="V51" s="34">
        <v>0</v>
      </c>
    </row>
    <row r="52" spans="6:22">
      <c r="F52">
        <v>36</v>
      </c>
      <c r="G52">
        <f t="array" aca="1" ref="G52:L52" ca="1">MMULT(G51:L51,$G$9:$L$14)</f>
        <v>3.7358082746825102E-4</v>
      </c>
      <c r="H52">
        <f ca="1"/>
        <v>5.6915180324980949E-3</v>
      </c>
      <c r="I52">
        <f ca="1"/>
        <v>3.1317061592886747E-2</v>
      </c>
      <c r="J52">
        <f ca="1"/>
        <v>3.1204644965107421E-3</v>
      </c>
      <c r="K52" s="26">
        <f ca="1"/>
        <v>0.14573672873181986</v>
      </c>
      <c r="L52" s="26">
        <f ca="1"/>
        <v>0.81376064631881373</v>
      </c>
      <c r="N52" s="6" t="str">
        <v>&lt;2,2&gt;</v>
      </c>
      <c r="O52" s="11">
        <v>1</v>
      </c>
      <c r="P52" s="11">
        <v>1</v>
      </c>
      <c r="Q52" s="11">
        <v>1</v>
      </c>
      <c r="R52" s="11">
        <v>1</v>
      </c>
      <c r="S52" s="11">
        <v>1</v>
      </c>
      <c r="T52" s="11">
        <v>1</v>
      </c>
      <c r="V52" s="34">
        <v>1</v>
      </c>
    </row>
    <row r="53" spans="6:22">
      <c r="F53">
        <v>37</v>
      </c>
      <c r="G53">
        <f t="array" aca="1" ref="G53:L53" ca="1">MMULT(G52:L52,$G$9:$L$14)</f>
        <v>3.7357780560471341E-4</v>
      </c>
      <c r="H53">
        <f ca="1"/>
        <v>5.6914802273359301E-3</v>
      </c>
      <c r="I53">
        <f ca="1"/>
        <v>3.13169409158141E-2</v>
      </c>
      <c r="J53">
        <f ca="1"/>
        <v>3.1204598367573933E-3</v>
      </c>
      <c r="K53" s="26">
        <f ca="1"/>
        <v>0.1457365899465288</v>
      </c>
      <c r="L53" s="26">
        <f ca="1"/>
        <v>0.81376095126795633</v>
      </c>
    </row>
    <row r="54" spans="6:22" ht="15" thickBot="1">
      <c r="F54">
        <v>38</v>
      </c>
      <c r="G54">
        <f t="array" aca="1" ref="G54:L54" ca="1">MMULT(G53:L53,$G$9:$L$14)</f>
        <v>3.7357578651515727E-4</v>
      </c>
      <c r="H54">
        <f ca="1"/>
        <v>5.6914549674235782E-3</v>
      </c>
      <c r="I54">
        <f ca="1"/>
        <v>3.1316860284172715E-2</v>
      </c>
      <c r="J54">
        <f ca="1"/>
        <v>3.120456723294722E-3</v>
      </c>
      <c r="K54" s="26">
        <f ca="1"/>
        <v>0.14573649721569287</v>
      </c>
      <c r="L54" s="26">
        <f ca="1"/>
        <v>0.81376115502289814</v>
      </c>
      <c r="N54" s="6" t="s">
        <v>27</v>
      </c>
      <c r="O54" s="6" t="s">
        <v>5</v>
      </c>
      <c r="P54" s="6" t="s">
        <v>6</v>
      </c>
      <c r="Q54" s="6" t="s">
        <v>7</v>
      </c>
      <c r="R54" s="6" t="s">
        <v>9</v>
      </c>
      <c r="S54" s="6" t="s">
        <v>8</v>
      </c>
      <c r="T54" s="6" t="s">
        <v>10</v>
      </c>
      <c r="V54" s="35" t="s">
        <v>24</v>
      </c>
    </row>
    <row r="55" spans="6:22" ht="15" thickBot="1">
      <c r="F55">
        <v>39</v>
      </c>
      <c r="G55">
        <f t="array" aca="1" ref="G55:L55" ca="1">MMULT(G54:L54,$G$9:$L$14)</f>
        <v>3.7357443743946768E-4</v>
      </c>
      <c r="H55">
        <f ca="1"/>
        <v>5.6914380897503851E-3</v>
      </c>
      <c r="I55">
        <f ca="1"/>
        <v>3.1316806409302789E-2</v>
      </c>
      <c r="J55">
        <f ca="1"/>
        <v>3.1204546430022503E-3</v>
      </c>
      <c r="K55" s="26">
        <f ca="1"/>
        <v>0.14573643525662028</v>
      </c>
      <c r="L55" s="26">
        <f ca="1"/>
        <v>0.81376129116388196</v>
      </c>
      <c r="N55" s="6" t="str">
        <f t="array" ref="N55:N60">TRANSPOSE(O54:T54)</f>
        <v>&lt;0,0&gt;</v>
      </c>
      <c r="O55" s="11">
        <f t="array" aca="1" ref="O55:T60" ca="1">MINVERSE(O47:T52)</f>
        <v>-1.1864950651030863</v>
      </c>
      <c r="P55" s="11">
        <f ca="1"/>
        <v>-6.3812803277429886E-2</v>
      </c>
      <c r="Q55" s="11">
        <f ca="1"/>
        <v>-2.2278943762203518E-2</v>
      </c>
      <c r="R55" s="11">
        <f ca="1"/>
        <v>-8.472402368170151E-3</v>
      </c>
      <c r="S55" s="11">
        <f ca="1"/>
        <v>-2.7415130733898785E-3</v>
      </c>
      <c r="T55" s="11">
        <f ca="1"/>
        <v>3.7357172106999847E-4</v>
      </c>
      <c r="V55" s="34">
        <f t="array" aca="1" ref="V55:V60" ca="1">MMULT(O55:T60,V47:V52)</f>
        <v>3.7357172106999847E-4</v>
      </c>
    </row>
    <row r="56" spans="6:22" ht="15" thickBot="1">
      <c r="F56">
        <v>40</v>
      </c>
      <c r="G56">
        <f t="array" aca="1" ref="G56:L56" ca="1">MMULT(G55:L55,$G$9:$L$14)</f>
        <v>3.7357353604051242E-4</v>
      </c>
      <c r="H56">
        <f ca="1"/>
        <v>5.6914268127574779E-3</v>
      </c>
      <c r="I56">
        <f ca="1"/>
        <v>3.1316770412248035E-2</v>
      </c>
      <c r="J56">
        <f ca="1"/>
        <v>3.120453253033196E-3</v>
      </c>
      <c r="K56" s="26">
        <f ca="1"/>
        <v>0.1457363938580214</v>
      </c>
      <c r="L56" s="26">
        <f ca="1"/>
        <v>0.81376138212789639</v>
      </c>
      <c r="N56" s="6" t="str">
        <v>&lt;0,1&gt;</v>
      </c>
      <c r="O56" s="11">
        <f ca="1"/>
        <v>-1.7448035541397089</v>
      </c>
      <c r="P56" s="11">
        <f ca="1"/>
        <v>-1.7511955804552133</v>
      </c>
      <c r="Q56" s="11">
        <f ca="1"/>
        <v>-0.29470356617488414</v>
      </c>
      <c r="R56" s="11">
        <f ca="1"/>
        <v>-0.14295807551330503</v>
      </c>
      <c r="S56" s="11">
        <f ca="1"/>
        <v>-4.4811004268971062E-2</v>
      </c>
      <c r="T56" s="11">
        <f ca="1"/>
        <v>5.6914041064856143E-3</v>
      </c>
      <c r="V56" s="34">
        <f ca="1"/>
        <v>5.6914041064856143E-3</v>
      </c>
    </row>
    <row r="57" spans="6:22" ht="15" thickBot="1">
      <c r="F57">
        <v>41</v>
      </c>
      <c r="G57">
        <f t="array" aca="1" ref="G57:L57" ca="1">MMULT(G56:L56,$G$9:$L$14)</f>
        <v>3.7357293376142405E-4</v>
      </c>
      <c r="H57">
        <f ca="1"/>
        <v>5.6914192779173624E-3</v>
      </c>
      <c r="I57">
        <f ca="1"/>
        <v>3.1316746360441447E-2</v>
      </c>
      <c r="J57">
        <f ca="1"/>
        <v>3.1204523243109137E-3</v>
      </c>
      <c r="K57" s="26">
        <f ca="1"/>
        <v>0.14573636619711691</v>
      </c>
      <c r="L57" s="26">
        <f ca="1"/>
        <v>0.81376144290644881</v>
      </c>
      <c r="N57" s="6" t="str">
        <v>&lt;0,2&gt;</v>
      </c>
      <c r="O57" s="11">
        <f ca="1"/>
        <v>-1.9768674762748937</v>
      </c>
      <c r="P57" s="11">
        <f ca="1"/>
        <v>-2.0120393167471136</v>
      </c>
      <c r="Q57" s="11">
        <f ca="1"/>
        <v>-2.0592388042821064</v>
      </c>
      <c r="R57" s="11">
        <f ca="1"/>
        <v>-0.65077986441004509</v>
      </c>
      <c r="S57" s="11">
        <f ca="1"/>
        <v>-0.21678216899605871</v>
      </c>
      <c r="T57" s="11">
        <f ca="1"/>
        <v>3.1316697932029548E-2</v>
      </c>
      <c r="V57" s="34">
        <f ca="1"/>
        <v>3.1316697932029548E-2</v>
      </c>
    </row>
    <row r="58" spans="6:22" ht="15" thickBot="1">
      <c r="F58">
        <v>42</v>
      </c>
      <c r="G58">
        <f t="array" aca="1" ref="G58:L58" ca="1">MMULT(G57:L57,$G$9:$L$14)</f>
        <v>3.7357253134238618E-4</v>
      </c>
      <c r="H58">
        <f ca="1"/>
        <v>5.6914142434355622E-3</v>
      </c>
      <c r="I58">
        <f ca="1"/>
        <v>3.1316730289976689E-2</v>
      </c>
      <c r="J58">
        <f ca="1"/>
        <v>3.1204517037754596E-3</v>
      </c>
      <c r="K58" s="26">
        <f ca="1"/>
        <v>0.14573634771519584</v>
      </c>
      <c r="L58" s="26">
        <f ca="1"/>
        <v>0.81376148351627087</v>
      </c>
      <c r="N58" s="6" t="str">
        <v>&lt;1,1&gt;</v>
      </c>
      <c r="O58" s="11">
        <f ca="1"/>
        <v>-1.8682703687973427E-2</v>
      </c>
      <c r="P58" s="11">
        <f ca="1"/>
        <v>-2.2187287275271993E-2</v>
      </c>
      <c r="Q58" s="11">
        <f ca="1"/>
        <v>-2.6890326613650914E-2</v>
      </c>
      <c r="R58" s="11">
        <f ca="1"/>
        <v>-1.1201859958172926</v>
      </c>
      <c r="S58" s="11">
        <f ca="1"/>
        <v>-3.3736277296088989E-2</v>
      </c>
      <c r="T58" s="11">
        <f ca="1"/>
        <v>3.1204504543247674E-3</v>
      </c>
      <c r="V58" s="34">
        <f ca="1"/>
        <v>3.1204504543247674E-3</v>
      </c>
    </row>
    <row r="59" spans="6:22" ht="15" thickBot="1">
      <c r="F59">
        <v>43</v>
      </c>
      <c r="G59">
        <f t="array" aca="1" ref="G59:L59" ca="1">MMULT(G58:L58,$G$9:$L$14)</f>
        <v>3.7357226246192E-4</v>
      </c>
      <c r="H59">
        <f ca="1"/>
        <v>5.6914108795941762E-3</v>
      </c>
      <c r="I59">
        <f ca="1"/>
        <v>3.1316719552328495E-2</v>
      </c>
      <c r="J59">
        <f ca="1"/>
        <v>3.1204512891582414E-3</v>
      </c>
      <c r="K59" s="26">
        <f ca="1"/>
        <v>0.14573633536630803</v>
      </c>
      <c r="L59" s="26">
        <f ca="1"/>
        <v>0.81376151065014579</v>
      </c>
      <c r="N59" s="6" t="str">
        <v>&lt;1,2&gt;</v>
      </c>
      <c r="O59" s="11">
        <f ca="1"/>
        <v>-0.87254976341941848</v>
      </c>
      <c r="P59" s="11">
        <f ca="1"/>
        <v>-1.0362264791160556</v>
      </c>
      <c r="Q59" s="11">
        <f ca="1"/>
        <v>-1.2558754084461488</v>
      </c>
      <c r="R59" s="11">
        <f ca="1"/>
        <v>-1.3288903430163232</v>
      </c>
      <c r="S59" s="11">
        <f ca="1"/>
        <v>-1.575606039949319</v>
      </c>
      <c r="T59" s="11">
        <f ca="1"/>
        <v>0.14573631050177183</v>
      </c>
      <c r="V59" s="38">
        <f ca="1"/>
        <v>0.14573631050177183</v>
      </c>
    </row>
    <row r="60" spans="6:22">
      <c r="F60">
        <v>44</v>
      </c>
      <c r="G60">
        <f t="array" aca="1" ref="G60:L60" ca="1">MMULT(G59:L59,$G$9:$L$14)</f>
        <v>3.735720828066396E-4</v>
      </c>
      <c r="H60">
        <f ca="1"/>
        <v>5.6914086320085638E-3</v>
      </c>
      <c r="I60">
        <f ca="1"/>
        <v>3.1316712377857159E-2</v>
      </c>
      <c r="J60">
        <f ca="1"/>
        <v>3.1204510121274343E-3</v>
      </c>
      <c r="K60" s="26">
        <f ca="1"/>
        <v>0.14573632711527018</v>
      </c>
      <c r="L60" s="26">
        <f ca="1"/>
        <v>0.81376152877992669</v>
      </c>
      <c r="N60" s="6" t="str">
        <v>&lt;2,2&gt;</v>
      </c>
      <c r="O60" s="11">
        <f ca="1"/>
        <v>5.7993985626250808</v>
      </c>
      <c r="P60" s="11">
        <f ca="1"/>
        <v>4.8854614668710843</v>
      </c>
      <c r="Q60" s="11">
        <f ca="1"/>
        <v>3.658987049278994</v>
      </c>
      <c r="R60" s="11">
        <f ca="1"/>
        <v>3.2512866811251362</v>
      </c>
      <c r="S60" s="11">
        <f ca="1"/>
        <v>1.8736770035838277</v>
      </c>
      <c r="T60" s="11">
        <f ca="1"/>
        <v>0.81376156528431831</v>
      </c>
      <c r="V60" s="36">
        <f ca="1"/>
        <v>0.81376156528431831</v>
      </c>
    </row>
    <row r="61" spans="6:22">
      <c r="F61">
        <v>45</v>
      </c>
      <c r="G61">
        <f t="array" aca="1" ref="G61:L61" ca="1">MMULT(G60:L60,$G$9:$L$14)</f>
        <v>3.7357196276809518E-4</v>
      </c>
      <c r="H61">
        <f ca="1"/>
        <v>5.6914071302608567E-3</v>
      </c>
      <c r="I61">
        <f ca="1"/>
        <v>3.1316707584159505E-2</v>
      </c>
      <c r="J61">
        <f ca="1"/>
        <v>3.1204508270264181E-3</v>
      </c>
      <c r="K61" s="26">
        <f ca="1"/>
        <v>0.14573632160225342</v>
      </c>
      <c r="L61" s="26">
        <f ca="1"/>
        <v>0.81376154089352826</v>
      </c>
    </row>
    <row r="62" spans="6:22">
      <c r="F62">
        <v>46</v>
      </c>
      <c r="G62">
        <f t="array" aca="1" ref="G62:L62" ca="1">MMULT(G61:L61,$G$9:$L$14)</f>
        <v>3.7357188256309309E-4</v>
      </c>
      <c r="H62">
        <f ca="1"/>
        <v>5.6914061268525037E-3</v>
      </c>
      <c r="I62">
        <f ca="1"/>
        <v>3.1316704381200558E-2</v>
      </c>
      <c r="J62">
        <f ca="1"/>
        <v>3.1204507033492489E-3</v>
      </c>
      <c r="K62" s="26">
        <f ca="1"/>
        <v>0.14573631791867392</v>
      </c>
      <c r="L62" s="26">
        <f ca="1"/>
        <v>0.81376154898735709</v>
      </c>
    </row>
    <row r="63" spans="6:22">
      <c r="F63">
        <v>47</v>
      </c>
      <c r="G63">
        <f t="array" aca="1" ref="G63:L63" ca="1">MMULT(G62:L62,$G$9:$L$14)</f>
        <v>3.7357182897328667E-4</v>
      </c>
      <c r="H63">
        <f ca="1"/>
        <v>5.6914054564147767E-3</v>
      </c>
      <c r="I63">
        <f ca="1"/>
        <v>3.131670224111021E-2</v>
      </c>
      <c r="J63">
        <f ca="1"/>
        <v>3.120450620713062E-3</v>
      </c>
      <c r="K63" s="32">
        <f ca="1"/>
        <v>0.14573631545745191</v>
      </c>
      <c r="L63" s="33">
        <f ca="1"/>
        <v>0.81376155439533304</v>
      </c>
      <c r="N63" s="39">
        <f ca="1">V59-K63</f>
        <v>-4.9556800885142138E-9</v>
      </c>
    </row>
    <row r="64" spans="6:22">
      <c r="F64">
        <v>48</v>
      </c>
      <c r="G64">
        <f t="array" aca="1" ref="G64:L64" ca="1">MMULT(G63:L63,$G$9:$L$14)</f>
        <v>3.7357179316669997E-4</v>
      </c>
      <c r="H64">
        <f ca="1"/>
        <v>5.691405008454835E-3</v>
      </c>
      <c r="I64">
        <f ca="1"/>
        <v>3.1316700811186586E-2</v>
      </c>
      <c r="J64">
        <f ca="1"/>
        <v>3.1204505654988334E-3</v>
      </c>
      <c r="K64" s="26">
        <f ca="1"/>
        <v>0.14573631381296087</v>
      </c>
      <c r="L64" s="26">
        <f ca="1"/>
        <v>0.8137615580087284</v>
      </c>
    </row>
    <row r="65" spans="6:12">
      <c r="F65">
        <v>49</v>
      </c>
      <c r="G65">
        <f t="array" aca="1" ref="G65:L65" ca="1">MMULT(G64:L64,$G$9:$L$14)</f>
        <v>3.7357176924215663E-4</v>
      </c>
      <c r="H65">
        <f ca="1"/>
        <v>5.6914047091457401E-3</v>
      </c>
      <c r="I65">
        <f ca="1"/>
        <v>3.1316699855768237E-2</v>
      </c>
      <c r="J65">
        <f ca="1"/>
        <v>3.1204505286068726E-3</v>
      </c>
      <c r="K65" s="26">
        <f ca="1"/>
        <v>0.14573631271417703</v>
      </c>
      <c r="L65" s="26">
        <f ca="1"/>
        <v>0.81376156042305603</v>
      </c>
    </row>
    <row r="66" spans="6:12">
      <c r="F66">
        <v>50</v>
      </c>
      <c r="G66">
        <f t="array" aca="1" ref="G66:L66" ca="1">MMULT(G65:L65,$G$9:$L$14)</f>
        <v>3.7357175325672409E-4</v>
      </c>
      <c r="H66">
        <f ca="1"/>
        <v>5.6914045091592544E-3</v>
      </c>
      <c r="I66">
        <f ca="1"/>
        <v>3.1316699217395536E-2</v>
      </c>
      <c r="J66">
        <f ca="1"/>
        <v>3.1204505039571246E-3</v>
      </c>
      <c r="K66" s="26">
        <f ca="1"/>
        <v>0.14573631198001319</v>
      </c>
      <c r="L66" s="26">
        <f ca="1"/>
        <v>0.81376156203621408</v>
      </c>
    </row>
    <row r="67" spans="6:12">
      <c r="F67">
        <v>51</v>
      </c>
      <c r="G67">
        <f t="array" aca="1" ref="G67:L67" ca="1">MMULT(G66:L66,$G$9:$L$14)</f>
        <v>3.7357174257589114E-4</v>
      </c>
      <c r="H67">
        <f ca="1"/>
        <v>5.6914043755362034E-3</v>
      </c>
      <c r="I67">
        <f ca="1"/>
        <v>3.1316698790860166E-2</v>
      </c>
      <c r="J67">
        <f ca="1"/>
        <v>3.1204504874871395E-3</v>
      </c>
      <c r="K67" s="26">
        <f ca="1"/>
        <v>0.14573631148947397</v>
      </c>
      <c r="L67" s="26">
        <f ca="1"/>
        <v>0.81376156311406245</v>
      </c>
    </row>
    <row r="68" spans="6:12">
      <c r="F68">
        <v>52</v>
      </c>
      <c r="G68">
        <f t="array" aca="1" ref="G68:L68" ca="1">MMULT(G67:L67,$G$9:$L$14)</f>
        <v>3.7357173543938138E-4</v>
      </c>
      <c r="H68">
        <f ca="1"/>
        <v>5.6914042862545719E-3</v>
      </c>
      <c r="I68">
        <f ca="1"/>
        <v>3.1316698505866131E-2</v>
      </c>
      <c r="J68">
        <f ca="1"/>
        <v>3.1204504764825469E-3</v>
      </c>
      <c r="K68" s="26">
        <f ca="1"/>
        <v>0.14573631116171509</v>
      </c>
      <c r="L68" s="26">
        <f ca="1"/>
        <v>0.81376156383423803</v>
      </c>
    </row>
    <row r="69" spans="6:12">
      <c r="F69">
        <v>53</v>
      </c>
      <c r="G69">
        <f t="array" aca="1" ref="G69:L69" ca="1">MMULT(G68:L68,$G$9:$L$14)</f>
        <v>3.7357173067104825E-4</v>
      </c>
      <c r="H69">
        <f ca="1"/>
        <v>5.6914042266001212E-3</v>
      </c>
      <c r="I69">
        <f ca="1"/>
        <v>3.131669831544439E-2</v>
      </c>
      <c r="J69">
        <f ca="1"/>
        <v>3.1204504691297145E-3</v>
      </c>
      <c r="K69" s="26">
        <f ca="1"/>
        <v>0.1457363109427196</v>
      </c>
      <c r="L69" s="26">
        <f ca="1"/>
        <v>0.81376156431543079</v>
      </c>
    </row>
    <row r="70" spans="6:12">
      <c r="F70">
        <v>54</v>
      </c>
      <c r="G70">
        <f t="array" aca="1" ref="G70:L70" ca="1">MMULT(G69:L69,$G$9:$L$14)</f>
        <v>3.7357172748503679E-4</v>
      </c>
      <c r="H70">
        <f ca="1"/>
        <v>5.691404186741379E-3</v>
      </c>
      <c r="I70">
        <f ca="1"/>
        <v>3.131669818821213E-2</v>
      </c>
      <c r="J70">
        <f ca="1"/>
        <v>3.1204504642168432E-3</v>
      </c>
      <c r="K70" s="26">
        <f ca="1"/>
        <v>0.14573631079639546</v>
      </c>
      <c r="L70" s="26">
        <f ca="1"/>
        <v>0.81376156463694471</v>
      </c>
    </row>
    <row r="71" spans="6:12">
      <c r="F71">
        <v>55</v>
      </c>
      <c r="G71">
        <f t="array" aca="1" ref="G71:L71" ca="1">MMULT(G70:L70,$G$9:$L$14)</f>
        <v>3.7357172535627006E-4</v>
      </c>
      <c r="H71">
        <f ca="1"/>
        <v>5.6914041601093465E-3</v>
      </c>
      <c r="I71">
        <f ca="1"/>
        <v>3.1316698103200563E-2</v>
      </c>
      <c r="J71">
        <f ca="1"/>
        <v>3.1204504609342563E-3</v>
      </c>
      <c r="K71" s="26">
        <f ca="1"/>
        <v>0.14573631069862747</v>
      </c>
      <c r="L71" s="26">
        <f ca="1"/>
        <v>0.81376156485176765</v>
      </c>
    </row>
    <row r="72" spans="6:12">
      <c r="F72">
        <v>56</v>
      </c>
      <c r="G72">
        <f t="array" aca="1" ref="G72:L72" ca="1">MMULT(G71:L71,$G$9:$L$14)</f>
        <v>3.7357172393391244E-4</v>
      </c>
      <c r="H72">
        <f ca="1"/>
        <v>5.6914041423148749E-3</v>
      </c>
      <c r="I72">
        <f ca="1"/>
        <v>3.1316698046399208E-2</v>
      </c>
      <c r="J72">
        <f ca="1"/>
        <v>3.1204504587409618E-3</v>
      </c>
      <c r="K72" s="26">
        <f ca="1"/>
        <v>0.14573631063330275</v>
      </c>
      <c r="L72" s="26">
        <f ca="1"/>
        <v>0.81376156499530383</v>
      </c>
    </row>
    <row r="73" spans="6:12">
      <c r="F73">
        <v>57</v>
      </c>
      <c r="G73">
        <f t="array" aca="1" ref="G73:L73" ca="1">MMULT(G72:L72,$G$9:$L$14)</f>
        <v>3.7357172298354939E-4</v>
      </c>
      <c r="H73">
        <f ca="1"/>
        <v>5.6914041304253152E-3</v>
      </c>
      <c r="I73">
        <f ca="1"/>
        <v>3.1316698008446789E-2</v>
      </c>
      <c r="J73">
        <f ca="1"/>
        <v>3.120450457275489E-3</v>
      </c>
      <c r="K73" s="26">
        <f ca="1"/>
        <v>0.14573631058965536</v>
      </c>
      <c r="L73" s="26">
        <f ca="1"/>
        <v>0.81376156509120889</v>
      </c>
    </row>
    <row r="74" spans="6:12">
      <c r="F74">
        <v>58</v>
      </c>
      <c r="G74">
        <f t="array" aca="1" ref="G74:L74" ca="1">MMULT(G73:L73,$G$9:$L$14)</f>
        <v>3.735717223485544E-4</v>
      </c>
      <c r="H74">
        <f ca="1"/>
        <v>5.6914041224811812E-3</v>
      </c>
      <c r="I74">
        <f ca="1"/>
        <v>3.1316697983088476E-2</v>
      </c>
      <c r="J74">
        <f ca="1"/>
        <v>3.1204504562963179E-3</v>
      </c>
      <c r="K74" s="26">
        <f ca="1"/>
        <v>0.14573631056049191</v>
      </c>
      <c r="L74" s="26">
        <f ca="1"/>
        <v>0.81376156515528886</v>
      </c>
    </row>
    <row r="75" spans="6:12">
      <c r="F75">
        <v>59</v>
      </c>
      <c r="G75">
        <f t="array" aca="1" ref="G75:L75" ca="1">MMULT(G74:L74,$G$9:$L$14)</f>
        <v>3.7357172192427584E-4</v>
      </c>
      <c r="H75">
        <f ca="1"/>
        <v>5.6914041171732248E-3</v>
      </c>
      <c r="I75">
        <f ca="1"/>
        <v>3.1316697966145057E-2</v>
      </c>
      <c r="J75">
        <f ca="1"/>
        <v>3.1204504556420747E-3</v>
      </c>
      <c r="K75" s="26">
        <f ca="1"/>
        <v>0.14573631054100605</v>
      </c>
      <c r="L75" s="26">
        <f ca="1"/>
        <v>0.81376156519810461</v>
      </c>
    </row>
    <row r="76" spans="6:12">
      <c r="F76">
        <v>60</v>
      </c>
      <c r="G76">
        <f t="array" aca="1" ref="G76:L76" ca="1">MMULT(G75:L75,$G$9:$L$14)</f>
        <v>3.7357172164078972E-4</v>
      </c>
      <c r="H76">
        <f ca="1"/>
        <v>5.691404113626659E-3</v>
      </c>
      <c r="I76">
        <f ca="1"/>
        <v>3.1316697954824141E-2</v>
      </c>
      <c r="J76">
        <f ca="1"/>
        <v>3.1204504552049361E-3</v>
      </c>
      <c r="K76" s="26">
        <f ca="1"/>
        <v>0.14573631052798636</v>
      </c>
      <c r="L76" s="26">
        <f ca="1"/>
        <v>0.81376156522671239</v>
      </c>
    </row>
    <row r="77" spans="6:12">
      <c r="F77">
        <v>61</v>
      </c>
      <c r="G77">
        <f t="array" aca="1" ref="G77:L77" ca="1">MMULT(G76:L76,$G$9:$L$14)</f>
        <v>3.7357172145137559E-4</v>
      </c>
      <c r="H77">
        <f ca="1"/>
        <v>5.6914041112569843E-3</v>
      </c>
      <c r="I77">
        <f ca="1"/>
        <v>3.1316697947259955E-2</v>
      </c>
      <c r="J77">
        <f ca="1"/>
        <v>3.1204504549128564E-3</v>
      </c>
      <c r="K77" s="26">
        <f ca="1"/>
        <v>0.14573631051928712</v>
      </c>
      <c r="L77" s="26">
        <f ca="1"/>
        <v>0.81376156524582688</v>
      </c>
    </row>
    <row r="78" spans="6:12">
      <c r="F78">
        <v>62</v>
      </c>
      <c r="G78">
        <f t="array" aca="1" ref="G78:L78" ca="1">MMULT(G77:L77,$G$9:$L$14)</f>
        <v>3.7357172132481656E-4</v>
      </c>
      <c r="H78">
        <f ca="1"/>
        <v>5.6914041096736614E-3</v>
      </c>
      <c r="I78">
        <f ca="1"/>
        <v>3.1316697942205859E-2</v>
      </c>
      <c r="J78">
        <f ca="1"/>
        <v>3.1204504547177004E-3</v>
      </c>
      <c r="K78" s="26">
        <f ca="1"/>
        <v>0.14573631051347463</v>
      </c>
      <c r="L78" s="26">
        <f ca="1"/>
        <v>0.81376156525859844</v>
      </c>
    </row>
    <row r="79" spans="6:12">
      <c r="F79">
        <v>63</v>
      </c>
      <c r="G79">
        <f t="array" aca="1" ref="G79:L79" ca="1">MMULT(G78:L78,$G$9:$L$14)</f>
        <v>3.7357172124025475E-4</v>
      </c>
      <c r="H79">
        <f ca="1"/>
        <v>5.6914041086157481E-3</v>
      </c>
      <c r="I79">
        <f ca="1"/>
        <v>3.1316697938828915E-2</v>
      </c>
      <c r="J79">
        <f ca="1"/>
        <v>3.1204504545873056E-3</v>
      </c>
      <c r="K79" s="26">
        <f ca="1"/>
        <v>0.14573631050959093</v>
      </c>
      <c r="L79" s="26">
        <f ca="1"/>
        <v>0.81376156526713184</v>
      </c>
    </row>
    <row r="80" spans="6:12">
      <c r="F80">
        <v>64</v>
      </c>
      <c r="G80">
        <f t="array" aca="1" ref="G80:L80" ca="1">MMULT(G79:L79,$G$9:$L$14)</f>
        <v>3.7357172118375394E-4</v>
      </c>
      <c r="H80">
        <f ca="1"/>
        <v>5.6914041079088908E-3</v>
      </c>
      <c r="I80">
        <f ca="1"/>
        <v>3.1316697936572567E-2</v>
      </c>
      <c r="J80">
        <f ca="1"/>
        <v>3.12045045450018E-3</v>
      </c>
      <c r="K80" s="26">
        <f ca="1"/>
        <v>0.14573631050699601</v>
      </c>
      <c r="L80" s="26">
        <f ca="1"/>
        <v>0.8137615652728335</v>
      </c>
    </row>
    <row r="81" spans="6:12">
      <c r="F81">
        <v>65</v>
      </c>
      <c r="G81">
        <f t="array" aca="1" ref="G81:L81" ca="1">MMULT(G80:L80,$G$9:$L$14)</f>
        <v>3.7357172114600224E-4</v>
      </c>
      <c r="H81">
        <f ca="1"/>
        <v>5.6914041074365967E-3</v>
      </c>
      <c r="I81">
        <f ca="1"/>
        <v>3.1316697935064967E-2</v>
      </c>
      <c r="J81">
        <f ca="1"/>
        <v>3.1204504544419661E-3</v>
      </c>
      <c r="K81" s="26">
        <f ca="1"/>
        <v>0.14573631050526217</v>
      </c>
      <c r="L81" s="26">
        <f ca="1"/>
        <v>0.81376156527664301</v>
      </c>
    </row>
    <row r="82" spans="6:12">
      <c r="F82">
        <v>66</v>
      </c>
      <c r="G82">
        <f t="array" aca="1" ref="G82:L82" ca="1">MMULT(G81:L81,$G$9:$L$14)</f>
        <v>3.7357172112077806E-4</v>
      </c>
      <c r="H82">
        <f ca="1"/>
        <v>5.6914041071210297E-3</v>
      </c>
      <c r="I82">
        <f ca="1"/>
        <v>3.1316697934057648E-2</v>
      </c>
      <c r="J82">
        <f ca="1"/>
        <v>3.1204504544030697E-3</v>
      </c>
      <c r="K82" s="26">
        <f ca="1"/>
        <v>0.14573631050410368</v>
      </c>
      <c r="L82" s="33">
        <f ca="1"/>
        <v>0.81376156527918841</v>
      </c>
    </row>
    <row r="83" spans="6:12">
      <c r="F83">
        <v>67</v>
      </c>
      <c r="G83">
        <f t="array" aca="1" ref="G83:L83" ca="1">MMULT(G82:L82,$G$9:$L$14)</f>
        <v>3.7357172110392435E-4</v>
      </c>
      <c r="H83">
        <f ca="1"/>
        <v>5.6914041069101792E-3</v>
      </c>
      <c r="I83">
        <f ca="1"/>
        <v>3.1316697933384596E-2</v>
      </c>
      <c r="J83">
        <f ca="1"/>
        <v>3.120450454377081E-3</v>
      </c>
      <c r="K83" s="26">
        <f ca="1"/>
        <v>0.14573631050332964</v>
      </c>
      <c r="L83" s="26">
        <f ca="1"/>
        <v>0.81376156528088917</v>
      </c>
    </row>
    <row r="84" spans="6:12">
      <c r="F84">
        <v>68</v>
      </c>
      <c r="G84">
        <f t="array" aca="1" ref="G84:L84" ca="1">MMULT(G83:L83,$G$9:$L$14)</f>
        <v>3.7357172109266329E-4</v>
      </c>
      <c r="H84">
        <f ca="1"/>
        <v>5.6914041067692971E-3</v>
      </c>
      <c r="I84">
        <f ca="1"/>
        <v>3.1316697932934887E-2</v>
      </c>
      <c r="J84">
        <f ca="1"/>
        <v>3.120450454359716E-3</v>
      </c>
      <c r="K84" s="26">
        <f ca="1"/>
        <v>0.14573631050281244</v>
      </c>
      <c r="L84" s="26">
        <f ca="1"/>
        <v>0.81376156528202548</v>
      </c>
    </row>
    <row r="85" spans="6:12">
      <c r="F85">
        <v>69</v>
      </c>
      <c r="G85">
        <f t="array" aca="1" ref="G85:L85" ca="1">MMULT(G84:L84,$G$9:$L$14)</f>
        <v>3.7357172108513903E-4</v>
      </c>
      <c r="H85">
        <f ca="1"/>
        <v>5.6914041066751658E-3</v>
      </c>
      <c r="I85">
        <f ca="1"/>
        <v>3.1316697932634412E-2</v>
      </c>
      <c r="J85">
        <f ca="1"/>
        <v>3.1204504543481133E-3</v>
      </c>
      <c r="K85" s="26">
        <f ca="1"/>
        <v>0.14573631050246685</v>
      </c>
      <c r="L85" s="26">
        <f ca="1"/>
        <v>0.81376156528278476</v>
      </c>
    </row>
    <row r="86" spans="6:12">
      <c r="F86">
        <v>70</v>
      </c>
      <c r="G86">
        <f t="array" aca="1" ref="G86:L86" ca="1">MMULT(G85:L85,$G$9:$L$14)</f>
        <v>3.735717210801117E-4</v>
      </c>
      <c r="H86">
        <f ca="1"/>
        <v>5.6914041066122691E-3</v>
      </c>
      <c r="I86">
        <f ca="1"/>
        <v>3.1316697932433642E-2</v>
      </c>
      <c r="J86">
        <f ca="1"/>
        <v>3.1204504543403608E-3</v>
      </c>
      <c r="K86" s="26">
        <f ca="1"/>
        <v>0.14573631050223596</v>
      </c>
      <c r="L86" s="26">
        <f ca="1"/>
        <v>0.81376156528329202</v>
      </c>
    </row>
    <row r="87" spans="6:12">
      <c r="F87">
        <v>71</v>
      </c>
      <c r="G87">
        <f t="array" aca="1" ref="G87:L87" ca="1">MMULT(G86:L86,$G$9:$L$14)</f>
        <v>3.7357172107675257E-4</v>
      </c>
      <c r="H87">
        <f ca="1"/>
        <v>5.6914041065702446E-3</v>
      </c>
      <c r="I87">
        <f ca="1"/>
        <v>3.1316697932299499E-2</v>
      </c>
      <c r="J87">
        <f ca="1"/>
        <v>3.1204504543351809E-3</v>
      </c>
      <c r="K87" s="26">
        <f ca="1"/>
        <v>0.14573631050208169</v>
      </c>
      <c r="L87" s="26">
        <f ca="1"/>
        <v>0.81376156528363097</v>
      </c>
    </row>
    <row r="88" spans="6:12">
      <c r="F88">
        <v>72</v>
      </c>
      <c r="G88">
        <f t="array" aca="1" ref="G88:L88" ca="1">MMULT(G87:L87,$G$9:$L$14)</f>
        <v>3.7357172107450816E-4</v>
      </c>
      <c r="H88">
        <f ca="1"/>
        <v>5.6914041065421663E-3</v>
      </c>
      <c r="I88">
        <f ca="1"/>
        <v>3.1316697932209869E-2</v>
      </c>
      <c r="J88">
        <f ca="1"/>
        <v>3.1204504543317197E-3</v>
      </c>
      <c r="K88" s="26">
        <f ca="1"/>
        <v>0.14573631050197861</v>
      </c>
      <c r="L88" s="26">
        <f ca="1"/>
        <v>0.81376156528385746</v>
      </c>
    </row>
    <row r="89" spans="6:12">
      <c r="F89">
        <v>73</v>
      </c>
      <c r="G89">
        <f t="array" aca="1" ref="G89:L89" ca="1">MMULT(G88:L88,$G$9:$L$14)</f>
        <v>3.7357172107300855E-4</v>
      </c>
      <c r="H89">
        <f ca="1"/>
        <v>5.6914041065234053E-3</v>
      </c>
      <c r="I89">
        <f ca="1"/>
        <v>3.1316697932149987E-2</v>
      </c>
      <c r="J89">
        <f ca="1"/>
        <v>3.1204504543294073E-3</v>
      </c>
      <c r="K89" s="26">
        <f ca="1"/>
        <v>0.14573631050190972</v>
      </c>
      <c r="L89" s="26">
        <f ca="1"/>
        <v>0.81376156528400878</v>
      </c>
    </row>
    <row r="90" spans="6:12">
      <c r="F90">
        <v>74</v>
      </c>
      <c r="G90">
        <f t="array" aca="1" ref="G90:L90" ca="1">MMULT(G89:L89,$G$9:$L$14)</f>
        <v>3.7357172107200653E-4</v>
      </c>
      <c r="H90">
        <f ca="1"/>
        <v>5.6914041065108702E-3</v>
      </c>
      <c r="I90">
        <f ca="1"/>
        <v>3.1316697932109963E-2</v>
      </c>
      <c r="J90">
        <f ca="1"/>
        <v>3.1204504543278621E-3</v>
      </c>
      <c r="K90" s="26">
        <f ca="1"/>
        <v>0.1457363105018637</v>
      </c>
      <c r="L90" s="26">
        <f ca="1"/>
        <v>0.81376156528410981</v>
      </c>
    </row>
    <row r="91" spans="6:12">
      <c r="F91">
        <v>75</v>
      </c>
      <c r="G91">
        <f t="array" aca="1" ref="G91:L91" ca="1">MMULT(G90:L90,$G$9:$L$14)</f>
        <v>3.7357172107133703E-4</v>
      </c>
      <c r="H91">
        <f ca="1"/>
        <v>5.6914041065024932E-3</v>
      </c>
      <c r="I91">
        <f ca="1"/>
        <v>3.1316697932083228E-2</v>
      </c>
      <c r="J91">
        <f ca="1"/>
        <v>3.1204504543268295E-3</v>
      </c>
      <c r="K91" s="26">
        <f ca="1"/>
        <v>0.14573631050183294</v>
      </c>
      <c r="L91" s="26">
        <f ca="1"/>
        <v>0.81376156528417731</v>
      </c>
    </row>
    <row r="92" spans="6:12">
      <c r="F92">
        <v>76</v>
      </c>
      <c r="G92">
        <f t="array" aca="1" ref="G92:L92" ca="1">MMULT(G91:L91,$G$9:$L$14)</f>
        <v>3.7357172107088969E-4</v>
      </c>
      <c r="H92">
        <f ca="1"/>
        <v>5.691404106496897E-3</v>
      </c>
      <c r="I92">
        <f ca="1"/>
        <v>3.1316697932065367E-2</v>
      </c>
      <c r="J92">
        <f ca="1"/>
        <v>3.1204504543261395E-3</v>
      </c>
      <c r="K92" s="26">
        <f ca="1"/>
        <v>0.14573631050181238</v>
      </c>
      <c r="L92" s="26">
        <f ca="1"/>
        <v>0.81376156528422239</v>
      </c>
    </row>
    <row r="93" spans="6:12">
      <c r="F93">
        <v>77</v>
      </c>
      <c r="G93">
        <f t="array" aca="1" ref="G93:L93" ca="1">MMULT(G92:L92,$G$9:$L$14)</f>
        <v>3.7357172107059077E-4</v>
      </c>
      <c r="H93">
        <f ca="1"/>
        <v>5.6914041064931578E-3</v>
      </c>
      <c r="I93">
        <f ca="1"/>
        <v>3.1316697932053425E-2</v>
      </c>
      <c r="J93">
        <f ca="1"/>
        <v>3.1204504543256785E-3</v>
      </c>
      <c r="K93" s="26">
        <f ca="1"/>
        <v>0.14573631050179864</v>
      </c>
      <c r="L93" s="26">
        <f ca="1"/>
        <v>0.81376156528425247</v>
      </c>
    </row>
    <row r="94" spans="6:12">
      <c r="F94">
        <v>78</v>
      </c>
      <c r="G94">
        <f t="array" aca="1" ref="G94:L94" ca="1">MMULT(G93:L93,$G$9:$L$14)</f>
        <v>3.7357172107039106E-4</v>
      </c>
      <c r="H94">
        <f ca="1"/>
        <v>5.6914041064906589E-3</v>
      </c>
      <c r="I94">
        <f ca="1"/>
        <v>3.1316697932045445E-2</v>
      </c>
      <c r="J94">
        <f ca="1"/>
        <v>3.1204504543253702E-3</v>
      </c>
      <c r="K94" s="26">
        <f ca="1"/>
        <v>0.14573631050178945</v>
      </c>
      <c r="L94" s="26">
        <f ca="1"/>
        <v>0.81376156528427257</v>
      </c>
    </row>
    <row r="95" spans="6:12">
      <c r="F95">
        <v>79</v>
      </c>
      <c r="G95">
        <f t="array" aca="1" ref="G95:L95" ca="1">MMULT(G94:L94,$G$9:$L$14)</f>
        <v>3.735717210702576E-4</v>
      </c>
      <c r="H95">
        <f ca="1"/>
        <v>5.6914041064889884E-3</v>
      </c>
      <c r="I95">
        <f ca="1"/>
        <v>3.1316697932040116E-2</v>
      </c>
      <c r="J95">
        <f ca="1"/>
        <v>3.1204504543251642E-3</v>
      </c>
      <c r="K95" s="26">
        <f ca="1"/>
        <v>0.14573631050178332</v>
      </c>
      <c r="L95" s="26">
        <f ca="1"/>
        <v>0.81376156528428589</v>
      </c>
    </row>
    <row r="96" spans="6:12">
      <c r="F96">
        <v>80</v>
      </c>
      <c r="G96">
        <f t="array" aca="1" ref="G96:L96" ca="1">MMULT(G95:L95,$G$9:$L$14)</f>
        <v>3.7357172107016837E-4</v>
      </c>
      <c r="H96">
        <f ca="1"/>
        <v>5.6914041064878721E-3</v>
      </c>
      <c r="I96">
        <f ca="1"/>
        <v>3.131669793203655E-2</v>
      </c>
      <c r="J96">
        <f ca="1"/>
        <v>3.1204504543250267E-3</v>
      </c>
      <c r="K96" s="26">
        <f ca="1"/>
        <v>0.14573631050177921</v>
      </c>
      <c r="L96" s="26">
        <f ca="1"/>
        <v>0.81376156528429477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E33C7F16ECEFA4DABF6E70D0C5C57AF" ma:contentTypeVersion="4" ma:contentTypeDescription="Utwórz nowy dokument." ma:contentTypeScope="" ma:versionID="405117850acf278b5c120269466cfd0d">
  <xsd:schema xmlns:xsd="http://www.w3.org/2001/XMLSchema" xmlns:xs="http://www.w3.org/2001/XMLSchema" xmlns:p="http://schemas.microsoft.com/office/2006/metadata/properties" xmlns:ns2="3f4c084a-2097-4adc-91f5-e04d1d42c3f4" targetNamespace="http://schemas.microsoft.com/office/2006/metadata/properties" ma:root="true" ma:fieldsID="1f6f63b6ba94ee4a9fe647046ca568d5" ns2:_="">
    <xsd:import namespace="3f4c084a-2097-4adc-91f5-e04d1d42c3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c084a-2097-4adc-91f5-e04d1d42c3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B0AFE6-015E-448B-B685-10567D2C6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4c084a-2097-4adc-91f5-e04d1d42c3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E196B6-FF6C-4909-8129-DEAE15475E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Zadanie + opis</vt:lpstr>
      <vt:lpstr>Arkusz2</vt:lpstr>
      <vt:lpstr>Arkusz1</vt:lpstr>
      <vt:lpstr>n</vt:lpstr>
      <vt:lpstr>p</vt:lpstr>
      <vt:lpstr>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lokstar</dc:creator>
  <cp:lastModifiedBy>Relidzyński Radosław</cp:lastModifiedBy>
  <dcterms:created xsi:type="dcterms:W3CDTF">2010-01-09T21:37:20Z</dcterms:created>
  <dcterms:modified xsi:type="dcterms:W3CDTF">2024-06-17T10:38:43Z</dcterms:modified>
</cp:coreProperties>
</file>