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k\Desktop\"/>
    </mc:Choice>
  </mc:AlternateContent>
  <xr:revisionPtr revIDLastSave="0" documentId="13_ncr:1_{6BDC923D-BEA4-4504-8488-D95E0C27B54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Zad1 oraz Zad2" sheetId="1" r:id="rId1"/>
    <sheet name="Z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J34" i="1"/>
  <c r="J35" i="1"/>
  <c r="J36" i="1"/>
  <c r="J37" i="1"/>
  <c r="J38" i="1"/>
  <c r="J39" i="1"/>
  <c r="J40" i="1"/>
  <c r="J41" i="1"/>
  <c r="J42" i="1"/>
  <c r="G34" i="1"/>
  <c r="G35" i="1"/>
  <c r="G36" i="1"/>
  <c r="G37" i="1"/>
  <c r="G38" i="1"/>
  <c r="G39" i="1"/>
  <c r="G40" i="1"/>
  <c r="G41" i="1"/>
  <c r="G42" i="1"/>
  <c r="G33" i="1"/>
  <c r="I33" i="1" s="1"/>
  <c r="G43" i="1"/>
  <c r="J33" i="1"/>
  <c r="H34" i="1"/>
  <c r="H35" i="1"/>
  <c r="H36" i="1"/>
  <c r="H37" i="1"/>
  <c r="H38" i="1"/>
  <c r="H39" i="1"/>
  <c r="H40" i="1"/>
  <c r="H41" i="1"/>
  <c r="H42" i="1"/>
  <c r="H33" i="1"/>
  <c r="F34" i="1"/>
  <c r="F35" i="1"/>
  <c r="F36" i="1"/>
  <c r="F37" i="1"/>
  <c r="F38" i="1"/>
  <c r="F39" i="1"/>
  <c r="F40" i="1"/>
  <c r="F41" i="1"/>
  <c r="F42" i="1"/>
  <c r="F43" i="1"/>
  <c r="F33" i="1"/>
  <c r="E34" i="1"/>
  <c r="E35" i="1"/>
  <c r="E36" i="1"/>
  <c r="E37" i="1"/>
  <c r="E38" i="1"/>
  <c r="E39" i="1"/>
  <c r="E40" i="1"/>
  <c r="E41" i="1"/>
  <c r="E42" i="1"/>
  <c r="E43" i="1"/>
  <c r="E33" i="1"/>
  <c r="H19" i="2"/>
  <c r="J23" i="2" s="1"/>
  <c r="L24" i="2"/>
  <c r="K24" i="2"/>
  <c r="J24" i="2"/>
  <c r="I24" i="2"/>
  <c r="H24" i="2"/>
  <c r="G23" i="1"/>
  <c r="R4" i="2"/>
  <c r="R5" i="2"/>
  <c r="R6" i="2"/>
  <c r="R7" i="2"/>
  <c r="R8" i="2"/>
  <c r="R9" i="2"/>
  <c r="R10" i="2"/>
  <c r="R11" i="2"/>
  <c r="R12" i="2"/>
  <c r="R13" i="2"/>
  <c r="R14" i="2"/>
  <c r="R15" i="2"/>
  <c r="S4" i="2"/>
  <c r="S5" i="2"/>
  <c r="S6" i="2"/>
  <c r="S7" i="2"/>
  <c r="S8" i="2"/>
  <c r="S9" i="2"/>
  <c r="S10" i="2"/>
  <c r="S11" i="2"/>
  <c r="S12" i="2"/>
  <c r="S13" i="2"/>
  <c r="S14" i="2"/>
  <c r="S15" i="2"/>
  <c r="T4" i="2"/>
  <c r="T5" i="2"/>
  <c r="T6" i="2"/>
  <c r="T7" i="2"/>
  <c r="T8" i="2"/>
  <c r="T9" i="2"/>
  <c r="T10" i="2"/>
  <c r="T11" i="2"/>
  <c r="T12" i="2"/>
  <c r="T13" i="2"/>
  <c r="T14" i="2"/>
  <c r="T15" i="2"/>
  <c r="V4" i="2"/>
  <c r="V5" i="2"/>
  <c r="V6" i="2"/>
  <c r="V7" i="2"/>
  <c r="V8" i="2"/>
  <c r="V9" i="2"/>
  <c r="V10" i="2"/>
  <c r="V11" i="2"/>
  <c r="V12" i="2"/>
  <c r="V13" i="2"/>
  <c r="V14" i="2"/>
  <c r="V15" i="2"/>
  <c r="U4" i="2"/>
  <c r="U5" i="2"/>
  <c r="U6" i="2"/>
  <c r="U7" i="2"/>
  <c r="U8" i="2"/>
  <c r="U9" i="2"/>
  <c r="U10" i="2"/>
  <c r="U11" i="2"/>
  <c r="U12" i="2"/>
  <c r="U13" i="2"/>
  <c r="U14" i="2"/>
  <c r="U15" i="2"/>
  <c r="U3" i="2"/>
  <c r="H20" i="2"/>
  <c r="G20" i="1"/>
  <c r="G24" i="1" s="1"/>
  <c r="S3" i="2"/>
  <c r="V3" i="2"/>
  <c r="R3" i="2"/>
  <c r="T3" i="2"/>
  <c r="L4" i="1"/>
  <c r="J12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G19" i="1"/>
  <c r="L23" i="2" l="1"/>
  <c r="K23" i="2"/>
  <c r="I23" i="2"/>
  <c r="H23" i="2"/>
  <c r="M23" i="2"/>
  <c r="M24" i="2"/>
  <c r="H23" i="1"/>
  <c r="L23" i="1"/>
  <c r="I23" i="1"/>
  <c r="H24" i="1"/>
  <c r="I24" i="1"/>
  <c r="L24" i="1" l="1"/>
</calcChain>
</file>

<file path=xl/sharedStrings.xml><?xml version="1.0" encoding="utf-8"?>
<sst xmlns="http://schemas.openxmlformats.org/spreadsheetml/2006/main" count="190" uniqueCount="39">
  <si>
    <t>x1</t>
  </si>
  <si>
    <t>x2</t>
  </si>
  <si>
    <t>x3</t>
  </si>
  <si>
    <t>d</t>
  </si>
  <si>
    <t>nr obserwacji</t>
  </si>
  <si>
    <t>siła wiatru</t>
  </si>
  <si>
    <t>zachmurzenie</t>
  </si>
  <si>
    <t>odczuwalna temperatura</t>
  </si>
  <si>
    <t>zagrano mecz</t>
  </si>
  <si>
    <t>silny</t>
  </si>
  <si>
    <t>pochmurnie</t>
  </si>
  <si>
    <t>zimno</t>
  </si>
  <si>
    <t>nie</t>
  </si>
  <si>
    <t>ciepło</t>
  </si>
  <si>
    <t>brak</t>
  </si>
  <si>
    <t>słonecznie</t>
  </si>
  <si>
    <t>tak</t>
  </si>
  <si>
    <t>gorąco</t>
  </si>
  <si>
    <t>słaby</t>
  </si>
  <si>
    <t>P{C1}=</t>
  </si>
  <si>
    <t>P{d=tak}=</t>
  </si>
  <si>
    <t>P{C2}=</t>
  </si>
  <si>
    <t>P{d=nie}=</t>
  </si>
  <si>
    <t>d=tak</t>
  </si>
  <si>
    <t>d=nie</t>
  </si>
  <si>
    <t>iloczyn</t>
  </si>
  <si>
    <t>x4</t>
  </si>
  <si>
    <t>x5</t>
  </si>
  <si>
    <t>pieniądz</t>
  </si>
  <si>
    <t>darmowy</t>
  </si>
  <si>
    <t>bogaty</t>
  </si>
  <si>
    <t>nieprzyzwoicie</t>
  </si>
  <si>
    <t>tajny</t>
  </si>
  <si>
    <t>spam</t>
  </si>
  <si>
    <t>aak</t>
  </si>
  <si>
    <t>tie</t>
  </si>
  <si>
    <t>odległość</t>
  </si>
  <si>
    <t>d2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</si>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</sst>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165" fontId="0" fillId="0" borderId="0" xfId="0" applyNumberFormat="1"/>
    <xf numFmtId="164" fontId="0" fillId="3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43"/>
  <sheetViews>
    <sheetView tabSelected="1" topLeftCell="A19" workbookViewId="0">
      <selection activeCell="L55" sqref="L55"/>
    </sheetView>
  </sheetViews>
  <sheetFormatPr defaultRowHeight="14.4" x14ac:dyDescent="0.3"/>
  <cols>
    <col min="4" max="4" width="12.44140625" bestFit="1" customWidth="1"/>
    <col min="5" max="5" width="9.33203125" bestFit="1" customWidth="1"/>
    <col min="6" max="6" width="13" bestFit="1" customWidth="1"/>
    <col min="7" max="7" width="21.6640625" bestFit="1" customWidth="1"/>
    <col min="8" max="8" width="12.109375" bestFit="1" customWidth="1"/>
    <col min="10" max="10" width="12.109375" bestFit="1" customWidth="1"/>
  </cols>
  <sheetData>
    <row r="1" spans="4:12" x14ac:dyDescent="0.3">
      <c r="D1" s="1"/>
      <c r="E1" s="1" t="s">
        <v>0</v>
      </c>
      <c r="F1" s="1" t="s">
        <v>1</v>
      </c>
      <c r="G1" s="1" t="s">
        <v>2</v>
      </c>
      <c r="H1" s="1" t="s">
        <v>3</v>
      </c>
      <c r="I1" s="3"/>
      <c r="J1" s="3"/>
    </row>
    <row r="2" spans="4:12" x14ac:dyDescent="0.3"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0</v>
      </c>
      <c r="K2" s="1" t="s">
        <v>1</v>
      </c>
      <c r="L2" s="1" t="s">
        <v>2</v>
      </c>
    </row>
    <row r="3" spans="4:12" x14ac:dyDescent="0.3">
      <c r="D3" s="1">
        <v>1</v>
      </c>
      <c r="E3" s="1" t="s">
        <v>9</v>
      </c>
      <c r="F3" s="1" t="s">
        <v>10</v>
      </c>
      <c r="G3" s="1" t="s">
        <v>11</v>
      </c>
      <c r="H3" s="1" t="s">
        <v>12</v>
      </c>
      <c r="J3" s="1">
        <f>IF(E3=E$13,IF($H3="tak",1,0),"")</f>
        <v>0</v>
      </c>
      <c r="K3" s="1" t="str">
        <f>IF(F3=F$13,IF($H3="tak",1,0),"")</f>
        <v/>
      </c>
      <c r="L3" s="1" t="str">
        <f>IF(G3=G$13,IF($H3="tak",1,0),"")</f>
        <v/>
      </c>
    </row>
    <row r="4" spans="4:12" x14ac:dyDescent="0.3">
      <c r="D4" s="1">
        <v>2</v>
      </c>
      <c r="E4" s="1" t="s">
        <v>9</v>
      </c>
      <c r="F4" s="1" t="s">
        <v>10</v>
      </c>
      <c r="G4" s="1" t="s">
        <v>13</v>
      </c>
      <c r="H4" s="1" t="s">
        <v>12</v>
      </c>
      <c r="J4" s="1">
        <f t="shared" ref="J4:J12" si="0">IF(E4=E$13,IF(H4="tak",1,0),"")</f>
        <v>0</v>
      </c>
      <c r="K4" s="1" t="str">
        <f t="shared" ref="K4:K12" si="1">IF(F4=F$13,IF($H4="tak",1,0),"")</f>
        <v/>
      </c>
      <c r="L4" s="1">
        <f t="shared" ref="L4:L12" si="2">IF(G4=G$13,IF($H4="tak",1,0),"")</f>
        <v>0</v>
      </c>
    </row>
    <row r="5" spans="4:12" x14ac:dyDescent="0.3">
      <c r="D5" s="1">
        <v>3</v>
      </c>
      <c r="E5" s="1" t="s">
        <v>14</v>
      </c>
      <c r="F5" s="1" t="s">
        <v>15</v>
      </c>
      <c r="G5" s="1" t="s">
        <v>13</v>
      </c>
      <c r="H5" s="1" t="s">
        <v>16</v>
      </c>
      <c r="J5" s="1" t="str">
        <f t="shared" si="0"/>
        <v/>
      </c>
      <c r="K5" s="1">
        <f t="shared" si="1"/>
        <v>1</v>
      </c>
      <c r="L5" s="1">
        <f t="shared" si="2"/>
        <v>1</v>
      </c>
    </row>
    <row r="6" spans="4:12" x14ac:dyDescent="0.3">
      <c r="D6" s="1">
        <v>4</v>
      </c>
      <c r="E6" s="1" t="s">
        <v>14</v>
      </c>
      <c r="F6" s="1" t="s">
        <v>15</v>
      </c>
      <c r="G6" s="1" t="s">
        <v>17</v>
      </c>
      <c r="H6" s="1" t="s">
        <v>12</v>
      </c>
      <c r="J6" s="1" t="str">
        <f t="shared" si="0"/>
        <v/>
      </c>
      <c r="K6" s="1">
        <f t="shared" si="1"/>
        <v>0</v>
      </c>
      <c r="L6" s="1" t="str">
        <f t="shared" si="2"/>
        <v/>
      </c>
    </row>
    <row r="7" spans="4:12" x14ac:dyDescent="0.3">
      <c r="D7" s="1">
        <v>5</v>
      </c>
      <c r="E7" s="1" t="s">
        <v>18</v>
      </c>
      <c r="F7" s="1" t="s">
        <v>10</v>
      </c>
      <c r="G7" s="1" t="s">
        <v>17</v>
      </c>
      <c r="H7" s="1" t="s">
        <v>16</v>
      </c>
      <c r="J7" s="1" t="str">
        <f t="shared" si="0"/>
        <v/>
      </c>
      <c r="K7" s="1" t="str">
        <f t="shared" si="1"/>
        <v/>
      </c>
      <c r="L7" s="1" t="str">
        <f t="shared" si="2"/>
        <v/>
      </c>
    </row>
    <row r="8" spans="4:12" x14ac:dyDescent="0.3">
      <c r="D8" s="1">
        <v>6</v>
      </c>
      <c r="E8" s="1" t="s">
        <v>18</v>
      </c>
      <c r="F8" s="1" t="s">
        <v>15</v>
      </c>
      <c r="G8" s="1" t="s">
        <v>13</v>
      </c>
      <c r="H8" s="1" t="s">
        <v>16</v>
      </c>
      <c r="J8" s="1" t="str">
        <f t="shared" si="0"/>
        <v/>
      </c>
      <c r="K8" s="1">
        <f t="shared" si="1"/>
        <v>1</v>
      </c>
      <c r="L8" s="1">
        <f t="shared" si="2"/>
        <v>1</v>
      </c>
    </row>
    <row r="9" spans="4:12" x14ac:dyDescent="0.3">
      <c r="D9" s="1">
        <v>7</v>
      </c>
      <c r="E9" s="1" t="s">
        <v>14</v>
      </c>
      <c r="F9" s="1" t="s">
        <v>10</v>
      </c>
      <c r="G9" s="1" t="s">
        <v>11</v>
      </c>
      <c r="H9" s="1" t="s">
        <v>12</v>
      </c>
      <c r="J9" s="1" t="str">
        <f t="shared" si="0"/>
        <v/>
      </c>
      <c r="K9" s="1" t="str">
        <f t="shared" si="1"/>
        <v/>
      </c>
      <c r="L9" s="1" t="str">
        <f t="shared" si="2"/>
        <v/>
      </c>
    </row>
    <row r="10" spans="4:12" x14ac:dyDescent="0.3">
      <c r="D10" s="1">
        <v>8</v>
      </c>
      <c r="E10" s="1" t="s">
        <v>9</v>
      </c>
      <c r="F10" s="1" t="s">
        <v>15</v>
      </c>
      <c r="G10" s="1" t="s">
        <v>11</v>
      </c>
      <c r="H10" s="1" t="s">
        <v>16</v>
      </c>
      <c r="J10" s="1">
        <f t="shared" si="0"/>
        <v>1</v>
      </c>
      <c r="K10" s="1">
        <f t="shared" si="1"/>
        <v>1</v>
      </c>
      <c r="L10" s="1" t="str">
        <f t="shared" si="2"/>
        <v/>
      </c>
    </row>
    <row r="11" spans="4:12" x14ac:dyDescent="0.3">
      <c r="D11" s="1">
        <v>9</v>
      </c>
      <c r="E11" s="1" t="s">
        <v>14</v>
      </c>
      <c r="F11" s="1" t="s">
        <v>10</v>
      </c>
      <c r="G11" s="1" t="s">
        <v>17</v>
      </c>
      <c r="H11" s="1" t="s">
        <v>16</v>
      </c>
      <c r="J11" s="1" t="str">
        <f t="shared" si="0"/>
        <v/>
      </c>
      <c r="K11" s="1" t="str">
        <f t="shared" si="1"/>
        <v/>
      </c>
      <c r="L11" s="1" t="str">
        <f t="shared" si="2"/>
        <v/>
      </c>
    </row>
    <row r="12" spans="4:12" x14ac:dyDescent="0.3">
      <c r="D12" s="1">
        <v>10</v>
      </c>
      <c r="E12" s="1" t="s">
        <v>9</v>
      </c>
      <c r="F12" s="1" t="s">
        <v>10</v>
      </c>
      <c r="G12" s="1" t="s">
        <v>13</v>
      </c>
      <c r="H12" s="1" t="s">
        <v>16</v>
      </c>
      <c r="J12" s="1">
        <f t="shared" si="0"/>
        <v>1</v>
      </c>
      <c r="K12" s="1" t="str">
        <f t="shared" si="1"/>
        <v/>
      </c>
      <c r="L12" s="1">
        <f t="shared" si="2"/>
        <v>1</v>
      </c>
    </row>
    <row r="13" spans="4:12" x14ac:dyDescent="0.3">
      <c r="D13" s="2">
        <v>11</v>
      </c>
      <c r="E13" s="2" t="s">
        <v>9</v>
      </c>
      <c r="F13" s="2" t="s">
        <v>15</v>
      </c>
      <c r="G13" s="2" t="s">
        <v>13</v>
      </c>
      <c r="H13" s="2"/>
    </row>
    <row r="19" spans="4:12" x14ac:dyDescent="0.3">
      <c r="E19" t="s">
        <v>19</v>
      </c>
      <c r="F19" t="s">
        <v>20</v>
      </c>
      <c r="G19">
        <f>COUNTIF(H3:H12,"tak")/(COUNTIF(H3:H12,"nie")+COUNTIF(H3:H12,"tak"))</f>
        <v>0.6</v>
      </c>
    </row>
    <row r="20" spans="4:12" x14ac:dyDescent="0.3">
      <c r="E20" t="s">
        <v>21</v>
      </c>
      <c r="F20" t="s">
        <v>22</v>
      </c>
      <c r="G20">
        <f>COUNTIF(H3:H12,"nie")/(COUNTIF(H3:H12,"nie")+COUNTIF(H3:H12,"tak"))</f>
        <v>0.4</v>
      </c>
    </row>
    <row r="22" spans="4:12" x14ac:dyDescent="0.3">
      <c r="F22" s="1"/>
      <c r="G22" s="1" t="s">
        <v>0</v>
      </c>
      <c r="H22" s="1" t="s">
        <v>1</v>
      </c>
      <c r="I22" s="1" t="s">
        <v>2</v>
      </c>
      <c r="L22" s="1" t="s">
        <v>25</v>
      </c>
    </row>
    <row r="23" spans="4:12" x14ac:dyDescent="0.3">
      <c r="E23">
        <v>1</v>
      </c>
      <c r="F23" s="1" t="s">
        <v>23</v>
      </c>
      <c r="G23" s="1">
        <f t="shared" ref="G23:I24" si="3">(COUNTIF(J$3:J$12,$E23)/10)/$G19</f>
        <v>0.33333333333333337</v>
      </c>
      <c r="H23" s="1">
        <f t="shared" si="3"/>
        <v>0.5</v>
      </c>
      <c r="I23" s="1">
        <f t="shared" si="3"/>
        <v>0.5</v>
      </c>
      <c r="L23" s="1">
        <f>PRODUCT(G23:I23,G19)</f>
        <v>0.05</v>
      </c>
    </row>
    <row r="24" spans="4:12" x14ac:dyDescent="0.3">
      <c r="E24">
        <v>0</v>
      </c>
      <c r="F24" s="1" t="s">
        <v>24</v>
      </c>
      <c r="G24" s="1">
        <f t="shared" si="3"/>
        <v>0.5</v>
      </c>
      <c r="H24" s="1">
        <f t="shared" si="3"/>
        <v>0.25</v>
      </c>
      <c r="I24" s="1">
        <f t="shared" si="3"/>
        <v>0.25</v>
      </c>
      <c r="L24" s="1">
        <f>PRODUCT(G24:I24,G20)</f>
        <v>1.2500000000000001E-2</v>
      </c>
    </row>
    <row r="31" spans="4:12" x14ac:dyDescent="0.3">
      <c r="D31" s="1"/>
      <c r="E31" s="1" t="s">
        <v>0</v>
      </c>
      <c r="F31" s="1" t="s">
        <v>1</v>
      </c>
      <c r="G31" s="1" t="s">
        <v>2</v>
      </c>
      <c r="H31" s="1" t="s">
        <v>3</v>
      </c>
      <c r="I31" s="1" t="s">
        <v>36</v>
      </c>
    </row>
    <row r="32" spans="4:12" x14ac:dyDescent="0.3"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I32" s="1" t="s">
        <v>37</v>
      </c>
      <c r="J32" s="3" t="s">
        <v>38</v>
      </c>
    </row>
    <row r="33" spans="4:10" x14ac:dyDescent="0.3">
      <c r="D33" s="1">
        <v>1</v>
      </c>
      <c r="E33" s="1">
        <f>IF(E3="brak",0,IF(E3="słaby",1,2))</f>
        <v>2</v>
      </c>
      <c r="F33" s="1">
        <f>IF(F3="słonecznie",0,IF(F3="pochmurnie",1,2))</f>
        <v>1</v>
      </c>
      <c r="G33" s="1">
        <f>IF(G3="zimno",0,IF(G3="ciepło",1,2))</f>
        <v>0</v>
      </c>
      <c r="H33" s="1" t="str">
        <f>H3</f>
        <v>nie</v>
      </c>
      <c r="I33" s="8">
        <f>SUMSQ(E33-E$43,F33-F$43,G33-G$43)^(1/2)</f>
        <v>1.4142135623730951</v>
      </c>
      <c r="J33">
        <f>SUM(ABS(E33-$E$43),ABS(F33-$F$43),ABS(G33-$G$43))</f>
        <v>2</v>
      </c>
    </row>
    <row r="34" spans="4:10" x14ac:dyDescent="0.3">
      <c r="D34" s="1">
        <v>2</v>
      </c>
      <c r="E34" s="1">
        <f t="shared" ref="E34:E43" si="4">IF(E4="brak",0,IF(E4="słaby",1,2))</f>
        <v>2</v>
      </c>
      <c r="F34" s="1">
        <f t="shared" ref="F34:F43" si="5">IF(F4="słonecznie",0,IF(F4="pochmurnie",1,2))</f>
        <v>1</v>
      </c>
      <c r="G34" s="1">
        <f t="shared" ref="G34:G42" si="6">IF(G4="zimno",0,IF(G4="ciepło",1,2))</f>
        <v>1</v>
      </c>
      <c r="H34" s="1" t="str">
        <f t="shared" ref="H34:H42" si="7">H4</f>
        <v>nie</v>
      </c>
      <c r="I34" s="8">
        <f t="shared" ref="I34:I42" si="8">SUMSQ(E34-E$43,F34-F$43,G34-G$43)^(1/2)</f>
        <v>1</v>
      </c>
      <c r="J34">
        <f t="shared" ref="J34:J42" si="9">SUM(ABS(E34-$E$43),ABS(F34-$F$43),ABS(G34-$G$43))</f>
        <v>1</v>
      </c>
    </row>
    <row r="35" spans="4:10" x14ac:dyDescent="0.3">
      <c r="D35" s="1">
        <v>3</v>
      </c>
      <c r="E35" s="1">
        <f t="shared" si="4"/>
        <v>0</v>
      </c>
      <c r="F35" s="1">
        <f t="shared" si="5"/>
        <v>0</v>
      </c>
      <c r="G35" s="1">
        <f t="shared" si="6"/>
        <v>1</v>
      </c>
      <c r="H35" s="1" t="str">
        <f t="shared" si="7"/>
        <v>tak</v>
      </c>
      <c r="I35" s="8">
        <f t="shared" si="8"/>
        <v>2</v>
      </c>
      <c r="J35">
        <f t="shared" si="9"/>
        <v>2</v>
      </c>
    </row>
    <row r="36" spans="4:10" x14ac:dyDescent="0.3">
      <c r="D36" s="1">
        <v>4</v>
      </c>
      <c r="E36" s="1">
        <f t="shared" si="4"/>
        <v>0</v>
      </c>
      <c r="F36" s="1">
        <f t="shared" si="5"/>
        <v>0</v>
      </c>
      <c r="G36" s="1">
        <f t="shared" si="6"/>
        <v>2</v>
      </c>
      <c r="H36" s="1" t="str">
        <f t="shared" si="7"/>
        <v>nie</v>
      </c>
      <c r="I36" s="8">
        <f t="shared" si="8"/>
        <v>2.2360679774997898</v>
      </c>
      <c r="J36">
        <f t="shared" si="9"/>
        <v>3</v>
      </c>
    </row>
    <row r="37" spans="4:10" x14ac:dyDescent="0.3">
      <c r="D37" s="1">
        <v>5</v>
      </c>
      <c r="E37" s="1">
        <f t="shared" si="4"/>
        <v>1</v>
      </c>
      <c r="F37" s="1">
        <f t="shared" si="5"/>
        <v>1</v>
      </c>
      <c r="G37" s="1">
        <f t="shared" si="6"/>
        <v>2</v>
      </c>
      <c r="H37" s="1" t="str">
        <f t="shared" si="7"/>
        <v>tak</v>
      </c>
      <c r="I37" s="8">
        <f t="shared" si="8"/>
        <v>1.7320508075688772</v>
      </c>
      <c r="J37">
        <f t="shared" si="9"/>
        <v>3</v>
      </c>
    </row>
    <row r="38" spans="4:10" x14ac:dyDescent="0.3">
      <c r="D38" s="1">
        <v>6</v>
      </c>
      <c r="E38" s="1">
        <f t="shared" si="4"/>
        <v>1</v>
      </c>
      <c r="F38" s="1">
        <f t="shared" si="5"/>
        <v>0</v>
      </c>
      <c r="G38" s="1">
        <f t="shared" si="6"/>
        <v>1</v>
      </c>
      <c r="H38" s="1" t="str">
        <f t="shared" si="7"/>
        <v>tak</v>
      </c>
      <c r="I38" s="8">
        <f t="shared" si="8"/>
        <v>1</v>
      </c>
      <c r="J38">
        <f t="shared" si="9"/>
        <v>1</v>
      </c>
    </row>
    <row r="39" spans="4:10" x14ac:dyDescent="0.3">
      <c r="D39" s="1">
        <v>7</v>
      </c>
      <c r="E39" s="1">
        <f t="shared" si="4"/>
        <v>0</v>
      </c>
      <c r="F39" s="1">
        <f t="shared" si="5"/>
        <v>1</v>
      </c>
      <c r="G39" s="1">
        <f t="shared" si="6"/>
        <v>0</v>
      </c>
      <c r="H39" s="1" t="str">
        <f t="shared" si="7"/>
        <v>nie</v>
      </c>
      <c r="I39" s="8">
        <f t="shared" si="8"/>
        <v>2.4494897427831779</v>
      </c>
      <c r="J39">
        <f t="shared" si="9"/>
        <v>4</v>
      </c>
    </row>
    <row r="40" spans="4:10" x14ac:dyDescent="0.3">
      <c r="D40" s="1">
        <v>8</v>
      </c>
      <c r="E40" s="1">
        <f t="shared" si="4"/>
        <v>2</v>
      </c>
      <c r="F40" s="1">
        <f t="shared" si="5"/>
        <v>0</v>
      </c>
      <c r="G40" s="1">
        <f t="shared" si="6"/>
        <v>0</v>
      </c>
      <c r="H40" s="1" t="str">
        <f t="shared" si="7"/>
        <v>tak</v>
      </c>
      <c r="I40" s="8">
        <f t="shared" si="8"/>
        <v>1</v>
      </c>
      <c r="J40">
        <f t="shared" si="9"/>
        <v>1</v>
      </c>
    </row>
    <row r="41" spans="4:10" x14ac:dyDescent="0.3">
      <c r="D41" s="1">
        <v>9</v>
      </c>
      <c r="E41" s="1">
        <f t="shared" si="4"/>
        <v>0</v>
      </c>
      <c r="F41" s="1">
        <f t="shared" si="5"/>
        <v>1</v>
      </c>
      <c r="G41" s="1">
        <f t="shared" si="6"/>
        <v>2</v>
      </c>
      <c r="H41" s="1" t="str">
        <f t="shared" si="7"/>
        <v>tak</v>
      </c>
      <c r="I41" s="8">
        <f t="shared" si="8"/>
        <v>2.4494897427831779</v>
      </c>
      <c r="J41">
        <f t="shared" si="9"/>
        <v>4</v>
      </c>
    </row>
    <row r="42" spans="4:10" x14ac:dyDescent="0.3">
      <c r="D42" s="1">
        <v>10</v>
      </c>
      <c r="E42" s="1">
        <f t="shared" si="4"/>
        <v>2</v>
      </c>
      <c r="F42" s="1">
        <f t="shared" si="5"/>
        <v>1</v>
      </c>
      <c r="G42" s="1">
        <f t="shared" si="6"/>
        <v>1</v>
      </c>
      <c r="H42" s="1" t="str">
        <f t="shared" si="7"/>
        <v>tak</v>
      </c>
      <c r="I42" s="8">
        <f t="shared" si="8"/>
        <v>1</v>
      </c>
      <c r="J42">
        <f t="shared" si="9"/>
        <v>1</v>
      </c>
    </row>
    <row r="43" spans="4:10" x14ac:dyDescent="0.3">
      <c r="D43" s="2">
        <v>11</v>
      </c>
      <c r="E43" s="2">
        <f t="shared" si="4"/>
        <v>2</v>
      </c>
      <c r="F43" s="2">
        <f t="shared" si="5"/>
        <v>0</v>
      </c>
      <c r="G43" s="2">
        <f t="shared" ref="G43" si="10">IF(G13="zimno",0,1)</f>
        <v>1</v>
      </c>
      <c r="H43" s="2"/>
      <c r="I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A983-512E-4B76-AB54-90D3FCFB2F80}">
  <dimension ref="E1:V24"/>
  <sheetViews>
    <sheetView workbookViewId="0">
      <selection activeCell="C27" sqref="C27"/>
    </sheetView>
  </sheetViews>
  <sheetFormatPr defaultRowHeight="14.4" x14ac:dyDescent="0.3"/>
  <cols>
    <col min="5" max="5" width="12.44140625" bestFit="1" customWidth="1"/>
    <col min="6" max="6" width="9.88671875" bestFit="1" customWidth="1"/>
    <col min="7" max="7" width="13" bestFit="1" customWidth="1"/>
    <col min="8" max="8" width="22.77734375" bestFit="1" customWidth="1"/>
    <col min="9" max="9" width="14" bestFit="1" customWidth="1"/>
    <col min="12" max="12" width="12.44140625" bestFit="1" customWidth="1"/>
    <col min="19" max="19" width="9.5546875" bestFit="1" customWidth="1"/>
  </cols>
  <sheetData>
    <row r="1" spans="5:22" x14ac:dyDescent="0.3">
      <c r="E1" s="1"/>
      <c r="F1" s="1" t="s">
        <v>0</v>
      </c>
      <c r="G1" s="1" t="s">
        <v>1</v>
      </c>
      <c r="H1" s="1" t="s">
        <v>2</v>
      </c>
      <c r="I1" s="1" t="s">
        <v>26</v>
      </c>
      <c r="J1" s="1" t="s">
        <v>27</v>
      </c>
      <c r="K1" s="1" t="s">
        <v>3</v>
      </c>
    </row>
    <row r="2" spans="5:22" x14ac:dyDescent="0.3">
      <c r="E2" s="1" t="s">
        <v>4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R2" s="1" t="s">
        <v>0</v>
      </c>
      <c r="S2" s="1" t="s">
        <v>1</v>
      </c>
      <c r="T2" s="1" t="s">
        <v>2</v>
      </c>
      <c r="U2" s="1" t="s">
        <v>26</v>
      </c>
      <c r="V2" s="1" t="s">
        <v>27</v>
      </c>
    </row>
    <row r="3" spans="5:22" x14ac:dyDescent="0.3">
      <c r="E3" s="1">
        <v>1</v>
      </c>
      <c r="F3" s="1" t="s">
        <v>12</v>
      </c>
      <c r="G3" s="1" t="s">
        <v>12</v>
      </c>
      <c r="H3" s="1" t="s">
        <v>16</v>
      </c>
      <c r="I3" s="1" t="s">
        <v>12</v>
      </c>
      <c r="J3" s="1" t="s">
        <v>16</v>
      </c>
      <c r="K3" s="1" t="s">
        <v>16</v>
      </c>
      <c r="R3" s="1" t="str">
        <f>IF(F3=F$16,IF($K3="tak",1,0),"")</f>
        <v/>
      </c>
      <c r="S3" s="1">
        <f>IF(G3=G$16,IF($K3="tak",1,0),"")</f>
        <v>1</v>
      </c>
      <c r="T3" s="1">
        <f>IF(H3=H$16,IF($K3="tak",1,0),"")</f>
        <v>1</v>
      </c>
      <c r="U3" s="1">
        <f>IF(I3=I$16,IF($K3="tak",1,0),"")</f>
        <v>1</v>
      </c>
      <c r="V3" s="1">
        <f>IF(J3=J$16,IF($K3="tak",1,0),"")</f>
        <v>1</v>
      </c>
    </row>
    <row r="4" spans="5:22" x14ac:dyDescent="0.3">
      <c r="E4" s="1">
        <v>2</v>
      </c>
      <c r="F4" s="1" t="s">
        <v>16</v>
      </c>
      <c r="G4" s="1" t="s">
        <v>16</v>
      </c>
      <c r="H4" s="1" t="s">
        <v>16</v>
      </c>
      <c r="I4" s="1" t="s">
        <v>12</v>
      </c>
      <c r="J4" s="1" t="s">
        <v>12</v>
      </c>
      <c r="K4" s="1" t="s">
        <v>16</v>
      </c>
      <c r="R4" s="1">
        <f>IF(F4=F$16,IF($K4="tak",1,0),"")</f>
        <v>1</v>
      </c>
      <c r="S4" s="1" t="str">
        <f t="shared" ref="S4:S15" si="0">IF(G4=G$16,IF($K4="tak",1,0),"")</f>
        <v/>
      </c>
      <c r="T4" s="1">
        <f t="shared" ref="T4:T15" si="1">IF(H4=H$16,IF($K4="tak",1,0),"")</f>
        <v>1</v>
      </c>
      <c r="U4" s="1">
        <f t="shared" ref="U4:U15" si="2">IF(I4=I$16,IF($K4="tak",1,0),"")</f>
        <v>1</v>
      </c>
      <c r="V4" s="1" t="str">
        <f t="shared" ref="V4:V15" si="3">IF(J4=J$16,IF($K4="tak",1,0),"")</f>
        <v/>
      </c>
    </row>
    <row r="5" spans="5:22" x14ac:dyDescent="0.3">
      <c r="E5" s="1">
        <v>3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R5" s="1" t="str">
        <f t="shared" ref="R5:R15" si="4">IF(F5=F$16,IF($K5="tak",1,0),"")</f>
        <v/>
      </c>
      <c r="S5" s="1">
        <f t="shared" si="0"/>
        <v>0</v>
      </c>
      <c r="T5" s="1" t="str">
        <f t="shared" si="1"/>
        <v/>
      </c>
      <c r="U5" s="1">
        <f t="shared" si="2"/>
        <v>0</v>
      </c>
      <c r="V5" s="1" t="str">
        <f t="shared" si="3"/>
        <v/>
      </c>
    </row>
    <row r="6" spans="5:22" x14ac:dyDescent="0.3">
      <c r="E6" s="1">
        <v>4</v>
      </c>
      <c r="F6" s="1" t="s">
        <v>12</v>
      </c>
      <c r="G6" s="1" t="s">
        <v>16</v>
      </c>
      <c r="H6" s="1" t="s">
        <v>12</v>
      </c>
      <c r="I6" s="1" t="s">
        <v>12</v>
      </c>
      <c r="J6" s="1" t="s">
        <v>12</v>
      </c>
      <c r="K6" s="1" t="s">
        <v>16</v>
      </c>
      <c r="R6" s="1" t="str">
        <f t="shared" si="4"/>
        <v/>
      </c>
      <c r="S6" s="1" t="str">
        <f t="shared" si="0"/>
        <v/>
      </c>
      <c r="T6" s="1" t="str">
        <f t="shared" si="1"/>
        <v/>
      </c>
      <c r="U6" s="1">
        <f t="shared" si="2"/>
        <v>1</v>
      </c>
      <c r="V6" s="1" t="str">
        <f t="shared" si="3"/>
        <v/>
      </c>
    </row>
    <row r="7" spans="5:22" x14ac:dyDescent="0.3">
      <c r="E7" s="1">
        <v>5</v>
      </c>
      <c r="F7" s="1" t="s">
        <v>16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R7" s="1">
        <f t="shared" si="4"/>
        <v>0</v>
      </c>
      <c r="S7" s="1">
        <f t="shared" si="0"/>
        <v>0</v>
      </c>
      <c r="T7" s="1" t="str">
        <f t="shared" si="1"/>
        <v/>
      </c>
      <c r="U7" s="1">
        <f t="shared" si="2"/>
        <v>0</v>
      </c>
      <c r="V7" s="1" t="str">
        <f t="shared" si="3"/>
        <v/>
      </c>
    </row>
    <row r="8" spans="5:22" x14ac:dyDescent="0.3">
      <c r="E8" s="1">
        <v>6</v>
      </c>
      <c r="F8" s="1" t="s">
        <v>12</v>
      </c>
      <c r="G8" s="1" t="s">
        <v>16</v>
      </c>
      <c r="H8" s="1" t="s">
        <v>12</v>
      </c>
      <c r="I8" s="1" t="s">
        <v>16</v>
      </c>
      <c r="J8" s="1" t="s">
        <v>16</v>
      </c>
      <c r="K8" s="1" t="s">
        <v>16</v>
      </c>
      <c r="R8" s="1" t="str">
        <f t="shared" si="4"/>
        <v/>
      </c>
      <c r="S8" s="1" t="str">
        <f t="shared" si="0"/>
        <v/>
      </c>
      <c r="T8" s="1" t="str">
        <f t="shared" si="1"/>
        <v/>
      </c>
      <c r="U8" s="1" t="str">
        <f t="shared" si="2"/>
        <v/>
      </c>
      <c r="V8" s="1">
        <f t="shared" si="3"/>
        <v>1</v>
      </c>
    </row>
    <row r="9" spans="5:22" x14ac:dyDescent="0.3">
      <c r="E9" s="1">
        <v>7</v>
      </c>
      <c r="F9" s="1" t="s">
        <v>12</v>
      </c>
      <c r="G9" s="1" t="s">
        <v>16</v>
      </c>
      <c r="H9" s="1" t="s">
        <v>12</v>
      </c>
      <c r="I9" s="1" t="s">
        <v>16</v>
      </c>
      <c r="J9" s="1" t="s">
        <v>12</v>
      </c>
      <c r="K9" s="1" t="s">
        <v>16</v>
      </c>
      <c r="R9" s="1" t="str">
        <f t="shared" si="4"/>
        <v/>
      </c>
      <c r="S9" s="1" t="str">
        <f t="shared" si="0"/>
        <v/>
      </c>
      <c r="T9" s="1" t="str">
        <f t="shared" si="1"/>
        <v/>
      </c>
      <c r="U9" s="1" t="str">
        <f t="shared" si="2"/>
        <v/>
      </c>
      <c r="V9" s="1" t="str">
        <f t="shared" si="3"/>
        <v/>
      </c>
    </row>
    <row r="10" spans="5:22" x14ac:dyDescent="0.3">
      <c r="E10" s="1">
        <v>8</v>
      </c>
      <c r="F10" s="1" t="s">
        <v>12</v>
      </c>
      <c r="G10" s="1" t="s">
        <v>12</v>
      </c>
      <c r="H10" s="1" t="s">
        <v>12</v>
      </c>
      <c r="I10" s="1" t="s">
        <v>16</v>
      </c>
      <c r="J10" s="1" t="s">
        <v>12</v>
      </c>
      <c r="K10" s="1" t="s">
        <v>16</v>
      </c>
      <c r="R10" s="1" t="str">
        <f t="shared" si="4"/>
        <v/>
      </c>
      <c r="S10" s="1">
        <f t="shared" si="0"/>
        <v>1</v>
      </c>
      <c r="T10" s="1" t="str">
        <f t="shared" si="1"/>
        <v/>
      </c>
      <c r="U10" s="1" t="str">
        <f t="shared" si="2"/>
        <v/>
      </c>
      <c r="V10" s="1" t="str">
        <f t="shared" si="3"/>
        <v/>
      </c>
    </row>
    <row r="11" spans="5:22" x14ac:dyDescent="0.3">
      <c r="E11" s="1">
        <v>9</v>
      </c>
      <c r="F11" s="1" t="s">
        <v>12</v>
      </c>
      <c r="G11" s="1" t="s">
        <v>16</v>
      </c>
      <c r="H11" s="1" t="s">
        <v>12</v>
      </c>
      <c r="I11" s="1" t="s">
        <v>12</v>
      </c>
      <c r="J11" s="1" t="s">
        <v>12</v>
      </c>
      <c r="K11" s="1" t="s">
        <v>12</v>
      </c>
      <c r="R11" s="1" t="str">
        <f t="shared" si="4"/>
        <v/>
      </c>
      <c r="S11" s="1" t="str">
        <f t="shared" si="0"/>
        <v/>
      </c>
      <c r="T11" s="1" t="str">
        <f t="shared" si="1"/>
        <v/>
      </c>
      <c r="U11" s="1">
        <f t="shared" si="2"/>
        <v>0</v>
      </c>
      <c r="V11" s="1" t="str">
        <f t="shared" si="3"/>
        <v/>
      </c>
    </row>
    <row r="12" spans="5:22" x14ac:dyDescent="0.3">
      <c r="E12" s="1">
        <v>10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16</v>
      </c>
      <c r="K12" s="1" t="s">
        <v>12</v>
      </c>
      <c r="R12" s="1" t="str">
        <f t="shared" si="4"/>
        <v/>
      </c>
      <c r="S12" s="1">
        <f t="shared" si="0"/>
        <v>0</v>
      </c>
      <c r="T12" s="1" t="str">
        <f t="shared" si="1"/>
        <v/>
      </c>
      <c r="U12" s="1">
        <f t="shared" si="2"/>
        <v>0</v>
      </c>
      <c r="V12" s="1">
        <f t="shared" si="3"/>
        <v>0</v>
      </c>
    </row>
    <row r="13" spans="5:22" x14ac:dyDescent="0.3">
      <c r="E13" s="1">
        <v>11</v>
      </c>
      <c r="F13" s="1" t="s">
        <v>16</v>
      </c>
      <c r="G13" s="1" t="s">
        <v>34</v>
      </c>
      <c r="H13" s="1" t="s">
        <v>16</v>
      </c>
      <c r="I13" s="1" t="s">
        <v>12</v>
      </c>
      <c r="J13" s="1" t="s">
        <v>16</v>
      </c>
      <c r="K13" s="1" t="s">
        <v>16</v>
      </c>
      <c r="R13" s="1">
        <f t="shared" si="4"/>
        <v>1</v>
      </c>
      <c r="S13" s="1" t="str">
        <f t="shared" si="0"/>
        <v/>
      </c>
      <c r="T13" s="1">
        <f t="shared" si="1"/>
        <v>1</v>
      </c>
      <c r="U13" s="1">
        <f t="shared" si="2"/>
        <v>1</v>
      </c>
      <c r="V13" s="1">
        <f t="shared" si="3"/>
        <v>1</v>
      </c>
    </row>
    <row r="14" spans="5:22" x14ac:dyDescent="0.3">
      <c r="E14" s="1">
        <v>12</v>
      </c>
      <c r="F14" s="1" t="s">
        <v>16</v>
      </c>
      <c r="G14" s="1" t="s">
        <v>12</v>
      </c>
      <c r="H14" s="1" t="s">
        <v>35</v>
      </c>
      <c r="I14" s="1" t="s">
        <v>12</v>
      </c>
      <c r="J14" s="1" t="s">
        <v>16</v>
      </c>
      <c r="K14" s="1" t="s">
        <v>16</v>
      </c>
      <c r="R14" s="1">
        <f t="shared" si="4"/>
        <v>1</v>
      </c>
      <c r="S14" s="1">
        <f t="shared" si="0"/>
        <v>1</v>
      </c>
      <c r="T14" s="1" t="str">
        <f t="shared" si="1"/>
        <v/>
      </c>
      <c r="U14" s="1">
        <f t="shared" si="2"/>
        <v>1</v>
      </c>
      <c r="V14" s="1">
        <f t="shared" si="3"/>
        <v>1</v>
      </c>
    </row>
    <row r="15" spans="5:22" x14ac:dyDescent="0.3">
      <c r="E15" s="1">
        <v>13</v>
      </c>
      <c r="F15" s="1" t="s">
        <v>12</v>
      </c>
      <c r="G15" s="1" t="s">
        <v>16</v>
      </c>
      <c r="H15" s="1" t="s">
        <v>16</v>
      </c>
      <c r="I15" s="1" t="s">
        <v>12</v>
      </c>
      <c r="J15" s="1" t="s">
        <v>12</v>
      </c>
      <c r="K15" s="1" t="s">
        <v>12</v>
      </c>
      <c r="R15" s="1" t="str">
        <f t="shared" si="4"/>
        <v/>
      </c>
      <c r="S15" s="1" t="str">
        <f t="shared" si="0"/>
        <v/>
      </c>
      <c r="T15" s="1">
        <f t="shared" si="1"/>
        <v>0</v>
      </c>
      <c r="U15" s="1">
        <f t="shared" si="2"/>
        <v>0</v>
      </c>
      <c r="V15" s="1" t="str">
        <f t="shared" si="3"/>
        <v/>
      </c>
    </row>
    <row r="16" spans="5:22" x14ac:dyDescent="0.3">
      <c r="E16" s="2">
        <v>14</v>
      </c>
      <c r="F16" s="2" t="s">
        <v>16</v>
      </c>
      <c r="G16" s="2" t="s">
        <v>12</v>
      </c>
      <c r="H16" s="2" t="s">
        <v>16</v>
      </c>
      <c r="I16" s="2" t="s">
        <v>12</v>
      </c>
      <c r="J16" s="2" t="s">
        <v>16</v>
      </c>
      <c r="K16" s="2"/>
    </row>
    <row r="19" spans="6:13" x14ac:dyDescent="0.3">
      <c r="F19" t="s">
        <v>19</v>
      </c>
      <c r="G19" t="s">
        <v>20</v>
      </c>
      <c r="H19" s="4">
        <f>COUNTIF($K$3:$K$15,"tak")/(COUNTIF($K$3:$K$15,"nie")+COUNTIF($K$3:$K$15,"tak"))</f>
        <v>0.61538461538461542</v>
      </c>
    </row>
    <row r="20" spans="6:13" x14ac:dyDescent="0.3">
      <c r="F20" t="s">
        <v>21</v>
      </c>
      <c r="G20" t="s">
        <v>22</v>
      </c>
      <c r="H20" s="4">
        <f>COUNTIF($K$3:$K$15,"nie")/(COUNTIF($K$3:$K$15,"nie")+COUNTIF($K$3:$K$15,"tak"))</f>
        <v>0.38461538461538464</v>
      </c>
    </row>
    <row r="22" spans="6:13" x14ac:dyDescent="0.3">
      <c r="G22" s="1"/>
      <c r="H22" s="1" t="s">
        <v>0</v>
      </c>
      <c r="I22" s="1" t="s">
        <v>1</v>
      </c>
      <c r="J22" s="1" t="s">
        <v>2</v>
      </c>
      <c r="K22" s="1" t="s">
        <v>26</v>
      </c>
      <c r="L22" s="1" t="s">
        <v>27</v>
      </c>
      <c r="M22" s="1" t="s">
        <v>25</v>
      </c>
    </row>
    <row r="23" spans="6:13" x14ac:dyDescent="0.3">
      <c r="F23">
        <v>1</v>
      </c>
      <c r="G23" s="1" t="s">
        <v>23</v>
      </c>
      <c r="H23" s="7">
        <f>(COUNTIF(R$3:R$15,$F23)/13)/$H19</f>
        <v>0.375</v>
      </c>
      <c r="I23" s="7">
        <f t="shared" ref="I23:L24" si="5">(COUNTIF(S$3:S$15,$F23)/13)/$H19</f>
        <v>0.375</v>
      </c>
      <c r="J23" s="7">
        <f t="shared" si="5"/>
        <v>0.375</v>
      </c>
      <c r="K23" s="7">
        <f t="shared" si="5"/>
        <v>0.625</v>
      </c>
      <c r="L23" s="7">
        <f t="shared" si="5"/>
        <v>0.5</v>
      </c>
      <c r="M23" s="5">
        <f>PRODUCT(H23:L23,H19)</f>
        <v>1.0141225961538462E-2</v>
      </c>
    </row>
    <row r="24" spans="6:13" x14ac:dyDescent="0.3">
      <c r="F24">
        <v>0</v>
      </c>
      <c r="G24" s="1" t="s">
        <v>24</v>
      </c>
      <c r="H24" s="7">
        <f>(COUNTIF(R$3:R$15,$F24)/13)/$H20</f>
        <v>0.2</v>
      </c>
      <c r="I24" s="7">
        <f t="shared" si="5"/>
        <v>0.6</v>
      </c>
      <c r="J24" s="7">
        <f t="shared" si="5"/>
        <v>0.2</v>
      </c>
      <c r="K24" s="7">
        <f t="shared" si="5"/>
        <v>1</v>
      </c>
      <c r="L24" s="7">
        <f t="shared" si="5"/>
        <v>0.2</v>
      </c>
      <c r="M24" s="6">
        <f>PRODUCT(H24:L24,H20)</f>
        <v>1.8461538461538463E-3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Zad1 oraz Zad2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2015-06-05T18:17:20Z</dcterms:created>
  <dcterms:modified xsi:type="dcterms:W3CDTF">2023-06-13T08:50:17Z</dcterms:modified>
</cp:coreProperties>
</file>