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constructing-transformers\"/>
    </mc:Choice>
  </mc:AlternateContent>
  <xr:revisionPtr revIDLastSave="0" documentId="13_ncr:40009_{9710E3D8-03A1-4A95-AE84-D4C365440766}" xr6:coauthVersionLast="47" xr6:coauthVersionMax="47" xr10:uidLastSave="{00000000-0000-0000-0000-000000000000}"/>
  <bookViews>
    <workbookView xWindow="705" yWindow="-225" windowWidth="22890" windowHeight="13725"/>
  </bookViews>
  <sheets>
    <sheet name="ristorantiGTren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30" i="1" l="1"/>
  <c r="K31" i="1"/>
  <c r="K32" i="1"/>
  <c r="K33" i="1"/>
  <c r="K34" i="1"/>
  <c r="K35" i="1"/>
  <c r="K36" i="1"/>
  <c r="H30" i="1"/>
  <c r="H31" i="1"/>
  <c r="H32" i="1"/>
  <c r="H33" i="1"/>
  <c r="H34" i="1"/>
  <c r="H35" i="1"/>
  <c r="H3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F47" i="1"/>
  <c r="F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46" i="1"/>
  <c r="A46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" i="1"/>
</calcChain>
</file>

<file path=xl/sharedStrings.xml><?xml version="1.0" encoding="utf-8"?>
<sst xmlns="http://schemas.openxmlformats.org/spreadsheetml/2006/main" count="13" uniqueCount="13">
  <si>
    <t>Day</t>
  </si>
  <si>
    <t>restaurant: (Italy)</t>
  </si>
  <si>
    <t>avg</t>
  </si>
  <si>
    <t>sx</t>
  </si>
  <si>
    <t>sy</t>
  </si>
  <si>
    <t>sxsy</t>
  </si>
  <si>
    <t>sxsx</t>
  </si>
  <si>
    <t>slope</t>
  </si>
  <si>
    <t>intercpt</t>
  </si>
  <si>
    <t>trend</t>
  </si>
  <si>
    <t>coeff</t>
  </si>
  <si>
    <t>elong</t>
  </si>
  <si>
    <t>trend+seas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</si>
</sst>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Restaurant 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ristorantiGTrend!$A$2:$A$29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ristorantiGTrend!$C$2:$C$29</c:f>
              <c:numCache>
                <c:formatCode>General</c:formatCode>
                <c:ptCount val="28"/>
                <c:pt idx="0">
                  <c:v>44</c:v>
                </c:pt>
                <c:pt idx="1">
                  <c:v>48</c:v>
                </c:pt>
                <c:pt idx="2">
                  <c:v>51</c:v>
                </c:pt>
                <c:pt idx="3">
                  <c:v>48</c:v>
                </c:pt>
                <c:pt idx="4">
                  <c:v>50</c:v>
                </c:pt>
                <c:pt idx="5">
                  <c:v>63</c:v>
                </c:pt>
                <c:pt idx="6">
                  <c:v>66</c:v>
                </c:pt>
                <c:pt idx="7">
                  <c:v>48</c:v>
                </c:pt>
                <c:pt idx="8">
                  <c:v>53</c:v>
                </c:pt>
                <c:pt idx="9">
                  <c:v>56</c:v>
                </c:pt>
                <c:pt idx="10">
                  <c:v>52</c:v>
                </c:pt>
                <c:pt idx="11">
                  <c:v>57</c:v>
                </c:pt>
                <c:pt idx="12">
                  <c:v>70</c:v>
                </c:pt>
                <c:pt idx="13">
                  <c:v>67</c:v>
                </c:pt>
                <c:pt idx="14">
                  <c:v>56</c:v>
                </c:pt>
                <c:pt idx="15">
                  <c:v>60</c:v>
                </c:pt>
                <c:pt idx="16">
                  <c:v>62</c:v>
                </c:pt>
                <c:pt idx="17">
                  <c:v>60</c:v>
                </c:pt>
                <c:pt idx="18">
                  <c:v>58</c:v>
                </c:pt>
                <c:pt idx="19">
                  <c:v>75</c:v>
                </c:pt>
                <c:pt idx="20">
                  <c:v>73</c:v>
                </c:pt>
                <c:pt idx="21">
                  <c:v>59</c:v>
                </c:pt>
                <c:pt idx="22">
                  <c:v>61</c:v>
                </c:pt>
                <c:pt idx="23">
                  <c:v>65</c:v>
                </c:pt>
                <c:pt idx="24">
                  <c:v>63</c:v>
                </c:pt>
                <c:pt idx="25">
                  <c:v>63</c:v>
                </c:pt>
                <c:pt idx="26">
                  <c:v>78</c:v>
                </c:pt>
                <c:pt idx="2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A-4FEE-AC28-5F4835812881}"/>
            </c:ext>
          </c:extLst>
        </c:ser>
        <c:ser>
          <c:idx val="1"/>
          <c:order val="1"/>
          <c:tx>
            <c:strRef>
              <c:f>ristorantiGTrend!$H$1</c:f>
              <c:strCache>
                <c:ptCount val="1"/>
                <c:pt idx="0">
                  <c:v>trend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ristorantiGTrend!$A$2:$A$29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ristorantiGTrend!$H$2:$H$29</c:f>
              <c:numCache>
                <c:formatCode>General</c:formatCode>
                <c:ptCount val="28"/>
                <c:pt idx="0">
                  <c:v>48.820197044334975</c:v>
                </c:pt>
                <c:pt idx="1">
                  <c:v>49.664203612479476</c:v>
                </c:pt>
                <c:pt idx="2">
                  <c:v>50.508210180623976</c:v>
                </c:pt>
                <c:pt idx="3">
                  <c:v>51.35221674876847</c:v>
                </c:pt>
                <c:pt idx="4">
                  <c:v>52.19622331691297</c:v>
                </c:pt>
                <c:pt idx="5">
                  <c:v>53.040229885057471</c:v>
                </c:pt>
                <c:pt idx="6">
                  <c:v>53.884236453201972</c:v>
                </c:pt>
                <c:pt idx="7">
                  <c:v>54.728243021346472</c:v>
                </c:pt>
                <c:pt idx="8">
                  <c:v>55.572249589490966</c:v>
                </c:pt>
                <c:pt idx="9">
                  <c:v>56.416256157635466</c:v>
                </c:pt>
                <c:pt idx="10">
                  <c:v>57.260262725779967</c:v>
                </c:pt>
                <c:pt idx="11">
                  <c:v>58.104269293924467</c:v>
                </c:pt>
                <c:pt idx="12">
                  <c:v>58.948275862068968</c:v>
                </c:pt>
                <c:pt idx="13">
                  <c:v>59.792282430213461</c:v>
                </c:pt>
                <c:pt idx="14">
                  <c:v>60.636288998357969</c:v>
                </c:pt>
                <c:pt idx="15">
                  <c:v>61.480295566502463</c:v>
                </c:pt>
                <c:pt idx="16">
                  <c:v>62.324302134646963</c:v>
                </c:pt>
                <c:pt idx="17">
                  <c:v>63.168308702791464</c:v>
                </c:pt>
                <c:pt idx="18">
                  <c:v>64.012315270935957</c:v>
                </c:pt>
                <c:pt idx="19">
                  <c:v>64.856321839080465</c:v>
                </c:pt>
                <c:pt idx="20">
                  <c:v>65.700328407224958</c:v>
                </c:pt>
                <c:pt idx="21">
                  <c:v>66.544334975369452</c:v>
                </c:pt>
                <c:pt idx="22">
                  <c:v>67.38834154351396</c:v>
                </c:pt>
                <c:pt idx="23">
                  <c:v>68.232348111658453</c:v>
                </c:pt>
                <c:pt idx="24">
                  <c:v>69.076354679802961</c:v>
                </c:pt>
                <c:pt idx="25">
                  <c:v>69.920361247947454</c:v>
                </c:pt>
                <c:pt idx="26">
                  <c:v>70.764367816091948</c:v>
                </c:pt>
                <c:pt idx="27">
                  <c:v>71.608374384236456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A-4FEE-AC28-5F4835812881}"/>
            </c:ext>
          </c:extLst>
        </c:ser>
        <c:ser>
          <c:idx val="2"/>
          <c:order val="2"/>
          <c:tx>
            <c:strRef>
              <c:f>ristorantiGTrend!$K$1</c:f>
              <c:strCache>
                <c:ptCount val="1"/>
                <c:pt idx="0">
                  <c:v>trend+seas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ristorantiGTrend!$A$2:$A$29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ristorantiGTrend!$K$2:$K$29</c:f>
              <c:numCache>
                <c:formatCode>General</c:formatCode>
                <c:ptCount val="28"/>
                <c:pt idx="0">
                  <c:v>43.79773996449773</c:v>
                </c:pt>
                <c:pt idx="1">
                  <c:v>47.197479773026593</c:v>
                </c:pt>
                <c:pt idx="2">
                  <c:v>49.874109925504904</c:v>
                </c:pt>
                <c:pt idx="3">
                  <c:v>47.561561109783945</c:v>
                </c:pt>
                <c:pt idx="4">
                  <c:v>48.882017500731877</c:v>
                </c:pt>
                <c:pt idx="5">
                  <c:v>61.445930631640444</c:v>
                </c:pt>
                <c:pt idx="6">
                  <c:v>61.612411864597135</c:v>
                </c:pt>
                <c:pt idx="7">
                  <c:v>49.097986113944039</c:v>
                </c:pt>
                <c:pt idx="8">
                  <c:v>52.81208466378223</c:v>
                </c:pt>
                <c:pt idx="9">
                  <c:v>55.707983932298461</c:v>
                </c:pt>
                <c:pt idx="10">
                  <c:v>53.033494116099284</c:v>
                </c:pt>
                <c:pt idx="11">
                  <c:v>54.41493134949738</c:v>
                </c:pt>
                <c:pt idx="12">
                  <c:v>68.290270938209559</c:v>
                </c:pt>
                <c:pt idx="13">
                  <c:v>68.367800564718124</c:v>
                </c:pt>
                <c:pt idx="14">
                  <c:v>54.398232263390348</c:v>
                </c:pt>
                <c:pt idx="15">
                  <c:v>58.426689554537873</c:v>
                </c:pt>
                <c:pt idx="16">
                  <c:v>61.541857939092033</c:v>
                </c:pt>
                <c:pt idx="17">
                  <c:v>58.505427122414616</c:v>
                </c:pt>
                <c:pt idx="18">
                  <c:v>59.947845198262875</c:v>
                </c:pt>
                <c:pt idx="19">
                  <c:v>75.134611244778682</c:v>
                </c:pt>
                <c:pt idx="20">
                  <c:v>75.123189264839112</c:v>
                </c:pt>
                <c:pt idx="21">
                  <c:v>59.698478412836643</c:v>
                </c:pt>
                <c:pt idx="22">
                  <c:v>64.041294445293516</c:v>
                </c:pt>
                <c:pt idx="23">
                  <c:v>67.37573194588559</c:v>
                </c:pt>
                <c:pt idx="24">
                  <c:v>63.977360128729956</c:v>
                </c:pt>
                <c:pt idx="25">
                  <c:v>65.480759047028371</c:v>
                </c:pt>
                <c:pt idx="26">
                  <c:v>81.978951551347791</c:v>
                </c:pt>
                <c:pt idx="27">
                  <c:v>81.878577964960115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2A-4FEE-AC28-5F4835812881}"/>
            </c:ext>
          </c:extLst>
        </c:ser>
        <c:ser>
          <c:idx val="3"/>
          <c:order val="3"/>
          <c:tx>
            <c:v>data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ristorantiGTrend!$A$30:$A$36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xVal>
          <c:yVal>
            <c:numRef>
              <c:f>ristorantiGTrend!$C$30:$C$36</c:f>
              <c:numCache>
                <c:formatCode>General</c:formatCode>
                <c:ptCount val="7"/>
                <c:pt idx="0">
                  <c:v>63</c:v>
                </c:pt>
                <c:pt idx="1">
                  <c:v>64</c:v>
                </c:pt>
                <c:pt idx="2">
                  <c:v>67</c:v>
                </c:pt>
                <c:pt idx="3">
                  <c:v>65</c:v>
                </c:pt>
                <c:pt idx="4">
                  <c:v>70</c:v>
                </c:pt>
                <c:pt idx="5">
                  <c:v>87</c:v>
                </c:pt>
                <c:pt idx="6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2A-4FEE-AC28-5F4835812881}"/>
            </c:ext>
          </c:extLst>
        </c:ser>
        <c:ser>
          <c:idx val="4"/>
          <c:order val="4"/>
          <c:tx>
            <c:v>prev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ristorantiGTrend!$A$30:$A$36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xVal>
          <c:yVal>
            <c:numRef>
              <c:f>ristorantiGTrend!$K$30:$K$36</c:f>
              <c:numCache>
                <c:formatCode>General</c:formatCode>
                <c:ptCount val="7"/>
                <c:pt idx="0">
                  <c:v>64.998724562282959</c:v>
                </c:pt>
                <c:pt idx="1">
                  <c:v>69.65589933604916</c:v>
                </c:pt>
                <c:pt idx="2">
                  <c:v>73.209605952679155</c:v>
                </c:pt>
                <c:pt idx="3">
                  <c:v>69.449293135045281</c:v>
                </c:pt>
                <c:pt idx="4">
                  <c:v>71.013672895793874</c:v>
                </c:pt>
                <c:pt idx="5">
                  <c:v>88.823291857916928</c:v>
                </c:pt>
                <c:pt idx="6">
                  <c:v>88.633966665081118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2A-4FEE-AC28-5F483581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77984"/>
        <c:axId val="1303976320"/>
      </c:scatterChart>
      <c:valAx>
        <c:axId val="130397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76320"/>
        <c:crosses val="autoZero"/>
        <c:crossBetween val="midCat"/>
      </c:valAx>
      <c:valAx>
        <c:axId val="13039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7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2</xdr:row>
      <xdr:rowOff>23810</xdr:rowOff>
    </xdr:from>
    <xdr:to>
      <xdr:col>24</xdr:col>
      <xdr:colOff>485775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5303C-A32E-45E3-9B13-AE080AD57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D1" workbookViewId="0">
      <selection activeCell="Y29" sqref="Y29"/>
    </sheetView>
  </sheetViews>
  <sheetFormatPr defaultRowHeight="15" x14ac:dyDescent="0.25"/>
  <cols>
    <col min="2" max="2" width="9.7109375" bestFit="1" customWidth="1"/>
  </cols>
  <sheetData>
    <row r="1" spans="1:11" ht="15.75" thickBot="1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11</v>
      </c>
      <c r="J1" t="s">
        <v>10</v>
      </c>
      <c r="K1" t="s">
        <v>12</v>
      </c>
    </row>
    <row r="2" spans="1:11" x14ac:dyDescent="0.25">
      <c r="A2">
        <v>0</v>
      </c>
      <c r="B2" s="1">
        <v>45838</v>
      </c>
      <c r="C2">
        <v>44</v>
      </c>
      <c r="D2">
        <f>A2-$A$46</f>
        <v>-13.5</v>
      </c>
      <c r="E2">
        <f>C2-$C$46</f>
        <v>-16.214285714285715</v>
      </c>
      <c r="F2">
        <f>D2*E2</f>
        <v>218.89285714285717</v>
      </c>
      <c r="G2">
        <f>D2*D2</f>
        <v>182.25</v>
      </c>
      <c r="H2">
        <f>A2*$F$46+$F$47</f>
        <v>48.820197044334975</v>
      </c>
      <c r="I2">
        <f>C2/H2</f>
        <v>0.90126633368649411</v>
      </c>
      <c r="J2" s="4">
        <f>AVERAGE(I2,I9,I16,I23)</f>
        <v>0.89712337548993892</v>
      </c>
      <c r="K2">
        <f>H2*J2</f>
        <v>43.79773996449773</v>
      </c>
    </row>
    <row r="3" spans="1:11" x14ac:dyDescent="0.25">
      <c r="A3">
        <f>1+A2</f>
        <v>1</v>
      </c>
      <c r="B3" s="1">
        <v>45839</v>
      </c>
      <c r="C3">
        <v>48</v>
      </c>
      <c r="D3">
        <f t="shared" ref="D3:D29" si="0">A3-$A$46</f>
        <v>-12.5</v>
      </c>
      <c r="E3">
        <f t="shared" ref="E3:E29" si="1">C3-$C$46</f>
        <v>-12.214285714285715</v>
      </c>
      <c r="F3">
        <f t="shared" ref="F3:F29" si="2">D3*E3</f>
        <v>152.67857142857144</v>
      </c>
      <c r="G3">
        <f t="shared" ref="G3:G29" si="3">D3*D3</f>
        <v>156.25</v>
      </c>
      <c r="H3">
        <f t="shared" ref="H3:H36" si="4">A3*$F$46+$F$47</f>
        <v>49.664203612479476</v>
      </c>
      <c r="I3">
        <f t="shared" ref="I3:I29" si="5">C3/H3</f>
        <v>0.96649088294126395</v>
      </c>
      <c r="J3" s="5">
        <f t="shared" ref="J3:J15" si="6">AVERAGE(I3,I10,I17,I24)</f>
        <v>0.95033195621739419</v>
      </c>
      <c r="K3">
        <f t="shared" ref="K3:K36" si="7">H3*J3</f>
        <v>47.197479773026593</v>
      </c>
    </row>
    <row r="4" spans="1:11" x14ac:dyDescent="0.25">
      <c r="A4">
        <f t="shared" ref="A4:A44" si="8">1+A3</f>
        <v>2</v>
      </c>
      <c r="B4" s="1">
        <v>45840</v>
      </c>
      <c r="C4">
        <v>51</v>
      </c>
      <c r="D4">
        <f t="shared" si="0"/>
        <v>-11.5</v>
      </c>
      <c r="E4">
        <f t="shared" si="1"/>
        <v>-9.2142857142857153</v>
      </c>
      <c r="F4">
        <f t="shared" si="2"/>
        <v>105.96428571428572</v>
      </c>
      <c r="G4">
        <f t="shared" si="3"/>
        <v>132.25</v>
      </c>
      <c r="H4">
        <f t="shared" si="4"/>
        <v>50.508210180623976</v>
      </c>
      <c r="I4">
        <f t="shared" si="5"/>
        <v>1.0097368292722573</v>
      </c>
      <c r="J4" s="5">
        <f t="shared" si="6"/>
        <v>0.98744560037167328</v>
      </c>
      <c r="K4">
        <f t="shared" si="7"/>
        <v>49.874109925504904</v>
      </c>
    </row>
    <row r="5" spans="1:11" x14ac:dyDescent="0.25">
      <c r="A5">
        <f t="shared" si="8"/>
        <v>3</v>
      </c>
      <c r="B5" s="1">
        <v>45841</v>
      </c>
      <c r="C5">
        <v>48</v>
      </c>
      <c r="D5">
        <f t="shared" si="0"/>
        <v>-10.5</v>
      </c>
      <c r="E5">
        <f t="shared" si="1"/>
        <v>-12.214285714285715</v>
      </c>
      <c r="F5">
        <f t="shared" si="2"/>
        <v>128.25</v>
      </c>
      <c r="G5">
        <f t="shared" si="3"/>
        <v>110.25</v>
      </c>
      <c r="H5">
        <f t="shared" si="4"/>
        <v>51.35221674876847</v>
      </c>
      <c r="I5">
        <f t="shared" si="5"/>
        <v>0.93472108974051515</v>
      </c>
      <c r="J5" s="5">
        <f t="shared" si="6"/>
        <v>0.92618321313119489</v>
      </c>
      <c r="K5">
        <f t="shared" si="7"/>
        <v>47.561561109783945</v>
      </c>
    </row>
    <row r="6" spans="1:11" x14ac:dyDescent="0.25">
      <c r="A6">
        <f t="shared" si="8"/>
        <v>4</v>
      </c>
      <c r="B6" s="1">
        <v>45842</v>
      </c>
      <c r="C6">
        <v>50</v>
      </c>
      <c r="D6">
        <f t="shared" si="0"/>
        <v>-9.5</v>
      </c>
      <c r="E6">
        <f t="shared" si="1"/>
        <v>-10.214285714285715</v>
      </c>
      <c r="F6">
        <f t="shared" si="2"/>
        <v>97.035714285714292</v>
      </c>
      <c r="G6">
        <f t="shared" si="3"/>
        <v>90.25</v>
      </c>
      <c r="H6">
        <f t="shared" si="4"/>
        <v>52.19622331691297</v>
      </c>
      <c r="I6">
        <f t="shared" si="5"/>
        <v>0.9579237121510028</v>
      </c>
      <c r="J6" s="5">
        <f t="shared" si="6"/>
        <v>0.93650487323462728</v>
      </c>
      <c r="K6">
        <f t="shared" si="7"/>
        <v>48.882017500731877</v>
      </c>
    </row>
    <row r="7" spans="1:11" x14ac:dyDescent="0.25">
      <c r="A7">
        <f t="shared" si="8"/>
        <v>5</v>
      </c>
      <c r="B7" s="1">
        <v>45843</v>
      </c>
      <c r="C7">
        <v>63</v>
      </c>
      <c r="D7">
        <f t="shared" si="0"/>
        <v>-8.5</v>
      </c>
      <c r="E7">
        <f t="shared" si="1"/>
        <v>2.7857142857142847</v>
      </c>
      <c r="F7">
        <f t="shared" si="2"/>
        <v>-23.67857142857142</v>
      </c>
      <c r="G7">
        <f t="shared" si="3"/>
        <v>72.25</v>
      </c>
      <c r="H7">
        <f t="shared" si="4"/>
        <v>53.040229885057471</v>
      </c>
      <c r="I7">
        <f t="shared" si="5"/>
        <v>1.1877776573843319</v>
      </c>
      <c r="J7" s="5">
        <f t="shared" si="6"/>
        <v>1.1584778339912707</v>
      </c>
      <c r="K7">
        <f t="shared" si="7"/>
        <v>61.445930631640444</v>
      </c>
    </row>
    <row r="8" spans="1:11" ht="15.75" thickBot="1" x14ac:dyDescent="0.3">
      <c r="A8">
        <f t="shared" si="8"/>
        <v>6</v>
      </c>
      <c r="B8" s="1">
        <v>45844</v>
      </c>
      <c r="C8">
        <v>66</v>
      </c>
      <c r="D8">
        <f t="shared" si="0"/>
        <v>-7.5</v>
      </c>
      <c r="E8">
        <f t="shared" si="1"/>
        <v>5.7857142857142847</v>
      </c>
      <c r="F8">
        <f t="shared" si="2"/>
        <v>-43.392857142857139</v>
      </c>
      <c r="G8">
        <f t="shared" si="3"/>
        <v>56.25</v>
      </c>
      <c r="H8">
        <f t="shared" si="4"/>
        <v>53.884236453201972</v>
      </c>
      <c r="I8">
        <f t="shared" si="5"/>
        <v>1.2248480138958724</v>
      </c>
      <c r="J8" s="6">
        <f t="shared" si="6"/>
        <v>1.1434218227831254</v>
      </c>
      <c r="K8">
        <f t="shared" si="7"/>
        <v>61.612411864597135</v>
      </c>
    </row>
    <row r="9" spans="1:11" x14ac:dyDescent="0.25">
      <c r="A9">
        <f t="shared" si="8"/>
        <v>7</v>
      </c>
      <c r="B9" s="1">
        <v>45845</v>
      </c>
      <c r="C9">
        <v>48</v>
      </c>
      <c r="D9">
        <f t="shared" si="0"/>
        <v>-6.5</v>
      </c>
      <c r="E9">
        <f t="shared" si="1"/>
        <v>-12.214285714285715</v>
      </c>
      <c r="F9">
        <f t="shared" si="2"/>
        <v>79.392857142857153</v>
      </c>
      <c r="G9">
        <f t="shared" si="3"/>
        <v>42.25</v>
      </c>
      <c r="H9">
        <f t="shared" si="4"/>
        <v>54.728243021346472</v>
      </c>
      <c r="I9">
        <f t="shared" si="5"/>
        <v>0.87706086199912991</v>
      </c>
      <c r="J9">
        <v>0.89712337548993892</v>
      </c>
      <c r="K9">
        <f t="shared" si="7"/>
        <v>49.097986113944039</v>
      </c>
    </row>
    <row r="10" spans="1:11" x14ac:dyDescent="0.25">
      <c r="A10">
        <f t="shared" si="8"/>
        <v>8</v>
      </c>
      <c r="B10" s="1">
        <v>45846</v>
      </c>
      <c r="C10">
        <v>53</v>
      </c>
      <c r="D10">
        <f t="shared" si="0"/>
        <v>-5.5</v>
      </c>
      <c r="E10">
        <f t="shared" si="1"/>
        <v>-7.2142857142857153</v>
      </c>
      <c r="F10">
        <f t="shared" si="2"/>
        <v>39.678571428571431</v>
      </c>
      <c r="G10">
        <f t="shared" si="3"/>
        <v>30.25</v>
      </c>
      <c r="H10">
        <f t="shared" si="4"/>
        <v>55.572249589490966</v>
      </c>
      <c r="I10">
        <f t="shared" si="5"/>
        <v>0.9537134161655858</v>
      </c>
      <c r="J10">
        <v>0.95033195621739419</v>
      </c>
      <c r="K10">
        <f t="shared" si="7"/>
        <v>52.81208466378223</v>
      </c>
    </row>
    <row r="11" spans="1:11" x14ac:dyDescent="0.25">
      <c r="A11">
        <f t="shared" si="8"/>
        <v>9</v>
      </c>
      <c r="B11" s="1">
        <v>45847</v>
      </c>
      <c r="C11">
        <v>56</v>
      </c>
      <c r="D11">
        <f t="shared" si="0"/>
        <v>-4.5</v>
      </c>
      <c r="E11">
        <f t="shared" si="1"/>
        <v>-4.2142857142857153</v>
      </c>
      <c r="F11">
        <f t="shared" si="2"/>
        <v>18.964285714285719</v>
      </c>
      <c r="G11">
        <f t="shared" si="3"/>
        <v>20.25</v>
      </c>
      <c r="H11">
        <f t="shared" si="4"/>
        <v>56.416256157635466</v>
      </c>
      <c r="I11">
        <f t="shared" si="5"/>
        <v>0.99262169831914437</v>
      </c>
      <c r="J11">
        <v>0.98744560037167328</v>
      </c>
      <c r="K11">
        <f t="shared" si="7"/>
        <v>55.707983932298461</v>
      </c>
    </row>
    <row r="12" spans="1:11" x14ac:dyDescent="0.25">
      <c r="A12">
        <f t="shared" si="8"/>
        <v>10</v>
      </c>
      <c r="B12" s="1">
        <v>45848</v>
      </c>
      <c r="C12">
        <v>52</v>
      </c>
      <c r="D12">
        <f t="shared" si="0"/>
        <v>-3.5</v>
      </c>
      <c r="E12">
        <f t="shared" si="1"/>
        <v>-8.2142857142857153</v>
      </c>
      <c r="F12">
        <f t="shared" si="2"/>
        <v>28.750000000000004</v>
      </c>
      <c r="G12">
        <f t="shared" si="3"/>
        <v>12.25</v>
      </c>
      <c r="H12">
        <f t="shared" si="4"/>
        <v>57.260262725779967</v>
      </c>
      <c r="I12">
        <f t="shared" si="5"/>
        <v>0.9081341496637656</v>
      </c>
      <c r="J12">
        <v>0.92618321313119489</v>
      </c>
      <c r="K12">
        <f t="shared" si="7"/>
        <v>53.033494116099284</v>
      </c>
    </row>
    <row r="13" spans="1:11" x14ac:dyDescent="0.25">
      <c r="A13">
        <f t="shared" si="8"/>
        <v>11</v>
      </c>
      <c r="B13" s="1">
        <v>45849</v>
      </c>
      <c r="C13">
        <v>57</v>
      </c>
      <c r="D13">
        <f t="shared" si="0"/>
        <v>-2.5</v>
      </c>
      <c r="E13">
        <f t="shared" si="1"/>
        <v>-3.2142857142857153</v>
      </c>
      <c r="F13">
        <f t="shared" si="2"/>
        <v>8.0357142857142883</v>
      </c>
      <c r="G13">
        <f t="shared" si="3"/>
        <v>6.25</v>
      </c>
      <c r="H13">
        <f t="shared" si="4"/>
        <v>58.104269293924467</v>
      </c>
      <c r="I13">
        <f t="shared" si="5"/>
        <v>0.98099504034138274</v>
      </c>
      <c r="J13">
        <v>0.93650487323462728</v>
      </c>
      <c r="K13">
        <f t="shared" si="7"/>
        <v>54.41493134949738</v>
      </c>
    </row>
    <row r="14" spans="1:11" x14ac:dyDescent="0.25">
      <c r="A14">
        <f t="shared" si="8"/>
        <v>12</v>
      </c>
      <c r="B14" s="1">
        <v>45850</v>
      </c>
      <c r="C14">
        <v>70</v>
      </c>
      <c r="D14">
        <f t="shared" si="0"/>
        <v>-1.5</v>
      </c>
      <c r="E14">
        <f t="shared" si="1"/>
        <v>9.7857142857142847</v>
      </c>
      <c r="F14">
        <f t="shared" si="2"/>
        <v>-14.678571428571427</v>
      </c>
      <c r="G14">
        <f t="shared" si="3"/>
        <v>2.25</v>
      </c>
      <c r="H14">
        <f t="shared" si="4"/>
        <v>58.948275862068968</v>
      </c>
      <c r="I14">
        <f t="shared" si="5"/>
        <v>1.1874817198011114</v>
      </c>
      <c r="J14">
        <v>1.1584778339912707</v>
      </c>
      <c r="K14">
        <f t="shared" si="7"/>
        <v>68.290270938209559</v>
      </c>
    </row>
    <row r="15" spans="1:11" x14ac:dyDescent="0.25">
      <c r="A15">
        <f t="shared" si="8"/>
        <v>13</v>
      </c>
      <c r="B15" s="1">
        <v>45851</v>
      </c>
      <c r="C15">
        <v>67</v>
      </c>
      <c r="D15">
        <f t="shared" si="0"/>
        <v>-0.5</v>
      </c>
      <c r="E15">
        <f t="shared" si="1"/>
        <v>6.7857142857142847</v>
      </c>
      <c r="F15">
        <f t="shared" si="2"/>
        <v>-3.3928571428571423</v>
      </c>
      <c r="G15">
        <f t="shared" si="3"/>
        <v>0.25</v>
      </c>
      <c r="H15">
        <f t="shared" si="4"/>
        <v>59.792282430213461</v>
      </c>
      <c r="I15">
        <f t="shared" si="5"/>
        <v>1.120545951364192</v>
      </c>
      <c r="J15">
        <v>1.1434218227831254</v>
      </c>
      <c r="K15">
        <f t="shared" si="7"/>
        <v>68.367800564718124</v>
      </c>
    </row>
    <row r="16" spans="1:11" x14ac:dyDescent="0.25">
      <c r="A16">
        <f t="shared" si="8"/>
        <v>14</v>
      </c>
      <c r="B16" s="1">
        <v>45852</v>
      </c>
      <c r="C16">
        <v>56</v>
      </c>
      <c r="D16">
        <f t="shared" si="0"/>
        <v>0.5</v>
      </c>
      <c r="E16">
        <f t="shared" si="1"/>
        <v>-4.2142857142857153</v>
      </c>
      <c r="F16">
        <f t="shared" si="2"/>
        <v>-2.1071428571428577</v>
      </c>
      <c r="G16">
        <f t="shared" si="3"/>
        <v>0.25</v>
      </c>
      <c r="H16">
        <f t="shared" si="4"/>
        <v>60.636288998357969</v>
      </c>
      <c r="I16">
        <f t="shared" si="5"/>
        <v>0.92353936767991329</v>
      </c>
      <c r="J16">
        <v>0.89712337548993892</v>
      </c>
      <c r="K16">
        <f t="shared" si="7"/>
        <v>54.398232263390348</v>
      </c>
    </row>
    <row r="17" spans="1:11" x14ac:dyDescent="0.25">
      <c r="A17">
        <f t="shared" si="8"/>
        <v>15</v>
      </c>
      <c r="B17" s="1">
        <v>45853</v>
      </c>
      <c r="C17">
        <v>60</v>
      </c>
      <c r="D17">
        <f t="shared" si="0"/>
        <v>1.5</v>
      </c>
      <c r="E17">
        <f t="shared" si="1"/>
        <v>-0.2142857142857153</v>
      </c>
      <c r="F17">
        <f t="shared" si="2"/>
        <v>-0.32142857142857295</v>
      </c>
      <c r="G17">
        <f t="shared" si="3"/>
        <v>2.25</v>
      </c>
      <c r="H17">
        <f t="shared" si="4"/>
        <v>61.480295566502463</v>
      </c>
      <c r="I17">
        <f t="shared" si="5"/>
        <v>0.97592243900484754</v>
      </c>
      <c r="J17">
        <v>0.95033195621739419</v>
      </c>
      <c r="K17">
        <f t="shared" si="7"/>
        <v>58.426689554537873</v>
      </c>
    </row>
    <row r="18" spans="1:11" x14ac:dyDescent="0.25">
      <c r="A18">
        <f t="shared" si="8"/>
        <v>16</v>
      </c>
      <c r="B18" s="1">
        <v>45854</v>
      </c>
      <c r="C18">
        <v>62</v>
      </c>
      <c r="D18">
        <f t="shared" si="0"/>
        <v>2.5</v>
      </c>
      <c r="E18">
        <f t="shared" si="1"/>
        <v>1.7857142857142847</v>
      </c>
      <c r="F18">
        <f t="shared" si="2"/>
        <v>4.4642857142857117</v>
      </c>
      <c r="G18">
        <f t="shared" si="3"/>
        <v>6.25</v>
      </c>
      <c r="H18">
        <f t="shared" si="4"/>
        <v>62.324302134646963</v>
      </c>
      <c r="I18">
        <f t="shared" si="5"/>
        <v>0.99479653805113877</v>
      </c>
      <c r="J18">
        <v>0.98744560037167328</v>
      </c>
      <c r="K18">
        <f t="shared" si="7"/>
        <v>61.541857939092033</v>
      </c>
    </row>
    <row r="19" spans="1:11" x14ac:dyDescent="0.25">
      <c r="A19">
        <f t="shared" si="8"/>
        <v>17</v>
      </c>
      <c r="B19" s="1">
        <v>45855</v>
      </c>
      <c r="C19">
        <v>60</v>
      </c>
      <c r="D19">
        <f t="shared" si="0"/>
        <v>3.5</v>
      </c>
      <c r="E19">
        <f t="shared" si="1"/>
        <v>-0.2142857142857153</v>
      </c>
      <c r="F19">
        <f t="shared" si="2"/>
        <v>-0.75000000000000355</v>
      </c>
      <c r="G19">
        <f t="shared" si="3"/>
        <v>12.25</v>
      </c>
      <c r="H19">
        <f t="shared" si="4"/>
        <v>63.168308702791464</v>
      </c>
      <c r="I19">
        <f t="shared" si="5"/>
        <v>0.94984338241983901</v>
      </c>
      <c r="J19">
        <v>0.92618321313119489</v>
      </c>
      <c r="K19">
        <f t="shared" si="7"/>
        <v>58.505427122414616</v>
      </c>
    </row>
    <row r="20" spans="1:11" x14ac:dyDescent="0.25">
      <c r="A20">
        <f t="shared" si="8"/>
        <v>18</v>
      </c>
      <c r="B20" s="1">
        <v>45856</v>
      </c>
      <c r="C20">
        <v>58</v>
      </c>
      <c r="D20">
        <f t="shared" si="0"/>
        <v>4.5</v>
      </c>
      <c r="E20">
        <f t="shared" si="1"/>
        <v>-2.2142857142857153</v>
      </c>
      <c r="F20">
        <f t="shared" si="2"/>
        <v>-9.9642857142857189</v>
      </c>
      <c r="G20">
        <f t="shared" si="3"/>
        <v>20.25</v>
      </c>
      <c r="H20">
        <f t="shared" si="4"/>
        <v>64.012315270935957</v>
      </c>
      <c r="I20">
        <f t="shared" si="5"/>
        <v>0.90607564738928015</v>
      </c>
      <c r="J20">
        <v>0.93650487323462728</v>
      </c>
      <c r="K20">
        <f t="shared" si="7"/>
        <v>59.947845198262875</v>
      </c>
    </row>
    <row r="21" spans="1:11" x14ac:dyDescent="0.25">
      <c r="A21">
        <f t="shared" si="8"/>
        <v>19</v>
      </c>
      <c r="B21" s="1">
        <v>45857</v>
      </c>
      <c r="C21">
        <v>75</v>
      </c>
      <c r="D21">
        <f t="shared" si="0"/>
        <v>5.5</v>
      </c>
      <c r="E21">
        <f t="shared" si="1"/>
        <v>14.785714285714285</v>
      </c>
      <c r="F21">
        <f t="shared" si="2"/>
        <v>81.321428571428569</v>
      </c>
      <c r="G21">
        <f t="shared" si="3"/>
        <v>30.25</v>
      </c>
      <c r="H21">
        <f t="shared" si="4"/>
        <v>64.856321839080465</v>
      </c>
      <c r="I21">
        <f t="shared" si="5"/>
        <v>1.1564023039432874</v>
      </c>
      <c r="J21">
        <v>1.1584778339912707</v>
      </c>
      <c r="K21">
        <f t="shared" si="7"/>
        <v>75.134611244778682</v>
      </c>
    </row>
    <row r="22" spans="1:11" x14ac:dyDescent="0.25">
      <c r="A22">
        <f t="shared" si="8"/>
        <v>20</v>
      </c>
      <c r="B22" s="1">
        <v>45858</v>
      </c>
      <c r="C22">
        <v>73</v>
      </c>
      <c r="D22">
        <f t="shared" si="0"/>
        <v>6.5</v>
      </c>
      <c r="E22">
        <f t="shared" si="1"/>
        <v>12.785714285714285</v>
      </c>
      <c r="F22">
        <f t="shared" si="2"/>
        <v>83.107142857142847</v>
      </c>
      <c r="G22">
        <f t="shared" si="3"/>
        <v>42.25</v>
      </c>
      <c r="H22">
        <f t="shared" si="4"/>
        <v>65.700328407224958</v>
      </c>
      <c r="I22">
        <f t="shared" si="5"/>
        <v>1.1111055571523187</v>
      </c>
      <c r="J22">
        <v>1.1434218227831254</v>
      </c>
      <c r="K22">
        <f t="shared" si="7"/>
        <v>75.123189264839112</v>
      </c>
    </row>
    <row r="23" spans="1:11" x14ac:dyDescent="0.25">
      <c r="A23">
        <f t="shared" si="8"/>
        <v>21</v>
      </c>
      <c r="B23" s="1">
        <v>45859</v>
      </c>
      <c r="C23">
        <v>59</v>
      </c>
      <c r="D23">
        <f t="shared" si="0"/>
        <v>7.5</v>
      </c>
      <c r="E23">
        <f t="shared" si="1"/>
        <v>-1.2142857142857153</v>
      </c>
      <c r="F23">
        <f t="shared" si="2"/>
        <v>-9.1071428571428648</v>
      </c>
      <c r="G23">
        <f t="shared" si="3"/>
        <v>56.25</v>
      </c>
      <c r="H23">
        <f t="shared" si="4"/>
        <v>66.544334975369452</v>
      </c>
      <c r="I23">
        <f t="shared" si="5"/>
        <v>0.88662693859421848</v>
      </c>
      <c r="J23">
        <v>0.89712337548993892</v>
      </c>
      <c r="K23">
        <f t="shared" si="7"/>
        <v>59.698478412836643</v>
      </c>
    </row>
    <row r="24" spans="1:11" x14ac:dyDescent="0.25">
      <c r="A24">
        <f t="shared" si="8"/>
        <v>22</v>
      </c>
      <c r="B24" s="1">
        <v>45860</v>
      </c>
      <c r="C24">
        <v>61</v>
      </c>
      <c r="D24">
        <f t="shared" si="0"/>
        <v>8.5</v>
      </c>
      <c r="E24">
        <f t="shared" si="1"/>
        <v>0.7857142857142847</v>
      </c>
      <c r="F24">
        <f t="shared" si="2"/>
        <v>6.6785714285714199</v>
      </c>
      <c r="G24">
        <f t="shared" si="3"/>
        <v>72.25</v>
      </c>
      <c r="H24">
        <f t="shared" si="4"/>
        <v>67.38834154351396</v>
      </c>
      <c r="I24">
        <f t="shared" si="5"/>
        <v>0.90520108675787958</v>
      </c>
      <c r="J24">
        <v>0.95033195621739419</v>
      </c>
      <c r="K24">
        <f t="shared" si="7"/>
        <v>64.041294445293516</v>
      </c>
    </row>
    <row r="25" spans="1:11" x14ac:dyDescent="0.25">
      <c r="A25">
        <f t="shared" si="8"/>
        <v>23</v>
      </c>
      <c r="B25" s="1">
        <v>45861</v>
      </c>
      <c r="C25">
        <v>65</v>
      </c>
      <c r="D25">
        <f t="shared" si="0"/>
        <v>9.5</v>
      </c>
      <c r="E25">
        <f t="shared" si="1"/>
        <v>4.7857142857142847</v>
      </c>
      <c r="F25">
        <f t="shared" si="2"/>
        <v>45.464285714285708</v>
      </c>
      <c r="G25">
        <f t="shared" si="3"/>
        <v>90.25</v>
      </c>
      <c r="H25">
        <f t="shared" si="4"/>
        <v>68.232348111658453</v>
      </c>
      <c r="I25">
        <f t="shared" si="5"/>
        <v>0.95262733584415271</v>
      </c>
      <c r="J25">
        <v>0.98744560037167328</v>
      </c>
      <c r="K25">
        <f t="shared" si="7"/>
        <v>67.37573194588559</v>
      </c>
    </row>
    <row r="26" spans="1:11" x14ac:dyDescent="0.25">
      <c r="A26">
        <f t="shared" si="8"/>
        <v>24</v>
      </c>
      <c r="B26" s="1">
        <v>45862</v>
      </c>
      <c r="C26">
        <v>63</v>
      </c>
      <c r="D26">
        <f t="shared" si="0"/>
        <v>10.5</v>
      </c>
      <c r="E26">
        <f t="shared" si="1"/>
        <v>2.7857142857142847</v>
      </c>
      <c r="F26">
        <f t="shared" si="2"/>
        <v>29.249999999999989</v>
      </c>
      <c r="G26">
        <f t="shared" si="3"/>
        <v>110.25</v>
      </c>
      <c r="H26">
        <f t="shared" si="4"/>
        <v>69.076354679802961</v>
      </c>
      <c r="I26">
        <f t="shared" si="5"/>
        <v>0.91203423070065959</v>
      </c>
      <c r="J26">
        <v>0.92618321313119489</v>
      </c>
      <c r="K26">
        <f t="shared" si="7"/>
        <v>63.977360128729956</v>
      </c>
    </row>
    <row r="27" spans="1:11" x14ac:dyDescent="0.25">
      <c r="A27">
        <f t="shared" si="8"/>
        <v>25</v>
      </c>
      <c r="B27" s="1">
        <v>45863</v>
      </c>
      <c r="C27">
        <v>63</v>
      </c>
      <c r="D27">
        <f t="shared" si="0"/>
        <v>11.5</v>
      </c>
      <c r="E27">
        <f t="shared" si="1"/>
        <v>2.7857142857142847</v>
      </c>
      <c r="F27">
        <f t="shared" si="2"/>
        <v>32.035714285714278</v>
      </c>
      <c r="G27">
        <f t="shared" si="3"/>
        <v>132.25</v>
      </c>
      <c r="H27">
        <f t="shared" si="4"/>
        <v>69.920361247947454</v>
      </c>
      <c r="I27">
        <f t="shared" si="5"/>
        <v>0.90102509305684397</v>
      </c>
      <c r="J27">
        <v>0.93650487323462728</v>
      </c>
      <c r="K27">
        <f t="shared" si="7"/>
        <v>65.480759047028371</v>
      </c>
    </row>
    <row r="28" spans="1:11" x14ac:dyDescent="0.25">
      <c r="A28">
        <f t="shared" si="8"/>
        <v>26</v>
      </c>
      <c r="B28" s="1">
        <v>45864</v>
      </c>
      <c r="C28">
        <v>78</v>
      </c>
      <c r="D28">
        <f t="shared" si="0"/>
        <v>12.5</v>
      </c>
      <c r="E28">
        <f t="shared" si="1"/>
        <v>17.785714285714285</v>
      </c>
      <c r="F28">
        <f t="shared" si="2"/>
        <v>222.32142857142856</v>
      </c>
      <c r="G28">
        <f t="shared" si="3"/>
        <v>156.25</v>
      </c>
      <c r="H28">
        <f t="shared" si="4"/>
        <v>70.764367816091948</v>
      </c>
      <c r="I28">
        <f t="shared" si="5"/>
        <v>1.1022496548363518</v>
      </c>
      <c r="J28">
        <v>1.1584778339912707</v>
      </c>
      <c r="K28">
        <f t="shared" si="7"/>
        <v>81.978951551347791</v>
      </c>
    </row>
    <row r="29" spans="1:11" s="2" customFormat="1" x14ac:dyDescent="0.25">
      <c r="A29" s="2">
        <f t="shared" si="8"/>
        <v>27</v>
      </c>
      <c r="B29" s="3">
        <v>45865</v>
      </c>
      <c r="C29" s="2">
        <v>80</v>
      </c>
      <c r="D29" s="2">
        <f t="shared" si="0"/>
        <v>13.5</v>
      </c>
      <c r="E29" s="2">
        <f t="shared" si="1"/>
        <v>19.785714285714285</v>
      </c>
      <c r="F29" s="2">
        <f t="shared" si="2"/>
        <v>267.10714285714283</v>
      </c>
      <c r="G29" s="2">
        <f t="shared" si="3"/>
        <v>182.25</v>
      </c>
      <c r="H29" s="2">
        <f t="shared" si="4"/>
        <v>71.608374384236456</v>
      </c>
      <c r="I29" s="2">
        <f t="shared" si="5"/>
        <v>1.1171877687201184</v>
      </c>
      <c r="J29" s="2">
        <v>1.1434218227831254</v>
      </c>
      <c r="K29" s="2">
        <f t="shared" si="7"/>
        <v>81.878577964960115</v>
      </c>
    </row>
    <row r="30" spans="1:11" x14ac:dyDescent="0.25">
      <c r="A30">
        <f t="shared" si="8"/>
        <v>28</v>
      </c>
      <c r="B30" s="1">
        <v>45866</v>
      </c>
      <c r="C30">
        <v>63</v>
      </c>
      <c r="H30">
        <f t="shared" si="4"/>
        <v>72.452380952380963</v>
      </c>
      <c r="J30">
        <v>0.89712337548993892</v>
      </c>
      <c r="K30">
        <f t="shared" si="7"/>
        <v>64.998724562282959</v>
      </c>
    </row>
    <row r="31" spans="1:11" x14ac:dyDescent="0.25">
      <c r="A31">
        <f t="shared" si="8"/>
        <v>29</v>
      </c>
      <c r="B31" s="1">
        <v>45867</v>
      </c>
      <c r="C31">
        <v>64</v>
      </c>
      <c r="H31">
        <f t="shared" si="4"/>
        <v>73.296387520525457</v>
      </c>
      <c r="J31">
        <v>0.95033195621739419</v>
      </c>
      <c r="K31">
        <f t="shared" si="7"/>
        <v>69.65589933604916</v>
      </c>
    </row>
    <row r="32" spans="1:11" x14ac:dyDescent="0.25">
      <c r="A32">
        <f t="shared" si="8"/>
        <v>30</v>
      </c>
      <c r="B32" s="1">
        <v>45868</v>
      </c>
      <c r="C32">
        <v>67</v>
      </c>
      <c r="H32">
        <f t="shared" si="4"/>
        <v>74.14039408866995</v>
      </c>
      <c r="J32">
        <v>0.98744560037167328</v>
      </c>
      <c r="K32">
        <f t="shared" si="7"/>
        <v>73.209605952679155</v>
      </c>
    </row>
    <row r="33" spans="1:11" x14ac:dyDescent="0.25">
      <c r="A33">
        <f t="shared" si="8"/>
        <v>31</v>
      </c>
      <c r="B33" s="1">
        <v>45869</v>
      </c>
      <c r="C33">
        <v>65</v>
      </c>
      <c r="H33">
        <f t="shared" si="4"/>
        <v>74.984400656814444</v>
      </c>
      <c r="J33">
        <v>0.92618321313119489</v>
      </c>
      <c r="K33">
        <f t="shared" si="7"/>
        <v>69.449293135045281</v>
      </c>
    </row>
    <row r="34" spans="1:11" x14ac:dyDescent="0.25">
      <c r="A34">
        <f t="shared" si="8"/>
        <v>32</v>
      </c>
      <c r="B34" s="1">
        <v>45870</v>
      </c>
      <c r="C34">
        <v>70</v>
      </c>
      <c r="H34">
        <f t="shared" si="4"/>
        <v>75.828407224958951</v>
      </c>
      <c r="J34">
        <v>0.93650487323462728</v>
      </c>
      <c r="K34">
        <f t="shared" si="7"/>
        <v>71.013672895793874</v>
      </c>
    </row>
    <row r="35" spans="1:11" x14ac:dyDescent="0.25">
      <c r="A35">
        <f t="shared" si="8"/>
        <v>33</v>
      </c>
      <c r="B35" s="1">
        <v>45871</v>
      </c>
      <c r="C35">
        <v>87</v>
      </c>
      <c r="H35">
        <f t="shared" si="4"/>
        <v>76.672413793103459</v>
      </c>
      <c r="J35">
        <v>1.1584778339912707</v>
      </c>
      <c r="K35">
        <f t="shared" si="7"/>
        <v>88.823291857916928</v>
      </c>
    </row>
    <row r="36" spans="1:11" s="2" customFormat="1" x14ac:dyDescent="0.25">
      <c r="A36" s="2">
        <f t="shared" si="8"/>
        <v>34</v>
      </c>
      <c r="B36" s="3">
        <v>45872</v>
      </c>
      <c r="C36" s="2">
        <v>84</v>
      </c>
      <c r="H36" s="2">
        <f t="shared" si="4"/>
        <v>77.516420361247953</v>
      </c>
      <c r="J36" s="2">
        <v>1.1434218227831254</v>
      </c>
      <c r="K36" s="2">
        <f t="shared" si="7"/>
        <v>88.633966665081118</v>
      </c>
    </row>
    <row r="37" spans="1:11" x14ac:dyDescent="0.25">
      <c r="A37">
        <f t="shared" si="8"/>
        <v>35</v>
      </c>
      <c r="B37" s="1">
        <v>45873</v>
      </c>
      <c r="C37">
        <v>71</v>
      </c>
    </row>
    <row r="38" spans="1:11" x14ac:dyDescent="0.25">
      <c r="A38">
        <f t="shared" si="8"/>
        <v>36</v>
      </c>
      <c r="B38" s="1">
        <v>45874</v>
      </c>
      <c r="C38">
        <v>73</v>
      </c>
    </row>
    <row r="39" spans="1:11" x14ac:dyDescent="0.25">
      <c r="A39">
        <f t="shared" si="8"/>
        <v>37</v>
      </c>
      <c r="B39" s="1">
        <v>45875</v>
      </c>
      <c r="C39">
        <v>77</v>
      </c>
    </row>
    <row r="40" spans="1:11" x14ac:dyDescent="0.25">
      <c r="A40">
        <f t="shared" si="8"/>
        <v>38</v>
      </c>
      <c r="B40" s="1">
        <v>45876</v>
      </c>
      <c r="C40">
        <v>75</v>
      </c>
    </row>
    <row r="41" spans="1:11" x14ac:dyDescent="0.25">
      <c r="A41">
        <f t="shared" si="8"/>
        <v>39</v>
      </c>
      <c r="B41" s="1">
        <v>45877</v>
      </c>
      <c r="C41">
        <v>75</v>
      </c>
    </row>
    <row r="42" spans="1:11" x14ac:dyDescent="0.25">
      <c r="A42">
        <f t="shared" si="8"/>
        <v>40</v>
      </c>
      <c r="B42" s="1">
        <v>45878</v>
      </c>
      <c r="C42">
        <v>94</v>
      </c>
    </row>
    <row r="43" spans="1:11" x14ac:dyDescent="0.25">
      <c r="A43">
        <f t="shared" si="8"/>
        <v>41</v>
      </c>
      <c r="B43" s="1">
        <v>45879</v>
      </c>
      <c r="C43">
        <v>96</v>
      </c>
    </row>
    <row r="44" spans="1:11" x14ac:dyDescent="0.25">
      <c r="A44">
        <f t="shared" si="8"/>
        <v>42</v>
      </c>
      <c r="B44" s="1">
        <v>45880</v>
      </c>
      <c r="C44">
        <v>82</v>
      </c>
    </row>
    <row r="46" spans="1:11" x14ac:dyDescent="0.25">
      <c r="A46">
        <f>AVERAGE(A2:A29)</f>
        <v>13.5</v>
      </c>
      <c r="B46" t="s">
        <v>2</v>
      </c>
      <c r="C46">
        <f>AVERAGE(C2:C29)</f>
        <v>60.214285714285715</v>
      </c>
      <c r="E46" t="s">
        <v>7</v>
      </c>
      <c r="F46">
        <f>SUM(F2:F29)/SUM(G2:G29)</f>
        <v>0.84400656814449926</v>
      </c>
    </row>
    <row r="47" spans="1:11" x14ac:dyDescent="0.25">
      <c r="E47" t="s">
        <v>8</v>
      </c>
      <c r="F47">
        <f>C46-F46*A46</f>
        <v>48.820197044334975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ristorantiGTrend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2025-08-29T09:00:59Z</dcterms:created>
  <dcterms:modified xsi:type="dcterms:W3CDTF">2025-08-29T09:18:02Z</dcterms:modified>
</cp:coreProperties>
</file>