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esktop\"/>
    </mc:Choice>
  </mc:AlternateContent>
  <xr:revisionPtr revIDLastSave="0" documentId="13_ncr:1_{6C9F92C6-0C56-443D-8D69-6321D48B4319}" xr6:coauthVersionLast="31" xr6:coauthVersionMax="31" xr10:uidLastSave="{00000000-0000-0000-0000-000000000000}"/>
  <bookViews>
    <workbookView xWindow="0" yWindow="0" windowWidth="21600" windowHeight="9900" xr2:uid="{00000000-000D-0000-FFFF-FFFF00000000}"/>
  </bookViews>
  <sheets>
    <sheet name="Formatted File" sheetId="1" r:id="rId1"/>
    <sheet name="Options" sheetId="2" r:id="rId2"/>
    <sheet name="Output" sheetId="3" r:id="rId3"/>
  </sheets>
  <definedNames>
    <definedName name="ColumnTitle1">'Formatted File'!$B$4</definedName>
    <definedName name="InputArea">'Formatted File'!$B$5:$G$10</definedName>
    <definedName name="_xlnm.Print_Titles" localSheetId="0">'Formatted File'!$4:$4</definedName>
    <definedName name="RowTitleRegion1..C2">'Formatted File'!$B$2</definedName>
    <definedName name="RowTitleRegion2..C4">'Formatted File'!#REF!</definedName>
    <definedName name="RowTitleRegion3..E4">'Formatted File'!#REF!</definedName>
    <definedName name="Vehicle_1_Name">IF(RIGHT('Formatted File'!#REF!,5)="Total", TRIM(LEFT('Formatted File'!#REF!,SEARCH("TOTAL",'Formatted File'!#REF!)-1)),'Formatted File'!#REF!)</definedName>
    <definedName name="Vehicle_2_Name">IF(RIGHT('Formatted File'!$B$3,5)="Total", TRIM(LEFT('Formatted File'!$B$3,SEARCH("TOTAL",'Formatted File'!$B$3)-1)),'Formatted File'!$B$3)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1" i="3"/>
  <c r="A2" i="3"/>
  <c r="A1" i="3"/>
  <c r="G5" i="1"/>
  <c r="G6" i="1"/>
  <c r="F5" i="1"/>
</calcChain>
</file>

<file path=xl/sharedStrings.xml><?xml version="1.0" encoding="utf-8"?>
<sst xmlns="http://schemas.openxmlformats.org/spreadsheetml/2006/main" count="53" uniqueCount="46">
  <si>
    <t>UAV Design Input File</t>
  </si>
  <si>
    <t>Parameter</t>
  </si>
  <si>
    <t>Value</t>
  </si>
  <si>
    <t>Units</t>
  </si>
  <si>
    <t>Endurance</t>
  </si>
  <si>
    <t>Description</t>
  </si>
  <si>
    <t>Payload Size</t>
  </si>
  <si>
    <t>Hand-Launchable</t>
  </si>
  <si>
    <t>Configuration</t>
  </si>
  <si>
    <t>Vector containing outer dimensions of payload [length, width, height]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</si>
  <si>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</si>
  <si>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</si>
  <si>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</si>
  <si>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</si>
  <si>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</si>
  <si>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</si>
  <si>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</si>
  <si>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</si>
  <si>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</si>
  <si>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</si>
  <si>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</si>
  <si>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</si>
  <si>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</si>
  <si>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</si>
  <si>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</si>
  <si>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</si>
  <si>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</si>
  <si>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</si>
  <si>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</si>
  <si>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</si>
  <si>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[m]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</si>
  <si>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</si>
  <si>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</si>
  <si>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</si>
  <si>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</si>
  <si>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</si>
  <si>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</si>
  <si>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</si>
  <si>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</si>
  <si>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</si>
  <si>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</si>
  <si>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</si>
  <si>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payload_size</t>
  </si>
  <si>
    <t>configuration</t>
  </si>
  <si>
    <t>handlaunch</t>
  </si>
  <si>
    <t>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</si>
</sst>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HGMaruGothicMPRO"/>
      <family val="2"/>
      <charset val="128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164" fontId="4" fillId="2" borderId="0" xfId="5">
      <alignment horizontal="left"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7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8" fillId="4" borderId="0" xfId="0" applyFont="1" applyFill="1" applyBorder="1">
      <alignment horizontal="left" vertical="center" wrapText="1"/>
    </xf>
    <xf numFmtId="0" fontId="8" fillId="4" borderId="0" xfId="0" applyFont="1" applyFill="1" applyBorder="1" applyAlignment="1">
      <alignment horizontal="left" vertical="center"/>
    </xf>
    <xf numFmtId="0" fontId="8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2166110</xdr:colOff>
      <xdr:row>0</xdr:row>
      <xdr:rowOff>16565</xdr:rowOff>
    </xdr:from>
    <xdr:to>
      <xdr:col>7</xdr:col>
      <xdr:colOff>17809</xdr:colOff>
      <xdr:row>4</xdr:row>
      <xdr:rowOff>0</xdr:rowOff>
    </xdr:to>
    <xdr:pic>
      <xdr:nvPicPr>
        <xdr:cNvPr id="2" name="Picture 1" descr="Side view of a sports c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393" y="16565"/>
          <a:ext cx="3765481" cy="172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1"/>
  <sheetViews>
    <sheetView showGridLines="0" tabSelected="1" zoomScaleNormal="100" workbookViewId="0">
      <selection activeCell="E17" sqref="E17"/>
    </sheetView>
  </sheetViews>
  <sheetFormatPr defaultRowHeight="30" customHeight="1" x14ac:dyDescent="0.25"/>
  <cols>
    <col min="1" max="1" width="2.7109375" customWidth="1"/>
    <col min="2" max="2" width="21" customWidth="1"/>
    <col min="3" max="5" width="5.140625" bestFit="1" customWidth="1"/>
    <col min="6" max="6" width="20.28515625" customWidth="1"/>
    <col min="7" max="7" width="88.7109375" bestFit="1" customWidth="1"/>
    <col min="8" max="8" width="2.7109375" customWidth="1"/>
  </cols>
  <sheetData>
    <row r="1" spans="2:7" ht="39" customHeight="1" x14ac:dyDescent="0.45">
      <c r="B1" s="7" t="s">
        <v>0</v>
      </c>
      <c r="C1" s="7"/>
      <c r="D1" s="7"/>
      <c r="E1" s="6"/>
      <c r="F1" s="1"/>
      <c r="G1" s="1"/>
    </row>
    <row r="2" spans="2:7" ht="39" customHeight="1" x14ac:dyDescent="0.25">
      <c r="B2" s="2"/>
      <c r="C2" s="2"/>
      <c r="D2" s="2"/>
      <c r="E2" s="3"/>
      <c r="F2" s="2"/>
      <c r="G2" s="2"/>
    </row>
    <row r="3" spans="2:7" ht="39" customHeight="1" x14ac:dyDescent="0.25">
      <c r="B3" s="4"/>
      <c r="C3" s="4"/>
      <c r="D3" s="4"/>
      <c r="E3" s="5"/>
      <c r="F3" s="4"/>
      <c r="G3" s="5"/>
    </row>
    <row r="4" spans="2:7" ht="19.5" customHeight="1" x14ac:dyDescent="0.25">
      <c r="B4" s="12" t="s">
        <v>1</v>
      </c>
      <c r="C4" s="14" t="s">
        <v>2</v>
      </c>
      <c r="D4" s="14"/>
      <c r="E4" s="14"/>
      <c r="F4" s="12" t="s">
        <v>3</v>
      </c>
      <c r="G4" s="13" t="s">
        <v>5</v>
      </c>
    </row>
    <row r="5" spans="2:7" ht="30" customHeight="1" x14ac:dyDescent="0.25">
      <c r="B5" s="9" t="s">
        <v>4</v>
      </c>
      <c r="C5" s="15">
        <v>1</v>
      </c>
      <c r="D5" s="15"/>
      <c r="E5" s="15"/>
      <c r="F5" s="9" t="str">
        <f>IF(B5="Endurance","[h]","[km]")</f>
        <v>[h]</v>
      </c>
      <c r="G5" s="9" t="str">
        <f>IF(B5=Options!C2,Options!H2,Options!H3)</f>
        <v>Desired Endurance expressed in Hours</v>
      </c>
    </row>
    <row r="6" spans="2:7" ht="30" customHeight="1" x14ac:dyDescent="0.25">
      <c r="B6" s="17" t="s">
        <v>33</v>
      </c>
      <c r="C6" s="18">
        <v>0.25</v>
      </c>
      <c r="D6" s="18"/>
      <c r="E6" s="18"/>
      <c r="F6" s="17" t="s">
        <v>14</v>
      </c>
      <c r="G6" s="17" t="str">
        <f>IF(B6=Options!E2,Options!H3,Options!H4)</f>
        <v>Desired Range expressed in Kilometers</v>
      </c>
    </row>
    <row r="7" spans="2:7" ht="30" customHeight="1" x14ac:dyDescent="0.25">
      <c r="B7" s="9" t="s">
        <v>6</v>
      </c>
      <c r="C7" s="8">
        <v>0.1</v>
      </c>
      <c r="D7" s="8">
        <v>0.1</v>
      </c>
      <c r="E7" s="8">
        <v>0.1</v>
      </c>
      <c r="F7" s="9" t="s">
        <v>30</v>
      </c>
      <c r="G7" s="9" t="s">
        <v>9</v>
      </c>
    </row>
    <row r="8" spans="2:7" ht="30" customHeight="1" x14ac:dyDescent="0.25">
      <c r="B8" s="17" t="s">
        <v>8</v>
      </c>
      <c r="C8" s="18" t="s">
        <v>16</v>
      </c>
      <c r="D8" s="18"/>
      <c r="E8" s="18"/>
      <c r="F8" s="17" t="s">
        <v>12</v>
      </c>
      <c r="G8" s="17" t="s">
        <v>10</v>
      </c>
    </row>
    <row r="9" spans="2:7" ht="30" customHeight="1" x14ac:dyDescent="0.25">
      <c r="B9" s="9" t="s">
        <v>7</v>
      </c>
      <c r="C9" s="16" t="b">
        <v>1</v>
      </c>
      <c r="D9" s="16"/>
      <c r="E9" s="16"/>
      <c r="F9" s="9" t="s">
        <v>12</v>
      </c>
      <c r="G9" s="9" t="s">
        <v>39</v>
      </c>
    </row>
    <row r="10" spans="2:7" ht="30" customHeight="1" x14ac:dyDescent="0.25">
      <c r="B10" s="19" t="s">
        <v>11</v>
      </c>
      <c r="C10" s="20" t="b">
        <v>1</v>
      </c>
      <c r="D10" s="20"/>
      <c r="E10" s="20"/>
      <c r="F10" s="19" t="s">
        <v>12</v>
      </c>
      <c r="G10" s="19" t="s">
        <v>13</v>
      </c>
    </row>
    <row r="11" spans="2:7" ht="30" customHeight="1" x14ac:dyDescent="0.25">
      <c r="B11" s="11"/>
    </row>
  </sheetData>
  <mergeCells count="6">
    <mergeCell ref="C4:E4"/>
    <mergeCell ref="C5:E5"/>
    <mergeCell ref="C6:E6"/>
    <mergeCell ref="C8:E8"/>
    <mergeCell ref="C9:E9"/>
    <mergeCell ref="C10:E10"/>
  </mergeCells>
  <dataValidations xWindow="258" yWindow="333" count="1">
    <dataValidation type="decimal" allowBlank="1" showInputMessage="1" showErrorMessage="1" sqref="C7:E7" xr:uid="{57F1A5B8-1640-460F-9583-A6786CDF123A}">
      <formula1>0</formula1>
      <formula2>0.5</formula2>
    </dataValidation>
  </dataValidations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4"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Options!$G$2:$G$3</xm:f>
          </x14:formula1>
          <xm:sqref>C9:E10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L11"/>
  <sheetViews>
    <sheetView workbookViewId="0">
      <selection activeCell="H10" sqref="H10"/>
    </sheetView>
  </sheetViews>
  <sheetFormatPr defaultRowHeight="15" x14ac:dyDescent="0.25"/>
  <cols>
    <col min="1" max="1" width="20.85546875" style="22" bestFit="1" customWidth="1"/>
    <col min="2" max="2" width="20.85546875" style="25" customWidth="1"/>
    <col min="3" max="3" width="16.7109375" style="22" bestFit="1" customWidth="1"/>
    <col min="4" max="4" width="20.85546875" style="25" bestFit="1" customWidth="1"/>
    <col min="5" max="5" width="25.28515625" style="22" bestFit="1" customWidth="1"/>
    <col min="6" max="6" width="25.28515625" style="25" customWidth="1"/>
    <col min="7" max="7" width="16.7109375" style="22" customWidth="1"/>
    <col min="8" max="8" width="16.42578125" style="22" bestFit="1" customWidth="1"/>
    <col min="9" max="16384" width="9.140625" style="22"/>
  </cols>
  <sheetData>
    <row r="1" spans="1:12" x14ac:dyDescent="0.25">
      <c r="A1" s="21" t="s">
        <v>15</v>
      </c>
      <c r="B1" s="24" t="s">
        <v>23</v>
      </c>
      <c r="C1" s="21" t="s">
        <v>20</v>
      </c>
      <c r="D1" s="24" t="s">
        <v>23</v>
      </c>
      <c r="E1" s="21" t="s">
        <v>32</v>
      </c>
      <c r="F1" s="24" t="s">
        <v>23</v>
      </c>
      <c r="G1" s="21" t="s">
        <v>31</v>
      </c>
      <c r="H1" s="21" t="s">
        <v>28</v>
      </c>
    </row>
    <row r="2" spans="1:12" x14ac:dyDescent="0.25">
      <c r="A2" s="22" t="s">
        <v>16</v>
      </c>
      <c r="B2" s="25" t="s">
        <v>24</v>
      </c>
      <c r="C2" s="22" t="s">
        <v>4</v>
      </c>
      <c r="D2" s="25" t="s">
        <v>36</v>
      </c>
      <c r="E2" s="22" t="s">
        <v>33</v>
      </c>
      <c r="F2" s="25" t="s">
        <v>38</v>
      </c>
      <c r="G2" s="22" t="b">
        <v>1</v>
      </c>
      <c r="H2" s="22" t="s">
        <v>22</v>
      </c>
    </row>
    <row r="3" spans="1:12" x14ac:dyDescent="0.25">
      <c r="A3" s="22" t="s">
        <v>17</v>
      </c>
      <c r="B3" s="25" t="s">
        <v>25</v>
      </c>
      <c r="C3" s="22" t="s">
        <v>21</v>
      </c>
      <c r="D3" s="25" t="s">
        <v>37</v>
      </c>
      <c r="E3" s="22" t="s">
        <v>34</v>
      </c>
      <c r="F3" s="25" t="s">
        <v>40</v>
      </c>
      <c r="G3" s="22" t="b">
        <v>0</v>
      </c>
      <c r="H3" s="23" t="s">
        <v>29</v>
      </c>
      <c r="I3" s="23"/>
      <c r="J3" s="23"/>
      <c r="K3" s="23"/>
      <c r="L3" s="23"/>
    </row>
    <row r="4" spans="1:12" x14ac:dyDescent="0.25">
      <c r="A4" s="22" t="s">
        <v>18</v>
      </c>
      <c r="B4" s="25" t="s">
        <v>26</v>
      </c>
      <c r="H4" s="11" t="s">
        <v>41</v>
      </c>
      <c r="I4" s="23"/>
      <c r="J4" s="23"/>
      <c r="K4" s="23"/>
      <c r="L4" s="23"/>
    </row>
    <row r="5" spans="1:12" x14ac:dyDescent="0.25">
      <c r="A5" s="22" t="s">
        <v>19</v>
      </c>
      <c r="B5" s="25" t="s">
        <v>27</v>
      </c>
      <c r="H5" s="11" t="s">
        <v>35</v>
      </c>
    </row>
    <row r="11" spans="1:12" x14ac:dyDescent="0.25">
      <c r="K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6"/>
  <sheetViews>
    <sheetView workbookViewId="0">
      <selection activeCell="B9" sqref="B9"/>
    </sheetView>
  </sheetViews>
  <sheetFormatPr defaultRowHeight="15" x14ac:dyDescent="0.25"/>
  <cols>
    <col min="1" max="1" width="17.42578125" style="10" bestFit="1" customWidth="1"/>
    <col min="2" max="2" width="15.140625" style="10" customWidth="1"/>
    <col min="3" max="16384" width="9.140625" style="10"/>
  </cols>
  <sheetData>
    <row r="1" spans="1:2" x14ac:dyDescent="0.25">
      <c r="A1" s="10" t="str">
        <f>IF('Formatted File'!B5=Options!C3,Options!D2,Options!D3)</f>
        <v>range</v>
      </c>
      <c r="B1" s="26">
        <f>'Formatted File'!C5</f>
        <v>1</v>
      </c>
    </row>
    <row r="2" spans="1:2" x14ac:dyDescent="0.25">
      <c r="A2" s="10" t="str">
        <f>IF('Formatted File'!B6=Options!E2,Options!F2,Options!F3)</f>
        <v>payload</v>
      </c>
      <c r="B2" s="26">
        <f>'Formatted File'!C6</f>
        <v>0.25</v>
      </c>
    </row>
    <row r="3" spans="1:2" x14ac:dyDescent="0.25">
      <c r="A3" s="10" t="s">
        <v>42</v>
      </c>
      <c r="B3" s="26" t="str">
        <f>'Formatted File'!C7 &amp; ", " &amp; 'Formatted File'!D7 &amp; ", " &amp; 'Formatted File'!E7</f>
        <v>0.1, 0.1, 0.1</v>
      </c>
    </row>
    <row r="4" spans="1:2" x14ac:dyDescent="0.25">
      <c r="A4" s="10" t="s">
        <v>43</v>
      </c>
      <c r="B4" s="10" t="str">
        <f>INDEX(Options!B:B, MATCH('Formatted File'!C8, Options!A:A,0))</f>
        <v>conventional</v>
      </c>
    </row>
    <row r="5" spans="1:2" x14ac:dyDescent="0.25">
      <c r="A5" s="10" t="s">
        <v>44</v>
      </c>
      <c r="B5" s="10" t="str">
        <f>IF('Formatted File'!C9=Options!G2, "True", "False")</f>
        <v>True</v>
      </c>
    </row>
    <row r="6" spans="1:2" x14ac:dyDescent="0.25">
      <c r="A6" s="10" t="s">
        <v>45</v>
      </c>
      <c r="B6" s="10" t="str">
        <f>IF('Formatted File'!C10=Options!G2,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Formatted File</vt:lpstr>
      <vt:lpstr>Options</vt:lpstr>
      <vt:lpstr>Output</vt:lpstr>
      <vt:lpstr>ColumnTitle1</vt:lpstr>
      <vt:lpstr>InputArea</vt:lpstr>
      <vt:lpstr>'Formatted File'!Print_Titles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2018-04-03T09:53:38Z</dcterms:modified>
</cp:coreProperties>
</file>