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135" windowWidth="22035" windowHeight="9015"/>
  </bookViews>
  <sheets>
    <sheet name="Overview" sheetId="4" r:id="rId1"/>
    <sheet name="Composite" sheetId="12" r:id="rId2"/>
    <sheet name="KP" sheetId="6" r:id="rId3"/>
    <sheet name="KPx" sheetId="1" r:id="rId4"/>
    <sheet name="VA" sheetId="2" r:id="rId5"/>
    <sheet name="IMHC" sheetId="3" r:id="rId6"/>
    <sheet name="Changes" sheetId="13" r:id="rId7"/>
  </sheets>
  <definedNames>
    <definedName name="_xlnm._FilterDatabase" localSheetId="1" hidden="1">Composite!$A$1:$S$148</definedName>
  </definedNames>
  <calcPr calcId="125725"/>
  <pivotCaches>
    <pivotCache cacheId="8" r:id="rId8"/>
    <pivotCache cacheId="9" r:id="rId9"/>
  </pivotCaches>
</workbook>
</file>

<file path=xl/calcChain.xml><?xml version="1.0" encoding="utf-8"?>
<calcChain xmlns="http://schemas.openxmlformats.org/spreadsheetml/2006/main">
  <c r="S148" i="12"/>
  <c r="R148"/>
  <c r="Q148"/>
  <c r="S147"/>
  <c r="R147"/>
  <c r="Q147"/>
  <c r="S146"/>
  <c r="R146"/>
  <c r="Q146"/>
  <c r="S145"/>
  <c r="R145"/>
  <c r="Q145"/>
  <c r="S144"/>
  <c r="R144"/>
  <c r="Q144"/>
  <c r="S143"/>
  <c r="R143"/>
  <c r="Q143"/>
  <c r="S142"/>
  <c r="R142"/>
  <c r="Q142"/>
  <c r="S141"/>
  <c r="R141"/>
  <c r="Q141"/>
  <c r="S140"/>
  <c r="R140"/>
  <c r="Q140"/>
  <c r="S139"/>
  <c r="R139"/>
  <c r="Q139"/>
  <c r="S138"/>
  <c r="R138"/>
  <c r="Q138"/>
  <c r="S137"/>
  <c r="R137"/>
  <c r="Q137"/>
  <c r="S136"/>
  <c r="R136"/>
  <c r="Q136"/>
  <c r="S135"/>
  <c r="R135"/>
  <c r="Q135"/>
  <c r="S134"/>
  <c r="R134"/>
  <c r="Q134"/>
  <c r="S133"/>
  <c r="R133"/>
  <c r="Q133"/>
  <c r="S132"/>
  <c r="R132"/>
  <c r="Q132"/>
  <c r="S131"/>
  <c r="R131"/>
  <c r="Q131"/>
  <c r="S130"/>
  <c r="R130"/>
  <c r="Q130"/>
  <c r="S129"/>
  <c r="R129"/>
  <c r="Q129"/>
  <c r="S128"/>
  <c r="R128"/>
  <c r="Q128"/>
  <c r="S127"/>
  <c r="R127"/>
  <c r="Q127"/>
  <c r="S126"/>
  <c r="R126"/>
  <c r="Q126"/>
  <c r="S125"/>
  <c r="R125"/>
  <c r="Q125"/>
  <c r="S124"/>
  <c r="R124"/>
  <c r="Q124"/>
  <c r="S123"/>
  <c r="R123"/>
  <c r="Q123"/>
  <c r="S122"/>
  <c r="R122"/>
  <c r="Q122"/>
  <c r="S121"/>
  <c r="R121"/>
  <c r="Q121"/>
  <c r="S120"/>
  <c r="R120"/>
  <c r="Q120"/>
  <c r="S119"/>
  <c r="R119"/>
  <c r="Q119"/>
  <c r="S118"/>
  <c r="R118"/>
  <c r="Q118"/>
  <c r="S117"/>
  <c r="R117"/>
  <c r="Q117"/>
  <c r="S116"/>
  <c r="R116"/>
  <c r="Q116"/>
  <c r="S115"/>
  <c r="R115"/>
  <c r="Q115"/>
  <c r="S114"/>
  <c r="R114"/>
  <c r="Q114"/>
  <c r="S113"/>
  <c r="R113"/>
  <c r="Q113"/>
  <c r="S112"/>
  <c r="R112"/>
  <c r="Q112"/>
  <c r="S111"/>
  <c r="R111"/>
  <c r="Q111"/>
  <c r="S110"/>
  <c r="R110"/>
  <c r="Q110"/>
  <c r="S109"/>
  <c r="R109"/>
  <c r="Q109"/>
  <c r="S108"/>
  <c r="R108"/>
  <c r="Q108"/>
  <c r="S107"/>
  <c r="R107"/>
  <c r="Q107"/>
  <c r="S106"/>
  <c r="R106"/>
  <c r="Q106"/>
  <c r="S105"/>
  <c r="R105"/>
  <c r="Q105"/>
  <c r="S104"/>
  <c r="R104"/>
  <c r="Q104"/>
  <c r="S103"/>
  <c r="R103"/>
  <c r="Q103"/>
  <c r="S102"/>
  <c r="R102"/>
  <c r="Q102"/>
  <c r="S101"/>
  <c r="R101"/>
  <c r="Q101"/>
  <c r="S100"/>
  <c r="R100"/>
  <c r="Q100"/>
  <c r="S99"/>
  <c r="R99"/>
  <c r="Q99"/>
  <c r="S98"/>
  <c r="R98"/>
  <c r="Q98"/>
  <c r="S97"/>
  <c r="R97"/>
  <c r="Q97"/>
  <c r="S96"/>
  <c r="R96"/>
  <c r="Q96"/>
  <c r="S95"/>
  <c r="R95"/>
  <c r="Q95"/>
  <c r="S94"/>
  <c r="R94"/>
  <c r="Q94"/>
  <c r="S93"/>
  <c r="R93"/>
  <c r="Q93"/>
  <c r="S92"/>
  <c r="R92"/>
  <c r="Q92"/>
  <c r="S91"/>
  <c r="R91"/>
  <c r="Q91"/>
  <c r="S90"/>
  <c r="R90"/>
  <c r="Q90"/>
  <c r="S89"/>
  <c r="R89"/>
  <c r="Q89"/>
  <c r="S88"/>
  <c r="R88"/>
  <c r="Q88"/>
  <c r="S87"/>
  <c r="R87"/>
  <c r="Q87"/>
  <c r="S86"/>
  <c r="R86"/>
  <c r="Q86"/>
  <c r="S85"/>
  <c r="R85"/>
  <c r="Q85"/>
  <c r="S84"/>
  <c r="R84"/>
  <c r="Q84"/>
  <c r="S83"/>
  <c r="R83"/>
  <c r="Q83"/>
  <c r="S82"/>
  <c r="R82"/>
  <c r="Q82"/>
  <c r="S81"/>
  <c r="R81"/>
  <c r="Q81"/>
  <c r="S80"/>
  <c r="R80"/>
  <c r="Q80"/>
  <c r="S79"/>
  <c r="R79"/>
  <c r="Q79"/>
  <c r="S78"/>
  <c r="R78"/>
  <c r="Q78"/>
  <c r="S77"/>
  <c r="R77"/>
  <c r="Q77"/>
  <c r="S76"/>
  <c r="R76"/>
  <c r="Q76"/>
  <c r="S75"/>
  <c r="R75"/>
  <c r="Q75"/>
  <c r="S74"/>
  <c r="R74"/>
  <c r="Q74"/>
  <c r="S73"/>
  <c r="R73"/>
  <c r="Q73"/>
  <c r="S72"/>
  <c r="R72"/>
  <c r="Q72"/>
  <c r="S71"/>
  <c r="R71"/>
  <c r="Q71"/>
  <c r="S70"/>
  <c r="R70"/>
  <c r="Q70"/>
  <c r="S69"/>
  <c r="R69"/>
  <c r="Q69"/>
  <c r="S68"/>
  <c r="R68"/>
  <c r="Q68"/>
  <c r="S67"/>
  <c r="R67"/>
  <c r="Q67"/>
  <c r="S66"/>
  <c r="R66"/>
  <c r="Q66"/>
  <c r="S65"/>
  <c r="R65"/>
  <c r="Q65"/>
  <c r="S64"/>
  <c r="R64"/>
  <c r="Q64"/>
  <c r="S63"/>
  <c r="R63"/>
  <c r="Q63"/>
  <c r="S62"/>
  <c r="R62"/>
  <c r="Q62"/>
  <c r="S61"/>
  <c r="R61"/>
  <c r="Q61"/>
  <c r="S60"/>
  <c r="R60"/>
  <c r="Q60"/>
  <c r="S59"/>
  <c r="R59"/>
  <c r="Q59"/>
  <c r="S58"/>
  <c r="R58"/>
  <c r="Q58"/>
  <c r="S57"/>
  <c r="R57"/>
  <c r="Q57"/>
  <c r="S56"/>
  <c r="R56"/>
  <c r="Q56"/>
  <c r="S55"/>
  <c r="R55"/>
  <c r="Q55"/>
  <c r="S54"/>
  <c r="R54"/>
  <c r="Q54"/>
  <c r="S53"/>
  <c r="R53"/>
  <c r="Q53"/>
  <c r="S52"/>
  <c r="R52"/>
  <c r="Q52"/>
  <c r="S51"/>
  <c r="R51"/>
  <c r="Q51"/>
  <c r="S50"/>
  <c r="R50"/>
  <c r="Q50"/>
  <c r="S49"/>
  <c r="R49"/>
  <c r="Q49"/>
  <c r="S48"/>
  <c r="R48"/>
  <c r="Q48"/>
  <c r="S47"/>
  <c r="R47"/>
  <c r="Q47"/>
  <c r="S46"/>
  <c r="R46"/>
  <c r="Q46"/>
  <c r="S45"/>
  <c r="R45"/>
  <c r="Q45"/>
  <c r="S44"/>
  <c r="R44"/>
  <c r="Q44"/>
  <c r="S43"/>
  <c r="R43"/>
  <c r="Q43"/>
  <c r="S42"/>
  <c r="R42"/>
  <c r="Q42"/>
  <c r="S41"/>
  <c r="R41"/>
  <c r="Q41"/>
  <c r="S40"/>
  <c r="R40"/>
  <c r="Q40"/>
  <c r="S39"/>
  <c r="R39"/>
  <c r="Q39"/>
  <c r="S38"/>
  <c r="R38"/>
  <c r="Q38"/>
  <c r="S37"/>
  <c r="R37"/>
  <c r="Q37"/>
  <c r="S36"/>
  <c r="R36"/>
  <c r="Q36"/>
  <c r="S35"/>
  <c r="R35"/>
  <c r="Q35"/>
  <c r="S34"/>
  <c r="R34"/>
  <c r="Q34"/>
  <c r="S33"/>
  <c r="R33"/>
  <c r="Q33"/>
  <c r="S32"/>
  <c r="R32"/>
  <c r="Q32"/>
  <c r="S31"/>
  <c r="R31"/>
  <c r="Q31"/>
  <c r="S30"/>
  <c r="R30"/>
  <c r="Q30"/>
  <c r="S29"/>
  <c r="R29"/>
  <c r="Q29"/>
  <c r="S28"/>
  <c r="R28"/>
  <c r="Q28"/>
  <c r="S27"/>
  <c r="R27"/>
  <c r="Q27"/>
  <c r="S26"/>
  <c r="R26"/>
  <c r="Q26"/>
  <c r="S25"/>
  <c r="R25"/>
  <c r="Q25"/>
  <c r="S24"/>
  <c r="R24"/>
  <c r="Q24"/>
  <c r="S23"/>
  <c r="R23"/>
  <c r="Q23"/>
  <c r="S22"/>
  <c r="R22"/>
  <c r="Q22"/>
  <c r="S21"/>
  <c r="R21"/>
  <c r="Q21"/>
  <c r="S20"/>
  <c r="R20"/>
  <c r="Q20"/>
  <c r="S19"/>
  <c r="R19"/>
  <c r="Q19"/>
  <c r="S18"/>
  <c r="R18"/>
  <c r="Q18"/>
  <c r="S17"/>
  <c r="R17"/>
  <c r="Q17"/>
  <c r="S16"/>
  <c r="R16"/>
  <c r="Q16"/>
  <c r="S15"/>
  <c r="R15"/>
  <c r="Q15"/>
  <c r="S14"/>
  <c r="R14"/>
  <c r="Q14"/>
  <c r="S13"/>
  <c r="R13"/>
  <c r="Q13"/>
  <c r="S12"/>
  <c r="R12"/>
  <c r="Q12"/>
  <c r="S11"/>
  <c r="R11"/>
  <c r="Q11"/>
  <c r="S10"/>
  <c r="R10"/>
  <c r="Q10"/>
  <c r="S9"/>
  <c r="R9"/>
  <c r="Q9"/>
  <c r="S8"/>
  <c r="R8"/>
  <c r="Q8"/>
  <c r="S7"/>
  <c r="R7"/>
  <c r="Q7"/>
  <c r="S6"/>
  <c r="R6"/>
  <c r="Q6"/>
  <c r="S5"/>
  <c r="R5"/>
  <c r="Q5"/>
  <c r="S4"/>
  <c r="R4"/>
  <c r="Q4"/>
  <c r="S3"/>
  <c r="R3"/>
  <c r="Q3"/>
  <c r="S2"/>
  <c r="R2"/>
  <c r="Q2"/>
  <c r="T33" s="1"/>
  <c r="N148"/>
  <c r="M148"/>
  <c r="L148"/>
  <c r="K148"/>
  <c r="J148"/>
  <c r="I148"/>
  <c r="N147"/>
  <c r="M147"/>
  <c r="L147"/>
  <c r="K147"/>
  <c r="J147"/>
  <c r="I147"/>
  <c r="N146"/>
  <c r="M146"/>
  <c r="L146"/>
  <c r="K146"/>
  <c r="J146"/>
  <c r="I146"/>
  <c r="N145"/>
  <c r="M145"/>
  <c r="L145"/>
  <c r="K145"/>
  <c r="J145"/>
  <c r="I145"/>
  <c r="N144"/>
  <c r="M144"/>
  <c r="L144"/>
  <c r="K144"/>
  <c r="J144"/>
  <c r="I144"/>
  <c r="N143"/>
  <c r="M143"/>
  <c r="L143"/>
  <c r="K143"/>
  <c r="J143"/>
  <c r="I143"/>
  <c r="N142"/>
  <c r="M142"/>
  <c r="L142"/>
  <c r="K142"/>
  <c r="J142"/>
  <c r="I142"/>
  <c r="N141"/>
  <c r="M141"/>
  <c r="L141"/>
  <c r="K141"/>
  <c r="J141"/>
  <c r="I141"/>
  <c r="N140"/>
  <c r="M140"/>
  <c r="L140"/>
  <c r="K140"/>
  <c r="J140"/>
  <c r="I140"/>
  <c r="N139"/>
  <c r="M139"/>
  <c r="L139"/>
  <c r="K139"/>
  <c r="J139"/>
  <c r="I139"/>
  <c r="N138"/>
  <c r="M138"/>
  <c r="L138"/>
  <c r="K138"/>
  <c r="J138"/>
  <c r="I138"/>
  <c r="N137"/>
  <c r="M137"/>
  <c r="L137"/>
  <c r="K137"/>
  <c r="J137"/>
  <c r="I137"/>
  <c r="N136"/>
  <c r="M136"/>
  <c r="L136"/>
  <c r="K136"/>
  <c r="J136"/>
  <c r="I136"/>
  <c r="N135"/>
  <c r="M135"/>
  <c r="L135"/>
  <c r="K135"/>
  <c r="J135"/>
  <c r="I135"/>
  <c r="N134"/>
  <c r="M134"/>
  <c r="L134"/>
  <c r="K134"/>
  <c r="J134"/>
  <c r="I134"/>
  <c r="N133"/>
  <c r="M133"/>
  <c r="L133"/>
  <c r="K133"/>
  <c r="J133"/>
  <c r="I133"/>
  <c r="N132"/>
  <c r="M132"/>
  <c r="L132"/>
  <c r="K132"/>
  <c r="J132"/>
  <c r="I132"/>
  <c r="N131"/>
  <c r="M131"/>
  <c r="L131"/>
  <c r="K131"/>
  <c r="J131"/>
  <c r="I131"/>
  <c r="N130"/>
  <c r="M130"/>
  <c r="L130"/>
  <c r="K130"/>
  <c r="J130"/>
  <c r="I130"/>
  <c r="N129"/>
  <c r="M129"/>
  <c r="L129"/>
  <c r="K129"/>
  <c r="J129"/>
  <c r="I129"/>
  <c r="N128"/>
  <c r="M128"/>
  <c r="L128"/>
  <c r="K128"/>
  <c r="J128"/>
  <c r="I128"/>
  <c r="N127"/>
  <c r="M127"/>
  <c r="L127"/>
  <c r="K127"/>
  <c r="J127"/>
  <c r="I127"/>
  <c r="N126"/>
  <c r="M126"/>
  <c r="L126"/>
  <c r="K126"/>
  <c r="J126"/>
  <c r="I126"/>
  <c r="N125"/>
  <c r="M125"/>
  <c r="L125"/>
  <c r="K125"/>
  <c r="J125"/>
  <c r="I125"/>
  <c r="N124"/>
  <c r="M124"/>
  <c r="L124"/>
  <c r="K124"/>
  <c r="J124"/>
  <c r="I124"/>
  <c r="N123"/>
  <c r="M123"/>
  <c r="L123"/>
  <c r="K123"/>
  <c r="J123"/>
  <c r="I123"/>
  <c r="N122"/>
  <c r="M122"/>
  <c r="L122"/>
  <c r="K122"/>
  <c r="J122"/>
  <c r="I122"/>
  <c r="N121"/>
  <c r="M121"/>
  <c r="L121"/>
  <c r="K121"/>
  <c r="J121"/>
  <c r="I121"/>
  <c r="N120"/>
  <c r="M120"/>
  <c r="L120"/>
  <c r="K120"/>
  <c r="J120"/>
  <c r="I120"/>
  <c r="N119"/>
  <c r="M119"/>
  <c r="L119"/>
  <c r="K119"/>
  <c r="J119"/>
  <c r="I119"/>
  <c r="N118"/>
  <c r="M118"/>
  <c r="L118"/>
  <c r="K118"/>
  <c r="J118"/>
  <c r="I118"/>
  <c r="N117"/>
  <c r="M117"/>
  <c r="L117"/>
  <c r="K117"/>
  <c r="J117"/>
  <c r="I117"/>
  <c r="N116"/>
  <c r="M116"/>
  <c r="L116"/>
  <c r="K116"/>
  <c r="J116"/>
  <c r="I116"/>
  <c r="N115"/>
  <c r="M115"/>
  <c r="L115"/>
  <c r="K115"/>
  <c r="J115"/>
  <c r="I115"/>
  <c r="N114"/>
  <c r="M114"/>
  <c r="L114"/>
  <c r="K114"/>
  <c r="J114"/>
  <c r="I114"/>
  <c r="N113"/>
  <c r="M113"/>
  <c r="L113"/>
  <c r="K113"/>
  <c r="J113"/>
  <c r="I113"/>
  <c r="N112"/>
  <c r="M112"/>
  <c r="L112"/>
  <c r="K112"/>
  <c r="J112"/>
  <c r="I112"/>
  <c r="N111"/>
  <c r="M111"/>
  <c r="L111"/>
  <c r="K111"/>
  <c r="J111"/>
  <c r="I111"/>
  <c r="N110"/>
  <c r="M110"/>
  <c r="L110"/>
  <c r="K110"/>
  <c r="J110"/>
  <c r="I110"/>
  <c r="N109"/>
  <c r="M109"/>
  <c r="L109"/>
  <c r="K109"/>
  <c r="J109"/>
  <c r="I109"/>
  <c r="N108"/>
  <c r="M108"/>
  <c r="L108"/>
  <c r="K108"/>
  <c r="J108"/>
  <c r="I108"/>
  <c r="N107"/>
  <c r="M107"/>
  <c r="L107"/>
  <c r="K107"/>
  <c r="J107"/>
  <c r="I107"/>
  <c r="N106"/>
  <c r="M106"/>
  <c r="L106"/>
  <c r="K106"/>
  <c r="J106"/>
  <c r="I106"/>
  <c r="N105"/>
  <c r="M105"/>
  <c r="L105"/>
  <c r="K105"/>
  <c r="J105"/>
  <c r="I105"/>
  <c r="N104"/>
  <c r="M104"/>
  <c r="L104"/>
  <c r="K104"/>
  <c r="J104"/>
  <c r="I104"/>
  <c r="N103"/>
  <c r="M103"/>
  <c r="L103"/>
  <c r="K103"/>
  <c r="J103"/>
  <c r="I103"/>
  <c r="N102"/>
  <c r="M102"/>
  <c r="L102"/>
  <c r="K102"/>
  <c r="J102"/>
  <c r="I102"/>
  <c r="N101"/>
  <c r="M101"/>
  <c r="L101"/>
  <c r="K101"/>
  <c r="J101"/>
  <c r="I101"/>
  <c r="N100"/>
  <c r="M100"/>
  <c r="L100"/>
  <c r="K100"/>
  <c r="J100"/>
  <c r="I100"/>
  <c r="N99"/>
  <c r="M99"/>
  <c r="L99"/>
  <c r="K99"/>
  <c r="J99"/>
  <c r="I99"/>
  <c r="N98"/>
  <c r="M98"/>
  <c r="L98"/>
  <c r="K98"/>
  <c r="J98"/>
  <c r="I98"/>
  <c r="N97"/>
  <c r="M97"/>
  <c r="L97"/>
  <c r="K97"/>
  <c r="J97"/>
  <c r="I97"/>
  <c r="N96"/>
  <c r="M96"/>
  <c r="L96"/>
  <c r="K96"/>
  <c r="J96"/>
  <c r="I96"/>
  <c r="N95"/>
  <c r="M95"/>
  <c r="L95"/>
  <c r="K95"/>
  <c r="J95"/>
  <c r="I95"/>
  <c r="N94"/>
  <c r="M94"/>
  <c r="L94"/>
  <c r="K94"/>
  <c r="J94"/>
  <c r="I94"/>
  <c r="N93"/>
  <c r="M93"/>
  <c r="L93"/>
  <c r="K93"/>
  <c r="J93"/>
  <c r="I93"/>
  <c r="N92"/>
  <c r="M92"/>
  <c r="L92"/>
  <c r="K92"/>
  <c r="J92"/>
  <c r="I92"/>
  <c r="N91"/>
  <c r="M91"/>
  <c r="L91"/>
  <c r="K91"/>
  <c r="J91"/>
  <c r="I91"/>
  <c r="N90"/>
  <c r="M90"/>
  <c r="L90"/>
  <c r="K90"/>
  <c r="J90"/>
  <c r="I90"/>
  <c r="N89"/>
  <c r="M89"/>
  <c r="L89"/>
  <c r="K89"/>
  <c r="J89"/>
  <c r="I89"/>
  <c r="N88"/>
  <c r="M88"/>
  <c r="L88"/>
  <c r="K88"/>
  <c r="J88"/>
  <c r="I88"/>
  <c r="N87"/>
  <c r="M87"/>
  <c r="L87"/>
  <c r="K87"/>
  <c r="J87"/>
  <c r="I87"/>
  <c r="N86"/>
  <c r="M86"/>
  <c r="L86"/>
  <c r="K86"/>
  <c r="J86"/>
  <c r="I86"/>
  <c r="N85"/>
  <c r="M85"/>
  <c r="L85"/>
  <c r="K85"/>
  <c r="J85"/>
  <c r="I85"/>
  <c r="N84"/>
  <c r="M84"/>
  <c r="L84"/>
  <c r="K84"/>
  <c r="J84"/>
  <c r="I84"/>
  <c r="N83"/>
  <c r="M83"/>
  <c r="L83"/>
  <c r="K83"/>
  <c r="J83"/>
  <c r="I83"/>
  <c r="N82"/>
  <c r="M82"/>
  <c r="L82"/>
  <c r="K82"/>
  <c r="J82"/>
  <c r="I82"/>
  <c r="N81"/>
  <c r="M81"/>
  <c r="L81"/>
  <c r="K81"/>
  <c r="J81"/>
  <c r="I81"/>
  <c r="N80"/>
  <c r="M80"/>
  <c r="L80"/>
  <c r="K80"/>
  <c r="J80"/>
  <c r="I80"/>
  <c r="N79"/>
  <c r="M79"/>
  <c r="L79"/>
  <c r="K79"/>
  <c r="J79"/>
  <c r="I79"/>
  <c r="N78"/>
  <c r="M78"/>
  <c r="L78"/>
  <c r="K78"/>
  <c r="J78"/>
  <c r="I78"/>
  <c r="N77"/>
  <c r="M77"/>
  <c r="L77"/>
  <c r="K77"/>
  <c r="J77"/>
  <c r="I77"/>
  <c r="N76"/>
  <c r="M76"/>
  <c r="L76"/>
  <c r="K76"/>
  <c r="J76"/>
  <c r="I76"/>
  <c r="N75"/>
  <c r="M75"/>
  <c r="L75"/>
  <c r="K75"/>
  <c r="J75"/>
  <c r="I75"/>
  <c r="N74"/>
  <c r="M74"/>
  <c r="L74"/>
  <c r="K74"/>
  <c r="J74"/>
  <c r="I74"/>
  <c r="N73"/>
  <c r="M73"/>
  <c r="L73"/>
  <c r="K73"/>
  <c r="J73"/>
  <c r="I73"/>
  <c r="N72"/>
  <c r="M72"/>
  <c r="L72"/>
  <c r="K72"/>
  <c r="J72"/>
  <c r="I72"/>
  <c r="N71"/>
  <c r="M71"/>
  <c r="L71"/>
  <c r="K71"/>
  <c r="J71"/>
  <c r="I71"/>
  <c r="N70"/>
  <c r="M70"/>
  <c r="L70"/>
  <c r="K70"/>
  <c r="J70"/>
  <c r="I70"/>
  <c r="N69"/>
  <c r="M69"/>
  <c r="L69"/>
  <c r="K69"/>
  <c r="J69"/>
  <c r="I69"/>
  <c r="N68"/>
  <c r="M68"/>
  <c r="L68"/>
  <c r="K68"/>
  <c r="J68"/>
  <c r="I68"/>
  <c r="N67"/>
  <c r="M67"/>
  <c r="L67"/>
  <c r="K67"/>
  <c r="J67"/>
  <c r="I67"/>
  <c r="N66"/>
  <c r="M66"/>
  <c r="L66"/>
  <c r="K66"/>
  <c r="J66"/>
  <c r="I66"/>
  <c r="N65"/>
  <c r="M65"/>
  <c r="L65"/>
  <c r="K65"/>
  <c r="J65"/>
  <c r="I65"/>
  <c r="N64"/>
  <c r="M64"/>
  <c r="L64"/>
  <c r="K64"/>
  <c r="J64"/>
  <c r="I64"/>
  <c r="N63"/>
  <c r="M63"/>
  <c r="L63"/>
  <c r="K63"/>
  <c r="J63"/>
  <c r="I63"/>
  <c r="N62"/>
  <c r="M62"/>
  <c r="L62"/>
  <c r="K62"/>
  <c r="J62"/>
  <c r="I62"/>
  <c r="N61"/>
  <c r="M61"/>
  <c r="L61"/>
  <c r="K61"/>
  <c r="J61"/>
  <c r="I61"/>
  <c r="N60"/>
  <c r="M60"/>
  <c r="L60"/>
  <c r="K60"/>
  <c r="J60"/>
  <c r="I60"/>
  <c r="N59"/>
  <c r="M59"/>
  <c r="L59"/>
  <c r="K59"/>
  <c r="J59"/>
  <c r="I59"/>
  <c r="N58"/>
  <c r="M58"/>
  <c r="L58"/>
  <c r="K58"/>
  <c r="J58"/>
  <c r="I58"/>
  <c r="N57"/>
  <c r="M57"/>
  <c r="L57"/>
  <c r="K57"/>
  <c r="J57"/>
  <c r="I57"/>
  <c r="N56"/>
  <c r="M56"/>
  <c r="L56"/>
  <c r="K56"/>
  <c r="J56"/>
  <c r="I56"/>
  <c r="N55"/>
  <c r="M55"/>
  <c r="L55"/>
  <c r="K55"/>
  <c r="J55"/>
  <c r="I55"/>
  <c r="N54"/>
  <c r="M54"/>
  <c r="L54"/>
  <c r="K54"/>
  <c r="J54"/>
  <c r="I54"/>
  <c r="N53"/>
  <c r="M53"/>
  <c r="L53"/>
  <c r="K53"/>
  <c r="J53"/>
  <c r="I53"/>
  <c r="N52"/>
  <c r="M52"/>
  <c r="L52"/>
  <c r="K52"/>
  <c r="J52"/>
  <c r="I52"/>
  <c r="N51"/>
  <c r="M51"/>
  <c r="L51"/>
  <c r="K51"/>
  <c r="J51"/>
  <c r="I51"/>
  <c r="N50"/>
  <c r="M50"/>
  <c r="L50"/>
  <c r="K50"/>
  <c r="J50"/>
  <c r="I50"/>
  <c r="N49"/>
  <c r="M49"/>
  <c r="L49"/>
  <c r="K49"/>
  <c r="J49"/>
  <c r="I49"/>
  <c r="N48"/>
  <c r="M48"/>
  <c r="L48"/>
  <c r="K48"/>
  <c r="J48"/>
  <c r="I48"/>
  <c r="N47"/>
  <c r="M47"/>
  <c r="L47"/>
  <c r="K47"/>
  <c r="J47"/>
  <c r="I47"/>
  <c r="N46"/>
  <c r="M46"/>
  <c r="L46"/>
  <c r="K46"/>
  <c r="J46"/>
  <c r="I46"/>
  <c r="N45"/>
  <c r="M45"/>
  <c r="L45"/>
  <c r="K45"/>
  <c r="J45"/>
  <c r="I45"/>
  <c r="N44"/>
  <c r="M44"/>
  <c r="L44"/>
  <c r="K44"/>
  <c r="J44"/>
  <c r="I44"/>
  <c r="N43"/>
  <c r="M43"/>
  <c r="L43"/>
  <c r="K43"/>
  <c r="J43"/>
  <c r="I43"/>
  <c r="N42"/>
  <c r="M42"/>
  <c r="L42"/>
  <c r="K42"/>
  <c r="J42"/>
  <c r="I42"/>
  <c r="N41"/>
  <c r="M41"/>
  <c r="L41"/>
  <c r="K41"/>
  <c r="J41"/>
  <c r="I41"/>
  <c r="N40"/>
  <c r="M40"/>
  <c r="L40"/>
  <c r="K40"/>
  <c r="J40"/>
  <c r="I40"/>
  <c r="N39"/>
  <c r="M39"/>
  <c r="L39"/>
  <c r="K39"/>
  <c r="J39"/>
  <c r="I39"/>
  <c r="N38"/>
  <c r="M38"/>
  <c r="L38"/>
  <c r="K38"/>
  <c r="J38"/>
  <c r="I38"/>
  <c r="N37"/>
  <c r="M37"/>
  <c r="L37"/>
  <c r="K37"/>
  <c r="J37"/>
  <c r="I37"/>
  <c r="N36"/>
  <c r="M36"/>
  <c r="L36"/>
  <c r="K36"/>
  <c r="J36"/>
  <c r="I36"/>
  <c r="N35"/>
  <c r="M35"/>
  <c r="L35"/>
  <c r="K35"/>
  <c r="J35"/>
  <c r="I35"/>
  <c r="N34"/>
  <c r="M34"/>
  <c r="L34"/>
  <c r="K34"/>
  <c r="J34"/>
  <c r="I34"/>
  <c r="N33"/>
  <c r="M33"/>
  <c r="L33"/>
  <c r="K33"/>
  <c r="J33"/>
  <c r="I33"/>
  <c r="N32"/>
  <c r="M32"/>
  <c r="L32"/>
  <c r="K32"/>
  <c r="J32"/>
  <c r="I32"/>
  <c r="N31"/>
  <c r="M31"/>
  <c r="L31"/>
  <c r="K31"/>
  <c r="J31"/>
  <c r="I31"/>
  <c r="N30"/>
  <c r="M30"/>
  <c r="L30"/>
  <c r="K30"/>
  <c r="J30"/>
  <c r="I30"/>
  <c r="N29"/>
  <c r="M29"/>
  <c r="L29"/>
  <c r="K29"/>
  <c r="J29"/>
  <c r="I29"/>
  <c r="N28"/>
  <c r="M28"/>
  <c r="L28"/>
  <c r="K28"/>
  <c r="J28"/>
  <c r="I28"/>
  <c r="N27"/>
  <c r="M27"/>
  <c r="L27"/>
  <c r="K27"/>
  <c r="J27"/>
  <c r="I27"/>
  <c r="N26"/>
  <c r="M26"/>
  <c r="L26"/>
  <c r="K26"/>
  <c r="J26"/>
  <c r="I26"/>
  <c r="N25"/>
  <c r="M25"/>
  <c r="L25"/>
  <c r="K25"/>
  <c r="J25"/>
  <c r="I25"/>
  <c r="N24"/>
  <c r="M24"/>
  <c r="L24"/>
  <c r="K24"/>
  <c r="J24"/>
  <c r="I24"/>
  <c r="N23"/>
  <c r="M23"/>
  <c r="L23"/>
  <c r="K23"/>
  <c r="J23"/>
  <c r="I23"/>
  <c r="N22"/>
  <c r="M22"/>
  <c r="L22"/>
  <c r="K22"/>
  <c r="J22"/>
  <c r="I22"/>
  <c r="N21"/>
  <c r="M21"/>
  <c r="L21"/>
  <c r="K21"/>
  <c r="J21"/>
  <c r="I21"/>
  <c r="N20"/>
  <c r="M20"/>
  <c r="L20"/>
  <c r="K20"/>
  <c r="J20"/>
  <c r="I20"/>
  <c r="N19"/>
  <c r="M19"/>
  <c r="L19"/>
  <c r="K19"/>
  <c r="J19"/>
  <c r="I19"/>
  <c r="N18"/>
  <c r="M18"/>
  <c r="L18"/>
  <c r="K18"/>
  <c r="J18"/>
  <c r="I18"/>
  <c r="N17"/>
  <c r="M17"/>
  <c r="L17"/>
  <c r="K17"/>
  <c r="J17"/>
  <c r="I17"/>
  <c r="N16"/>
  <c r="M16"/>
  <c r="L16"/>
  <c r="K16"/>
  <c r="J16"/>
  <c r="I16"/>
  <c r="N15"/>
  <c r="M15"/>
  <c r="L15"/>
  <c r="K15"/>
  <c r="J15"/>
  <c r="I15"/>
  <c r="N14"/>
  <c r="M14"/>
  <c r="L14"/>
  <c r="K14"/>
  <c r="J14"/>
  <c r="I14"/>
  <c r="N13"/>
  <c r="M13"/>
  <c r="L13"/>
  <c r="K13"/>
  <c r="J13"/>
  <c r="I13"/>
  <c r="N12"/>
  <c r="M12"/>
  <c r="L12"/>
  <c r="K12"/>
  <c r="J12"/>
  <c r="I12"/>
  <c r="N11"/>
  <c r="M11"/>
  <c r="L11"/>
  <c r="K11"/>
  <c r="J11"/>
  <c r="I11"/>
  <c r="N10"/>
  <c r="M10"/>
  <c r="L10"/>
  <c r="K10"/>
  <c r="J10"/>
  <c r="I10"/>
  <c r="N9"/>
  <c r="M9"/>
  <c r="L9"/>
  <c r="K9"/>
  <c r="J9"/>
  <c r="I9"/>
  <c r="N8"/>
  <c r="M8"/>
  <c r="L8"/>
  <c r="K8"/>
  <c r="J8"/>
  <c r="I8"/>
  <c r="N7"/>
  <c r="M7"/>
  <c r="L7"/>
  <c r="K7"/>
  <c r="J7"/>
  <c r="I7"/>
  <c r="N6"/>
  <c r="M6"/>
  <c r="L6"/>
  <c r="K6"/>
  <c r="J6"/>
  <c r="I6"/>
  <c r="N5"/>
  <c r="M5"/>
  <c r="L5"/>
  <c r="K5"/>
  <c r="J5"/>
  <c r="I5"/>
  <c r="N4"/>
  <c r="M4"/>
  <c r="L4"/>
  <c r="K4"/>
  <c r="J4"/>
  <c r="I4"/>
  <c r="N3"/>
  <c r="M3"/>
  <c r="L3"/>
  <c r="K3"/>
  <c r="J3"/>
  <c r="I3"/>
  <c r="N2"/>
  <c r="M2"/>
  <c r="L2"/>
  <c r="K2"/>
  <c r="J2"/>
  <c r="I2"/>
  <c r="F6" i="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"/>
  <c r="F4"/>
  <c r="F3"/>
  <c r="F2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G8" i="4"/>
  <c r="E8"/>
  <c r="T90" i="12" l="1"/>
  <c r="T111"/>
  <c r="T54"/>
  <c r="T22"/>
  <c r="T20"/>
  <c r="T128"/>
  <c r="T18"/>
  <c r="T83"/>
  <c r="T87"/>
  <c r="T94"/>
  <c r="T10"/>
  <c r="T105"/>
  <c r="T107"/>
  <c r="T115"/>
  <c r="T127"/>
  <c r="T16"/>
  <c r="T135"/>
  <c r="T35"/>
  <c r="T97"/>
  <c r="T146"/>
  <c r="T2"/>
  <c r="T95"/>
  <c r="T32"/>
  <c r="T27"/>
  <c r="T74"/>
  <c r="T121"/>
  <c r="T43"/>
  <c r="T50"/>
  <c r="T11"/>
  <c r="T65"/>
  <c r="T136"/>
  <c r="T66"/>
  <c r="T129"/>
  <c r="T137"/>
  <c r="T64"/>
  <c r="T9"/>
  <c r="T82"/>
  <c r="T81"/>
  <c r="T104"/>
  <c r="T34"/>
  <c r="T37"/>
  <c r="T42"/>
  <c r="T49"/>
  <c r="T55"/>
  <c r="T71"/>
  <c r="T88"/>
  <c r="T143"/>
  <c r="T26"/>
  <c r="T57"/>
  <c r="T41"/>
  <c r="T53"/>
  <c r="T24"/>
  <c r="T63"/>
  <c r="T69"/>
  <c r="T76"/>
  <c r="T17"/>
  <c r="T85"/>
  <c r="T92"/>
  <c r="T99"/>
  <c r="T106"/>
  <c r="T113"/>
  <c r="T120"/>
  <c r="T3"/>
  <c r="T133"/>
  <c r="T141"/>
  <c r="T148"/>
  <c r="T29"/>
  <c r="T28"/>
  <c r="T114"/>
  <c r="T40"/>
  <c r="T45"/>
  <c r="T51"/>
  <c r="T25"/>
  <c r="T58"/>
  <c r="T21"/>
  <c r="T67"/>
  <c r="T73"/>
  <c r="T19"/>
  <c r="T80"/>
  <c r="T14"/>
  <c r="T89"/>
  <c r="T96"/>
  <c r="T98"/>
  <c r="T103"/>
  <c r="T110"/>
  <c r="T117"/>
  <c r="T122"/>
  <c r="T123"/>
  <c r="T130"/>
  <c r="T138"/>
  <c r="T145"/>
  <c r="T30"/>
  <c r="T47"/>
  <c r="T62"/>
  <c r="T75"/>
  <c r="T48"/>
  <c r="T36"/>
  <c r="T23"/>
  <c r="T70"/>
  <c r="T77"/>
  <c r="T86"/>
  <c r="T93"/>
  <c r="T100"/>
  <c r="T126"/>
  <c r="T134"/>
  <c r="T142"/>
  <c r="T72"/>
  <c r="T112"/>
  <c r="T132"/>
  <c r="T140"/>
  <c r="T147"/>
  <c r="T39"/>
  <c r="T44"/>
  <c r="T60"/>
  <c r="T109"/>
  <c r="T4"/>
  <c r="T31"/>
  <c r="T46"/>
  <c r="T61"/>
  <c r="T7"/>
  <c r="T13"/>
  <c r="T118"/>
  <c r="T124"/>
  <c r="T131"/>
  <c r="T139"/>
  <c r="T52"/>
  <c r="T56"/>
  <c r="T68"/>
  <c r="T84"/>
  <c r="T91"/>
  <c r="T119"/>
  <c r="T125"/>
  <c r="T144"/>
  <c r="T79"/>
  <c r="T8"/>
  <c r="T12"/>
  <c r="T102"/>
  <c r="T6"/>
  <c r="T38"/>
  <c r="T59"/>
  <c r="T78"/>
  <c r="T15"/>
  <c r="T101"/>
  <c r="T108"/>
  <c r="T116"/>
  <c r="T5"/>
  <c r="O45"/>
  <c r="O49"/>
  <c r="O53"/>
  <c r="O85"/>
  <c r="O11"/>
  <c r="O26"/>
  <c r="O42"/>
  <c r="O54"/>
  <c r="O58"/>
  <c r="O70"/>
  <c r="O74"/>
  <c r="O106"/>
  <c r="O90"/>
  <c r="O4"/>
  <c r="O122"/>
  <c r="O138"/>
  <c r="O22"/>
  <c r="O116"/>
  <c r="O100"/>
  <c r="O117"/>
  <c r="O133"/>
  <c r="O113"/>
  <c r="O134"/>
  <c r="O18"/>
  <c r="O38"/>
  <c r="O84"/>
  <c r="O101"/>
  <c r="O21"/>
  <c r="O37"/>
  <c r="O75"/>
  <c r="O83"/>
  <c r="O6"/>
  <c r="O51"/>
  <c r="O52"/>
  <c r="O77"/>
  <c r="O81"/>
  <c r="O102"/>
  <c r="O107"/>
  <c r="O115"/>
  <c r="O148"/>
  <c r="O147"/>
  <c r="O14"/>
  <c r="O118"/>
  <c r="O68"/>
  <c r="O131"/>
  <c r="O69"/>
  <c r="O86"/>
  <c r="O132"/>
  <c r="O5"/>
  <c r="O67"/>
  <c r="O109"/>
  <c r="O139"/>
  <c r="O43"/>
  <c r="O27"/>
  <c r="O35"/>
  <c r="O7"/>
  <c r="O20"/>
  <c r="O36"/>
  <c r="O99"/>
  <c r="O141"/>
  <c r="O145"/>
  <c r="O2"/>
  <c r="O29"/>
  <c r="O33"/>
  <c r="O65"/>
  <c r="O59"/>
  <c r="O91"/>
  <c r="O123"/>
  <c r="O23"/>
  <c r="O55"/>
  <c r="O87"/>
  <c r="O119"/>
  <c r="O19"/>
  <c r="O28"/>
  <c r="O32"/>
  <c r="O50"/>
  <c r="O60"/>
  <c r="O64"/>
  <c r="O82"/>
  <c r="O92"/>
  <c r="O96"/>
  <c r="O114"/>
  <c r="O124"/>
  <c r="O128"/>
  <c r="O146"/>
  <c r="O61"/>
  <c r="O125"/>
  <c r="O71"/>
  <c r="O103"/>
  <c r="O135"/>
  <c r="O12"/>
  <c r="O93"/>
  <c r="O97"/>
  <c r="O129"/>
  <c r="O8"/>
  <c r="O39"/>
  <c r="O3"/>
  <c r="O13"/>
  <c r="O17"/>
  <c r="O34"/>
  <c r="O44"/>
  <c r="O48"/>
  <c r="O66"/>
  <c r="O76"/>
  <c r="O80"/>
  <c r="O98"/>
  <c r="O108"/>
  <c r="O112"/>
  <c r="O130"/>
  <c r="O140"/>
  <c r="O144"/>
  <c r="O24"/>
  <c r="O30"/>
  <c r="O40"/>
  <c r="O72"/>
  <c r="O88"/>
  <c r="O126"/>
  <c r="O136"/>
  <c r="O9"/>
  <c r="O15"/>
  <c r="O46"/>
  <c r="O104"/>
  <c r="O110"/>
  <c r="O142"/>
  <c r="O56"/>
  <c r="O120"/>
  <c r="O10"/>
  <c r="O41"/>
  <c r="O47"/>
  <c r="O57"/>
  <c r="O63"/>
  <c r="O73"/>
  <c r="O79"/>
  <c r="O89"/>
  <c r="O95"/>
  <c r="O105"/>
  <c r="O111"/>
  <c r="O121"/>
  <c r="O127"/>
  <c r="O137"/>
  <c r="O143"/>
  <c r="O62"/>
  <c r="O78"/>
  <c r="O94"/>
  <c r="O16"/>
  <c r="O25"/>
  <c r="O31"/>
  <c r="F185" i="3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74"/>
  <c r="F87"/>
  <c r="F86"/>
  <c r="F85"/>
  <c r="F84"/>
  <c r="F83"/>
  <c r="F82"/>
  <c r="F81"/>
  <c r="F66"/>
  <c r="F80"/>
  <c r="F79"/>
  <c r="F78"/>
  <c r="F77"/>
  <c r="F76"/>
  <c r="F75"/>
  <c r="F73"/>
  <c r="F72"/>
  <c r="F71"/>
  <c r="F70"/>
  <c r="F69"/>
  <c r="F68"/>
  <c r="F67"/>
  <c r="F55"/>
  <c r="F65"/>
  <c r="F64"/>
  <c r="F63"/>
  <c r="F48"/>
  <c r="F62"/>
  <c r="F61"/>
  <c r="F60"/>
  <c r="F59"/>
  <c r="F58"/>
  <c r="F57"/>
  <c r="F56"/>
  <c r="F54"/>
  <c r="F53"/>
  <c r="F52"/>
  <c r="F51"/>
  <c r="F50"/>
  <c r="F49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2"/>
  <c r="F24"/>
  <c r="F23"/>
  <c r="F16"/>
  <c r="F21"/>
  <c r="F20"/>
  <c r="F19"/>
  <c r="F18"/>
  <c r="F17"/>
  <c r="F15"/>
  <c r="F14"/>
  <c r="F13"/>
  <c r="F12"/>
  <c r="F11"/>
  <c r="F10"/>
  <c r="F9"/>
  <c r="F8"/>
  <c r="F7"/>
  <c r="F6"/>
  <c r="F5"/>
  <c r="F4"/>
  <c r="F3"/>
  <c r="F2"/>
  <c r="F413" i="2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G2" s="1"/>
  <c r="K59" i="1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8"/>
  <c r="K7"/>
  <c r="K6"/>
  <c r="K5"/>
  <c r="K4"/>
  <c r="K3"/>
  <c r="K2"/>
  <c r="K9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" i="2" l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F8" i="4"/>
  <c r="H55" i="1"/>
  <c r="H6"/>
  <c r="H22"/>
  <c r="H38"/>
  <c r="H54"/>
  <c r="H5"/>
  <c r="H21"/>
  <c r="H45"/>
  <c r="H12"/>
  <c r="H28"/>
  <c r="H44"/>
  <c r="H52"/>
  <c r="H3"/>
  <c r="H11"/>
  <c r="H19"/>
  <c r="H27"/>
  <c r="H35"/>
  <c r="H43"/>
  <c r="H51"/>
  <c r="H59"/>
  <c r="H10"/>
  <c r="H18"/>
  <c r="H26"/>
  <c r="H34"/>
  <c r="H42"/>
  <c r="H50"/>
  <c r="H58"/>
  <c r="H14"/>
  <c r="H30"/>
  <c r="H46"/>
  <c r="H13"/>
  <c r="H29"/>
  <c r="H37"/>
  <c r="H53"/>
  <c r="H4"/>
  <c r="H20"/>
  <c r="H36"/>
  <c r="H2"/>
  <c r="I2" s="1"/>
  <c r="H9"/>
  <c r="H17"/>
  <c r="H25"/>
  <c r="H33"/>
  <c r="H41"/>
  <c r="H49"/>
  <c r="H57"/>
  <c r="H8"/>
  <c r="H16"/>
  <c r="H24"/>
  <c r="H32"/>
  <c r="H40"/>
  <c r="H48"/>
  <c r="H56"/>
  <c r="H7"/>
  <c r="H15"/>
  <c r="H23"/>
  <c r="H31"/>
  <c r="H39"/>
  <c r="H47"/>
  <c r="I3" l="1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G6" i="3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5"/>
  <c r="G4"/>
  <c r="G3"/>
  <c r="G2"/>
</calcChain>
</file>

<file path=xl/sharedStrings.xml><?xml version="1.0" encoding="utf-8"?>
<sst xmlns="http://schemas.openxmlformats.org/spreadsheetml/2006/main" count="4843" uniqueCount="1756">
  <si>
    <t>Local_ID</t>
  </si>
  <si>
    <t>SCTID</t>
  </si>
  <si>
    <t>TITLE</t>
  </si>
  <si>
    <t>fsname</t>
  </si>
  <si>
    <t>status</t>
  </si>
  <si>
    <t/>
  </si>
  <si>
    <t>271807003</t>
  </si>
  <si>
    <t>Skin Rash and/or Hives</t>
  </si>
  <si>
    <t>Eruption of skin (disorder)</t>
  </si>
  <si>
    <t>Other</t>
  </si>
  <si>
    <t>NOT MAPPABLE TO SNOMED</t>
  </si>
  <si>
    <t>16932000</t>
  </si>
  <si>
    <t>Nausea and/or Vomiting</t>
  </si>
  <si>
    <t>Nausea and vomiting (disorder)</t>
  </si>
  <si>
    <t>266364000</t>
  </si>
  <si>
    <t>Asthma and/or Shortness of Breath</t>
  </si>
  <si>
    <t>Asthma attack (disorder)</t>
  </si>
  <si>
    <t>27942005</t>
  </si>
  <si>
    <t>Shock and/or Unconsciousness</t>
  </si>
  <si>
    <t>Shock (disorder)</t>
  </si>
  <si>
    <t>271737000</t>
  </si>
  <si>
    <t>Anemia and/or Blood Disorders</t>
  </si>
  <si>
    <t>Anemia (disorder)</t>
  </si>
  <si>
    <t>Rash</t>
  </si>
  <si>
    <t>126485001</t>
  </si>
  <si>
    <t>Hives</t>
  </si>
  <si>
    <t>Urticaria (disorder)</t>
  </si>
  <si>
    <t>418290006</t>
  </si>
  <si>
    <t>Itching</t>
  </si>
  <si>
    <t>Itching (finding)</t>
  </si>
  <si>
    <t>Nausea/Vomiting</t>
  </si>
  <si>
    <t>25064002</t>
  </si>
  <si>
    <t>Headaches</t>
  </si>
  <si>
    <t>Headache (finding)</t>
  </si>
  <si>
    <t>41291007</t>
  </si>
  <si>
    <t>Angioedema</t>
  </si>
  <si>
    <t>Angioedema (disorder)</t>
  </si>
  <si>
    <t>39579001</t>
  </si>
  <si>
    <t>Anaphylaxis</t>
  </si>
  <si>
    <t>Anaphylaxis (disorder)</t>
  </si>
  <si>
    <t>267045008</t>
  </si>
  <si>
    <t>GI Symptoms</t>
  </si>
  <si>
    <t>Gastrointestinal symptom (finding)</t>
  </si>
  <si>
    <t>49727002</t>
  </si>
  <si>
    <t>Cough</t>
  </si>
  <si>
    <t>Cough (finding)</t>
  </si>
  <si>
    <t>Other.</t>
  </si>
  <si>
    <t>68962001</t>
  </si>
  <si>
    <t>Muscle Ache</t>
  </si>
  <si>
    <t>Muscle pain (finding)</t>
  </si>
  <si>
    <t>62315008</t>
  </si>
  <si>
    <t>Diarrhea</t>
  </si>
  <si>
    <t>Diarrhea (finding)</t>
  </si>
  <si>
    <t>404640003</t>
  </si>
  <si>
    <t>Dizzy</t>
  </si>
  <si>
    <t>Dizziness (finding)</t>
  </si>
  <si>
    <t>62014003</t>
  </si>
  <si>
    <t>Adverse Drug Reaction</t>
  </si>
  <si>
    <t>Adverse reaction to drug (disorder)</t>
  </si>
  <si>
    <t>421961002</t>
  </si>
  <si>
    <t>Patient Reports, Reaction Unknown</t>
  </si>
  <si>
    <t>Hypersensitivity reaction (disorder)</t>
  </si>
  <si>
    <t>56018004</t>
  </si>
  <si>
    <t>Wheezing</t>
  </si>
  <si>
    <t>Wheezing (finding)</t>
  </si>
  <si>
    <t>7011001</t>
  </si>
  <si>
    <t>Hallucinations</t>
  </si>
  <si>
    <t>Hallucinations (finding)</t>
  </si>
  <si>
    <t>246557006</t>
  </si>
  <si>
    <t>CNS Effects</t>
  </si>
  <si>
    <t>Central nervous system symptom (finding)</t>
  </si>
  <si>
    <t>24199005</t>
  </si>
  <si>
    <t>Agitation</t>
  </si>
  <si>
    <t>Feeling agitated (finding)</t>
  </si>
  <si>
    <t>182782007</t>
  </si>
  <si>
    <t>Dermatitis</t>
  </si>
  <si>
    <t>Dermatitis (disorder)</t>
  </si>
  <si>
    <t>419284004</t>
  </si>
  <si>
    <t>Altered Mental Status</t>
  </si>
  <si>
    <t>Altered mental status (finding)</t>
  </si>
  <si>
    <t>76067001</t>
  </si>
  <si>
    <t>Sneezing</t>
  </si>
  <si>
    <t>Sneezing (finding)</t>
  </si>
  <si>
    <t>40917007</t>
  </si>
  <si>
    <t>Confusion</t>
  </si>
  <si>
    <t>Clouded consciousness (finding)</t>
  </si>
  <si>
    <t>14140009</t>
  </si>
  <si>
    <t>Hyperkalemia</t>
  </si>
  <si>
    <t>Hyperkalemia (disorder)</t>
  </si>
  <si>
    <t>74474003</t>
  </si>
  <si>
    <t>GI Bleeding</t>
  </si>
  <si>
    <t>Gastrointestinal hemorrhage (disorder)</t>
  </si>
  <si>
    <t>48867003</t>
  </si>
  <si>
    <t>Bradycardia</t>
  </si>
  <si>
    <t>Bradycardia (finding)</t>
  </si>
  <si>
    <t>45007003</t>
  </si>
  <si>
    <t>Hypotension</t>
  </si>
  <si>
    <t>Low blood pressure (disorder)</t>
  </si>
  <si>
    <t>91175000</t>
  </si>
  <si>
    <t>Seizures</t>
  </si>
  <si>
    <t>Seizure (finding)</t>
  </si>
  <si>
    <t>2776000</t>
  </si>
  <si>
    <t>Delirium</t>
  </si>
  <si>
    <t>Delirium (disorder)</t>
  </si>
  <si>
    <t>59037007</t>
  </si>
  <si>
    <t>Intolerance</t>
  </si>
  <si>
    <t>Drug intolerance (disorder)</t>
  </si>
  <si>
    <t>35489007</t>
  </si>
  <si>
    <t>Depression</t>
  </si>
  <si>
    <t>Depressive disorder (disorder)</t>
  </si>
  <si>
    <t>42399005</t>
  </si>
  <si>
    <t>Renal Failure</t>
  </si>
  <si>
    <t>Renal failure syndrome (disorder)</t>
  </si>
  <si>
    <t>236514003</t>
  </si>
  <si>
    <t>Renal Toxicity</t>
  </si>
  <si>
    <t>Toxic nephropathy (disorder)</t>
  </si>
  <si>
    <t>73442001</t>
  </si>
  <si>
    <t>Stevens Johnson Syndrome</t>
  </si>
  <si>
    <t>Stevens-Johnson syndrome (disorder)</t>
  </si>
  <si>
    <t>89627008</t>
  </si>
  <si>
    <t>Hyponatremia</t>
  </si>
  <si>
    <t>Hyponatremia (disorder)</t>
  </si>
  <si>
    <t>302215000</t>
  </si>
  <si>
    <t>Thrombocytopenia</t>
  </si>
  <si>
    <t>Shock</t>
  </si>
  <si>
    <t>15802004</t>
  </si>
  <si>
    <t>Dystonic Reaction</t>
  </si>
  <si>
    <t>Dystonia (disorder)</t>
  </si>
  <si>
    <t>25569003</t>
  </si>
  <si>
    <t>Ventricular Tachycardia</t>
  </si>
  <si>
    <t>Ventricular tachycardia (disorder)</t>
  </si>
  <si>
    <t>237840007</t>
  </si>
  <si>
    <t>Electrolyte Imbalance</t>
  </si>
  <si>
    <t>Disorder of electrolytes (disorder)</t>
  </si>
  <si>
    <t>66952001</t>
  </si>
  <si>
    <t>Skeletal Muscle Toxicity</t>
  </si>
  <si>
    <t>Toxic myopathy (disorder)</t>
  </si>
  <si>
    <t>49436004</t>
  </si>
  <si>
    <t>Atrial Fibrillation</t>
  </si>
  <si>
    <t>Atrial fibrillation (disorder)</t>
  </si>
  <si>
    <t>233916004</t>
  </si>
  <si>
    <t>Heart Block</t>
  </si>
  <si>
    <t>Heart block</t>
  </si>
  <si>
    <t>34093004</t>
  </si>
  <si>
    <t>Hematologic Abnormality</t>
  </si>
  <si>
    <t>Disorder of hematopoietic system (navigational concept)</t>
  </si>
  <si>
    <t>9748009</t>
  </si>
  <si>
    <t>Dyskinesia</t>
  </si>
  <si>
    <t>Dyskinesia (finding)</t>
  </si>
  <si>
    <t>64779008</t>
  </si>
  <si>
    <t>Coagulopathy</t>
  </si>
  <si>
    <t>Blood coagulation disorder (disorder)</t>
  </si>
  <si>
    <t>302866003</t>
  </si>
  <si>
    <t>Hypoglycemia</t>
  </si>
  <si>
    <t>Hypoglycemia (disorder)</t>
  </si>
  <si>
    <t>Anemia</t>
  </si>
  <si>
    <t>84828003</t>
  </si>
  <si>
    <t>Leukopenia</t>
  </si>
  <si>
    <t>Leukopenia (disorder)</t>
  </si>
  <si>
    <t>43339004</t>
  </si>
  <si>
    <t>Hypokalemia</t>
  </si>
  <si>
    <t>Hypokalemia (disorder)</t>
  </si>
  <si>
    <t>4854004</t>
  </si>
  <si>
    <t>Hemolytic Anemia</t>
  </si>
  <si>
    <t>Acquired hemolytic anemia (disorder)</t>
  </si>
  <si>
    <t>80394007</t>
  </si>
  <si>
    <t>Hyperglycemia</t>
  </si>
  <si>
    <t>Hyperglycemia (disorder)</t>
  </si>
  <si>
    <t>71908006</t>
  </si>
  <si>
    <t>Ventricular Fibrillation</t>
  </si>
  <si>
    <t>Ventricular fibrillation (disorder)</t>
  </si>
  <si>
    <t>31722008</t>
  </si>
  <si>
    <t>Torsade De Pointes</t>
  </si>
  <si>
    <t>Torsades de pointes (disorder)</t>
  </si>
  <si>
    <t>exclude</t>
  </si>
  <si>
    <t>above</t>
  </si>
  <si>
    <t>below</t>
  </si>
  <si>
    <t>thrombocytopenic disorder (disorder)</t>
  </si>
  <si>
    <t>heart block (disorder)</t>
  </si>
  <si>
    <t>previous threshold</t>
  </si>
  <si>
    <t>Count(2)</t>
  </si>
  <si>
    <t>Count</t>
  </si>
  <si>
    <t>SNOMED CT Code</t>
  </si>
  <si>
    <t>VA term</t>
  </si>
  <si>
    <t>KP term</t>
  </si>
  <si>
    <t>IMHC term</t>
  </si>
  <si>
    <t>1023001</t>
  </si>
  <si>
    <t>Apnea (finding)</t>
  </si>
  <si>
    <t>Apnea</t>
  </si>
  <si>
    <t>102572006</t>
  </si>
  <si>
    <t>Edema of lower extremity (finding)</t>
  </si>
  <si>
    <t>EDEMA OF LEG</t>
  </si>
  <si>
    <t>102617004</t>
  </si>
  <si>
    <t>Congestion of throat (finding)</t>
  </si>
  <si>
    <t>SWELLING OF THROAT</t>
  </si>
  <si>
    <t>Throat swelling</t>
  </si>
  <si>
    <t>102618009</t>
  </si>
  <si>
    <t>Pharyngeal dryness (finding)</t>
  </si>
  <si>
    <t>Dry throat</t>
  </si>
  <si>
    <t>10601006</t>
  </si>
  <si>
    <t>Pain in lower limb (finding)</t>
  </si>
  <si>
    <t>PAIN IN LEG</t>
  </si>
  <si>
    <t>109624002</t>
  </si>
  <si>
    <t>Gingival Hyperplasia</t>
  </si>
  <si>
    <t>109773002</t>
  </si>
  <si>
    <t>Oral Edema</t>
  </si>
  <si>
    <t>111209006</t>
  </si>
  <si>
    <t>Photoallergic Dermatitis</t>
  </si>
  <si>
    <t>111516008</t>
  </si>
  <si>
    <t>Blurring of visual image (finding)</t>
  </si>
  <si>
    <t>BLURRED VISION</t>
  </si>
  <si>
    <t>111583006</t>
  </si>
  <si>
    <t>Leukocytosis (disorder)</t>
  </si>
  <si>
    <t>Leukocytosis</t>
  </si>
  <si>
    <t>116289008</t>
  </si>
  <si>
    <t>Abdominal bloating (finding)</t>
  </si>
  <si>
    <t>ABDOMINAL BLOATING</t>
  </si>
  <si>
    <t>119416008</t>
  </si>
  <si>
    <t>Epigastric discomfort (finding)</t>
  </si>
  <si>
    <t>Epigastric distress</t>
  </si>
  <si>
    <t>12441001</t>
  </si>
  <si>
    <t>Epistaxis</t>
  </si>
  <si>
    <t>URTICARIA</t>
  </si>
  <si>
    <t>Urticaria (Hives)</t>
  </si>
  <si>
    <t>127034005</t>
  </si>
  <si>
    <t>Pancytopenia (disorder)</t>
  </si>
  <si>
    <t>Pancytopenia</t>
  </si>
  <si>
    <t>128241005</t>
  </si>
  <si>
    <t>Inflammatory disease of liver (disorder)</t>
  </si>
  <si>
    <t>Hepatitis</t>
  </si>
  <si>
    <t>128473001</t>
  </si>
  <si>
    <t>Uveitis (disorder)</t>
  </si>
  <si>
    <t>Uveitis</t>
  </si>
  <si>
    <t>128540005</t>
  </si>
  <si>
    <t>Deafness</t>
  </si>
  <si>
    <t>131148009</t>
  </si>
  <si>
    <t>Bleeding (finding)</t>
  </si>
  <si>
    <t>BLEEDING</t>
  </si>
  <si>
    <t>Bleeding</t>
  </si>
  <si>
    <t>13791008</t>
  </si>
  <si>
    <t>Asthenia (finding)</t>
  </si>
  <si>
    <t>Weakness generalized</t>
  </si>
  <si>
    <t>HYPERKALEMIA</t>
  </si>
  <si>
    <t>14669001</t>
  </si>
  <si>
    <t>Acute renal failure syndrome (disorder)</t>
  </si>
  <si>
    <t>Acute renal failure</t>
  </si>
  <si>
    <t>14760008</t>
  </si>
  <si>
    <t>Constipation (disorder)</t>
  </si>
  <si>
    <t>CONSTIPATION</t>
  </si>
  <si>
    <t>Constipation</t>
  </si>
  <si>
    <t>15188001</t>
  </si>
  <si>
    <t>Hearing loss (disorder)</t>
  </si>
  <si>
    <t>Hearing loss</t>
  </si>
  <si>
    <t>Dystonia</t>
  </si>
  <si>
    <t>15902003</t>
  </si>
  <si>
    <t>Gastric ulcer with hemorrhage (disorder)</t>
  </si>
  <si>
    <t>GASTRIC ULCER WITH HEMORRHAGE</t>
  </si>
  <si>
    <t>161857006</t>
  </si>
  <si>
    <t>Sweating symptom (finding)</t>
  </si>
  <si>
    <t>DIAPHORESIS</t>
  </si>
  <si>
    <t>162031009</t>
  </si>
  <si>
    <t>Indigestion (finding)</t>
  </si>
  <si>
    <t>INDIGESTION</t>
  </si>
  <si>
    <t>Dyspepsia</t>
  </si>
  <si>
    <t>162116003</t>
  </si>
  <si>
    <t>Increased frequency of urination (finding)</t>
  </si>
  <si>
    <t>FREQUENT URINATION</t>
  </si>
  <si>
    <t>162221009</t>
  </si>
  <si>
    <t>Restlessness (finding)</t>
  </si>
  <si>
    <t>RESTLESSNESS</t>
  </si>
  <si>
    <t>162236007</t>
  </si>
  <si>
    <t>Weakness present (finding)</t>
  </si>
  <si>
    <t>WEAKNESS</t>
  </si>
  <si>
    <t>162249002</t>
  </si>
  <si>
    <t>Tingling sensation</t>
  </si>
  <si>
    <t>162400007</t>
  </si>
  <si>
    <t>Throat irritation (finding)</t>
  </si>
  <si>
    <t>THROAT IRRITATION</t>
  </si>
  <si>
    <t>163140002</t>
  </si>
  <si>
    <t>On examination - lip swelling (finding)</t>
  </si>
  <si>
    <t>LIP SWELLING</t>
  </si>
  <si>
    <t>16331000</t>
  </si>
  <si>
    <t>Heartburn (finding)</t>
  </si>
  <si>
    <t>HEARTBURN</t>
  </si>
  <si>
    <t>165232002</t>
  </si>
  <si>
    <t>Urinary incontinence (finding)</t>
  </si>
  <si>
    <t>Urinary incontinence</t>
  </si>
  <si>
    <t>165517008</t>
  </si>
  <si>
    <t>Neutropenia (finding)</t>
  </si>
  <si>
    <t>Neutropenia</t>
  </si>
  <si>
    <t>166643006</t>
  </si>
  <si>
    <t>Liver enzymes abnormal (finding)</t>
  </si>
  <si>
    <t>LIVER ENZYMES ABNORMAL</t>
  </si>
  <si>
    <t>166669000</t>
  </si>
  <si>
    <t>Aspartate aminotransferase/serum glutamic oxaloacetic transaminase level raised (finding)</t>
  </si>
  <si>
    <t>INCREASED SERUM AST (SGOT)</t>
  </si>
  <si>
    <t>NAUSEA AND VOMITING</t>
  </si>
  <si>
    <t>Nausea and vomiting</t>
  </si>
  <si>
    <t>17182001</t>
  </si>
  <si>
    <t>Agranulocytosis (disorder)</t>
  </si>
  <si>
    <t>Agranulocytosis</t>
  </si>
  <si>
    <t>17971005</t>
  </si>
  <si>
    <t>Sedated (finding)</t>
  </si>
  <si>
    <t>SEDATED</t>
  </si>
  <si>
    <t>18165001</t>
  </si>
  <si>
    <t>Jaundice (finding)</t>
  </si>
  <si>
    <t>Jaundice</t>
  </si>
  <si>
    <t>DERMATITIS</t>
  </si>
  <si>
    <t>18963009</t>
  </si>
  <si>
    <t>Mood swings (finding)</t>
  </si>
  <si>
    <t>MOOD SWINGS</t>
  </si>
  <si>
    <t>193462001</t>
  </si>
  <si>
    <t>Insomnia (disorder)</t>
  </si>
  <si>
    <t>INSOMNIA</t>
  </si>
  <si>
    <t>Insomnia</t>
  </si>
  <si>
    <t>194828000</t>
  </si>
  <si>
    <t>Angina (disorder)</t>
  </si>
  <si>
    <t>Angina</t>
  </si>
  <si>
    <t>195967001</t>
  </si>
  <si>
    <t>Asthma (disorder)</t>
  </si>
  <si>
    <t>Asthma</t>
  </si>
  <si>
    <t>200892002</t>
  </si>
  <si>
    <t>Generalized skin eruption due to drugs and medicaments (disorder)</t>
  </si>
  <si>
    <t>GENERALIZED RASH</t>
  </si>
  <si>
    <t>20262006</t>
  </si>
  <si>
    <t>Ataxia (finding)</t>
  </si>
  <si>
    <t>Ataxia</t>
  </si>
  <si>
    <t>2073000</t>
  </si>
  <si>
    <t>Delusions (finding)</t>
  </si>
  <si>
    <t>Delusion</t>
  </si>
  <si>
    <t>214264003</t>
  </si>
  <si>
    <t>Lethargy (finding)</t>
  </si>
  <si>
    <t>LETHARGY</t>
  </si>
  <si>
    <t>Lethargy</t>
  </si>
  <si>
    <t>21522001</t>
  </si>
  <si>
    <t>Abdominal pain (finding)</t>
  </si>
  <si>
    <t>ABDOMINAL PAIN</t>
  </si>
  <si>
    <t>Abdominal pain</t>
  </si>
  <si>
    <t>22253000</t>
  </si>
  <si>
    <t>Pain (finding)</t>
  </si>
  <si>
    <t>Pain</t>
  </si>
  <si>
    <t>22298006</t>
  </si>
  <si>
    <t>Myocardial infarction (disorder)</t>
  </si>
  <si>
    <t>Myocardial Infarction</t>
  </si>
  <si>
    <t>233691007</t>
  </si>
  <si>
    <t>Asthmatic pulmonary eosinophilia (disorder)</t>
  </si>
  <si>
    <t>Ptosis</t>
  </si>
  <si>
    <t>Heart block (disorder)</t>
  </si>
  <si>
    <t>235595009</t>
  </si>
  <si>
    <t>Gastroesophageal reflux disease (disorder)</t>
  </si>
  <si>
    <t>GASTROESOPHAGEAL REFLUX</t>
  </si>
  <si>
    <t>236423003</t>
  </si>
  <si>
    <t>Renal impairment (disorder)</t>
  </si>
  <si>
    <t>RENAL IMPAIRMENT</t>
  </si>
  <si>
    <t>238810007</t>
  </si>
  <si>
    <t>Flushing (disorder)</t>
  </si>
  <si>
    <t>FLUSHING</t>
  </si>
  <si>
    <t>Flushing</t>
  </si>
  <si>
    <t>23924001</t>
  </si>
  <si>
    <t>Chest tightness</t>
  </si>
  <si>
    <t>23986001</t>
  </si>
  <si>
    <t>Glaucoma (disorder)</t>
  </si>
  <si>
    <t>Glaucoma</t>
  </si>
  <si>
    <t>FEELING AGITATED</t>
  </si>
  <si>
    <t>24612001</t>
  </si>
  <si>
    <t>Rhonchi</t>
  </si>
  <si>
    <t>246636008</t>
  </si>
  <si>
    <t>Blurred vision</t>
  </si>
  <si>
    <t>2472002</t>
  </si>
  <si>
    <t>Anuria (finding)</t>
  </si>
  <si>
    <t>Anuria</t>
  </si>
  <si>
    <t>247441003</t>
  </si>
  <si>
    <t>Erythema (finding)</t>
  </si>
  <si>
    <t>ERYTHEMA</t>
  </si>
  <si>
    <t>Erythema</t>
  </si>
  <si>
    <t>248790001</t>
  </si>
  <si>
    <t>Failure of orgasm (finding)</t>
  </si>
  <si>
    <t>Inability to reach orgasm</t>
  </si>
  <si>
    <t>249366005</t>
  </si>
  <si>
    <t>Bleeding from nose (finding)</t>
  </si>
  <si>
    <t>EPISTAXIS</t>
  </si>
  <si>
    <t>24982008</t>
  </si>
  <si>
    <t>Diplopia (disorder)</t>
  </si>
  <si>
    <t>Diplopia</t>
  </si>
  <si>
    <t>249966004</t>
  </si>
  <si>
    <t>Spasmodic movement (finding)</t>
  </si>
  <si>
    <t>SPASMODIC MOVEMENT</t>
  </si>
  <si>
    <t>HEADACHE</t>
  </si>
  <si>
    <t>Headache</t>
  </si>
  <si>
    <t>257550005</t>
  </si>
  <si>
    <t>Hypersensitivity</t>
  </si>
  <si>
    <t>26079004</t>
  </si>
  <si>
    <t>Tremor (finding)</t>
  </si>
  <si>
    <t>TREMOR</t>
  </si>
  <si>
    <t>Tremor</t>
  </si>
  <si>
    <t>26544005</t>
  </si>
  <si>
    <t>Muscle weakness (finding)</t>
  </si>
  <si>
    <t>MUSCLE WEAKNESS</t>
  </si>
  <si>
    <t>267036007</t>
  </si>
  <si>
    <t>Dyspnea (finding)</t>
  </si>
  <si>
    <t>DYSPNEA</t>
  </si>
  <si>
    <t>Dyspnea</t>
  </si>
  <si>
    <t>267038008</t>
  </si>
  <si>
    <t>Edema (finding)</t>
  </si>
  <si>
    <t>EDEMA</t>
  </si>
  <si>
    <t>Edema</t>
  </si>
  <si>
    <t>267039000</t>
  </si>
  <si>
    <t>Swollen ankle (finding)</t>
  </si>
  <si>
    <t>SWELLING OF ANKLE</t>
  </si>
  <si>
    <t>267041004</t>
  </si>
  <si>
    <t>Swelling around eyes (finding)</t>
  </si>
  <si>
    <t>SWELLING AROUND EYES</t>
  </si>
  <si>
    <t>267064002</t>
  </si>
  <si>
    <t>Retention of urine (disorder)</t>
  </si>
  <si>
    <t>RETENTION OF URINE</t>
  </si>
  <si>
    <t>Urinary retention</t>
  </si>
  <si>
    <t>267093002</t>
  </si>
  <si>
    <t>Has a red eye (situation)</t>
  </si>
  <si>
    <t>RED EYE</t>
  </si>
  <si>
    <t>26889001</t>
  </si>
  <si>
    <t>Myositis (disorder)</t>
  </si>
  <si>
    <t>MYOSITIS</t>
  </si>
  <si>
    <t>2707005</t>
  </si>
  <si>
    <t>Necrotizing Enterocolitis</t>
  </si>
  <si>
    <t>271594007</t>
  </si>
  <si>
    <t>Syncope (disorder)</t>
  </si>
  <si>
    <t>SYNCOPE</t>
  </si>
  <si>
    <t>Syncope</t>
  </si>
  <si>
    <t>271757001</t>
  </si>
  <si>
    <t>Papular eruption (disorder)</t>
  </si>
  <si>
    <t>Papular rash</t>
  </si>
  <si>
    <t>271782001</t>
  </si>
  <si>
    <t>Drowsy (finding)</t>
  </si>
  <si>
    <t>DROWSY</t>
  </si>
  <si>
    <t>Drowsiness</t>
  </si>
  <si>
    <t>RASH</t>
  </si>
  <si>
    <t>271823003</t>
  </si>
  <si>
    <t>Tachypnea (finding)</t>
  </si>
  <si>
    <t>Tachypnea</t>
  </si>
  <si>
    <t>271825005</t>
  </si>
  <si>
    <t>Respiratory distress (finding)</t>
  </si>
  <si>
    <t>RESPIRATORY DISTRESS</t>
  </si>
  <si>
    <t>Respiratory distress</t>
  </si>
  <si>
    <t>271832001</t>
  </si>
  <si>
    <t>Flatulence, eructation and gas pain (finding)</t>
  </si>
  <si>
    <t>GAS</t>
  </si>
  <si>
    <t>274724004</t>
  </si>
  <si>
    <t>Localized edema (finding)</t>
  </si>
  <si>
    <t>Localized edema</t>
  </si>
  <si>
    <t>DELIRIUM</t>
  </si>
  <si>
    <t>278528006</t>
  </si>
  <si>
    <t>Facial swelling (finding)</t>
  </si>
  <si>
    <t>EDEMA OF FACE</t>
  </si>
  <si>
    <t>Swollen face</t>
  </si>
  <si>
    <t>28651003</t>
  </si>
  <si>
    <t>Orthostatic hypotension</t>
  </si>
  <si>
    <t>28669007</t>
  </si>
  <si>
    <t>Anhedonia</t>
  </si>
  <si>
    <t>28743005</t>
  </si>
  <si>
    <t>Productive Cough</t>
  </si>
  <si>
    <t>29164008</t>
  </si>
  <si>
    <t>Disturbance in speech (finding)</t>
  </si>
  <si>
    <t>Speech disturbances</t>
  </si>
  <si>
    <t>29857009</t>
  </si>
  <si>
    <t>Chest pain (finding)</t>
  </si>
  <si>
    <t>CHEST PAIN</t>
  </si>
  <si>
    <t>Chest pain</t>
  </si>
  <si>
    <t>300878007</t>
  </si>
  <si>
    <t>Swelling of oral cavity structure (finding)</t>
  </si>
  <si>
    <t>ORAL SWELLING</t>
  </si>
  <si>
    <t>301939004</t>
  </si>
  <si>
    <t>Constricted pupil (finding)</t>
  </si>
  <si>
    <t>Miosis</t>
  </si>
  <si>
    <t>301973009</t>
  </si>
  <si>
    <t>Tearing</t>
  </si>
  <si>
    <t>302227002</t>
  </si>
  <si>
    <t>Ecchymosis (finding)</t>
  </si>
  <si>
    <t>Ecchymosis</t>
  </si>
  <si>
    <t>302289002</t>
  </si>
  <si>
    <t>Coordination problem (finding)</t>
  </si>
  <si>
    <t>Disturbed Coordination</t>
  </si>
  <si>
    <t>HYPOGLYCEMIA</t>
  </si>
  <si>
    <t>308921004</t>
  </si>
  <si>
    <t>Neurological Symptoms</t>
  </si>
  <si>
    <t>31572008</t>
  </si>
  <si>
    <t>Inspiratory wheezing</t>
  </si>
  <si>
    <t>31996006</t>
  </si>
  <si>
    <t>Vasculitis</t>
  </si>
  <si>
    <t>BLISTER</t>
  </si>
  <si>
    <t>3424008</t>
  </si>
  <si>
    <t>Tachycardia (finding)</t>
  </si>
  <si>
    <t>TACHYCARDIA</t>
  </si>
  <si>
    <t>Tachycardia</t>
  </si>
  <si>
    <t>34436003</t>
  </si>
  <si>
    <t>Blood in urine (finding)</t>
  </si>
  <si>
    <t>Hematuria</t>
  </si>
  <si>
    <t>352818000</t>
  </si>
  <si>
    <t>Grand mal epilepsy</t>
  </si>
  <si>
    <t>DEPRESSION</t>
  </si>
  <si>
    <t>361138002</t>
  </si>
  <si>
    <t>Irregular heart rate (finding)</t>
  </si>
  <si>
    <t>IRREGULAR HEART RATE</t>
  </si>
  <si>
    <t>367391008</t>
  </si>
  <si>
    <t>Malaise (finding)</t>
  </si>
  <si>
    <t>MALAISE</t>
  </si>
  <si>
    <t>Malaise</t>
  </si>
  <si>
    <t>367466007</t>
  </si>
  <si>
    <t>Skin irritation (disorder)</t>
  </si>
  <si>
    <t>SKIN IRRITATION</t>
  </si>
  <si>
    <t>367542003</t>
  </si>
  <si>
    <t>Pulmonary eosinophilia</t>
  </si>
  <si>
    <t>36971009</t>
  </si>
  <si>
    <t>Sinusitis (disorder)</t>
  </si>
  <si>
    <t>SINUSITIS</t>
  </si>
  <si>
    <t>371632003</t>
  </si>
  <si>
    <t>Coma (disorder)</t>
  </si>
  <si>
    <t>Coma</t>
  </si>
  <si>
    <t>3723001</t>
  </si>
  <si>
    <t>Arthritis (disorder)</t>
  </si>
  <si>
    <t>Arthritis</t>
  </si>
  <si>
    <t>37796009</t>
  </si>
  <si>
    <t>Migraine (disorder)</t>
  </si>
  <si>
    <t>MIGRAINE</t>
  </si>
  <si>
    <t>38341003</t>
  </si>
  <si>
    <t>Hypertension</t>
  </si>
  <si>
    <t>386033004</t>
  </si>
  <si>
    <t>Neuropathy (disorder)</t>
  </si>
  <si>
    <t>Neuropathy</t>
  </si>
  <si>
    <t>386661006</t>
  </si>
  <si>
    <t>Fever (finding)</t>
  </si>
  <si>
    <t>FEVER</t>
  </si>
  <si>
    <t>Fever</t>
  </si>
  <si>
    <t>386807006</t>
  </si>
  <si>
    <t>Memory impairment (finding)</t>
  </si>
  <si>
    <t>MEMORY IMPAIRMENT</t>
  </si>
  <si>
    <t>387778001</t>
  </si>
  <si>
    <t>Purpura</t>
  </si>
  <si>
    <t>ANAPHYLAXIS</t>
  </si>
  <si>
    <t>397825006</t>
  </si>
  <si>
    <t>Gastric ulcer (disorder)</t>
  </si>
  <si>
    <t>Stomach ulcers</t>
  </si>
  <si>
    <t>398175007</t>
  </si>
  <si>
    <t>Male erectile disorder (disorder)</t>
  </si>
  <si>
    <t>MALE ERECTILE DISORDER</t>
  </si>
  <si>
    <t>Erectile dysfunction</t>
  </si>
  <si>
    <t>399153001</t>
  </si>
  <si>
    <t>Vertigo (finding)</t>
  </si>
  <si>
    <t>VERTIGO</t>
  </si>
  <si>
    <t>Vertigo</t>
  </si>
  <si>
    <t>402406008</t>
  </si>
  <si>
    <t>Angioedema of lips (disorder)</t>
  </si>
  <si>
    <t>ANGIOEDEMA OF LIPS</t>
  </si>
  <si>
    <t>402407004</t>
  </si>
  <si>
    <t>Angioedema of tongue (disorder)</t>
  </si>
  <si>
    <t>ANGIOEDEMA OF TONGUE</t>
  </si>
  <si>
    <t>40275004</t>
  </si>
  <si>
    <t>Contact dermatitis (disorder)</t>
  </si>
  <si>
    <t>Contact dermatitis</t>
  </si>
  <si>
    <t>DIZZINESS</t>
  </si>
  <si>
    <t>Dizziness</t>
  </si>
  <si>
    <t>40845000</t>
  </si>
  <si>
    <t>Gastrointestinal ulcer</t>
  </si>
  <si>
    <t>409622000</t>
  </si>
  <si>
    <t>RF - Respiratory failure</t>
  </si>
  <si>
    <t>409673008</t>
  </si>
  <si>
    <t>Alanine aminotransferase (serum glutamic-pyruvic transaminase) level raised (finding)</t>
  </si>
  <si>
    <t>INCREASED SERUM ALT (SGPT)</t>
  </si>
  <si>
    <t>410429000</t>
  </si>
  <si>
    <t>Cardiac arrest (disorder)</t>
  </si>
  <si>
    <t>Cardiac arrest</t>
  </si>
  <si>
    <t>ANGIOEDEMA</t>
  </si>
  <si>
    <t>41497008</t>
  </si>
  <si>
    <t>Febrile seizure</t>
  </si>
  <si>
    <t>415116008</t>
  </si>
  <si>
    <t>Platelet count below reference range (finding)</t>
  </si>
  <si>
    <t>THROMBOCYTOPENIA</t>
  </si>
  <si>
    <t>417350008</t>
  </si>
  <si>
    <t>Altered behavior (finding)</t>
  </si>
  <si>
    <t>BEHAVIOR CHANGE</t>
  </si>
  <si>
    <t>418107008</t>
  </si>
  <si>
    <t>Unconsciousness</t>
  </si>
  <si>
    <t>PRURITUS</t>
  </si>
  <si>
    <t>418363000</t>
  </si>
  <si>
    <t>Itching of skin (finding)</t>
  </si>
  <si>
    <t>Pruritus</t>
  </si>
  <si>
    <t>419145002</t>
  </si>
  <si>
    <t>Nightmares (finding)</t>
  </si>
  <si>
    <t>NIGHTMARES</t>
  </si>
  <si>
    <t>Nightmares</t>
  </si>
  <si>
    <t>ALTERED MENTAL STATUS</t>
  </si>
  <si>
    <t>419620001</t>
  </si>
  <si>
    <t>Expired</t>
  </si>
  <si>
    <t>419769007</t>
  </si>
  <si>
    <t>Eosinophilia</t>
  </si>
  <si>
    <t>420103007</t>
  </si>
  <si>
    <t>Watery eye (finding)</t>
  </si>
  <si>
    <t>WATERING EYE</t>
  </si>
  <si>
    <t>42201002</t>
  </si>
  <si>
    <t>Nasal mucosa dry (finding)</t>
  </si>
  <si>
    <t>NASAL MUCOSA DRY</t>
  </si>
  <si>
    <t>Dry nose</t>
  </si>
  <si>
    <t>422400008</t>
  </si>
  <si>
    <t>Vomiting (disorder)</t>
  </si>
  <si>
    <t>Vomiting</t>
  </si>
  <si>
    <t>422587007</t>
  </si>
  <si>
    <t>Nausea (finding)</t>
  </si>
  <si>
    <t>NAUSEA</t>
  </si>
  <si>
    <t>Nausea</t>
  </si>
  <si>
    <t>RENAL FAILURE SYNDROME</t>
  </si>
  <si>
    <t>RF - Renal failure</t>
  </si>
  <si>
    <t>424196004</t>
  </si>
  <si>
    <t>Feeling nervous (finding)</t>
  </si>
  <si>
    <t>NERVOUSNESS</t>
  </si>
  <si>
    <t>Nervousness</t>
  </si>
  <si>
    <t>43116000</t>
  </si>
  <si>
    <t>Eczema (disorder)</t>
  </si>
  <si>
    <t>Eczema</t>
  </si>
  <si>
    <t>433631000124103</t>
  </si>
  <si>
    <t>Acute labyrinthitis</t>
  </si>
  <si>
    <t>43364001</t>
  </si>
  <si>
    <t>Abdominal discomfort (finding)</t>
  </si>
  <si>
    <t>ABDOMINAL DISCOMFORT</t>
  </si>
  <si>
    <t>43724002</t>
  </si>
  <si>
    <t>Chill (finding)</t>
  </si>
  <si>
    <t>Chills</t>
  </si>
  <si>
    <t>4386001</t>
  </si>
  <si>
    <t>Bronchospasm (finding)</t>
  </si>
  <si>
    <t>Bronchospasm</t>
  </si>
  <si>
    <t>44077006</t>
  </si>
  <si>
    <t>Numbness (finding)</t>
  </si>
  <si>
    <t>NUMBNESS</t>
  </si>
  <si>
    <t>Numbness</t>
  </si>
  <si>
    <t>44416002</t>
  </si>
  <si>
    <t>Airway constriction (finding)</t>
  </si>
  <si>
    <t>AIRWAY CONSTRICTION</t>
  </si>
  <si>
    <t>Bronchoconstriction</t>
  </si>
  <si>
    <t>44548000</t>
  </si>
  <si>
    <t>Hyperactive behavior (finding)</t>
  </si>
  <si>
    <t>HYPERACTIVITY</t>
  </si>
  <si>
    <t>44808001</t>
  </si>
  <si>
    <t>Conduction disorder of the heart (disorder)</t>
  </si>
  <si>
    <t>Arrhythmia</t>
  </si>
  <si>
    <t>44913001</t>
  </si>
  <si>
    <t>Athetosis (disorder)</t>
  </si>
  <si>
    <t>Athetosis</t>
  </si>
  <si>
    <t>449614009</t>
  </si>
  <si>
    <t>Swelling of lower limb (finding)</t>
  </si>
  <si>
    <t>LEG SWELLING</t>
  </si>
  <si>
    <t>449618007</t>
  </si>
  <si>
    <t>Swelling of upper limb (finding)</t>
  </si>
  <si>
    <t>SWELLING OF ARM</t>
  </si>
  <si>
    <t>449917004</t>
  </si>
  <si>
    <t>Cramp in lower limb (finding)</t>
  </si>
  <si>
    <t>LEG CRAMP</t>
  </si>
  <si>
    <t>HYPOTENSION</t>
  </si>
  <si>
    <t>45150006</t>
  </si>
  <si>
    <t>Auditory hallucination</t>
  </si>
  <si>
    <t>45177002</t>
  </si>
  <si>
    <t>Swelling of structure of eye (finding)</t>
  </si>
  <si>
    <t>EYE SWELLING</t>
  </si>
  <si>
    <t>Eye swelling</t>
  </si>
  <si>
    <t>46789001</t>
  </si>
  <si>
    <t>Cough after eating</t>
  </si>
  <si>
    <t>4754008</t>
  </si>
  <si>
    <t>Gynecomastia (disorder)</t>
  </si>
  <si>
    <t>GYNECOMASTIA</t>
  </si>
  <si>
    <t>Gynecomastia</t>
  </si>
  <si>
    <t>48409008</t>
  </si>
  <si>
    <t>Respiratory crackles (finding)</t>
  </si>
  <si>
    <t>Rales</t>
  </si>
  <si>
    <t>48694002</t>
  </si>
  <si>
    <t>Anxiety (finding)</t>
  </si>
  <si>
    <t>ANXIETY</t>
  </si>
  <si>
    <t>Anxiety</t>
  </si>
  <si>
    <t>BRADYCARDIA</t>
  </si>
  <si>
    <t>49650001</t>
  </si>
  <si>
    <t>Dysuria (finding)</t>
  </si>
  <si>
    <t>Dysuria</t>
  </si>
  <si>
    <t>49710005</t>
  </si>
  <si>
    <t>Sinus bradycardia (disorder)</t>
  </si>
  <si>
    <t>Sinus bradycardia</t>
  </si>
  <si>
    <t>COUGH</t>
  </si>
  <si>
    <t>49746001</t>
  </si>
  <si>
    <t>Engorgement of breasts (finding)</t>
  </si>
  <si>
    <t>Breast Engorgement</t>
  </si>
  <si>
    <t>51197009</t>
  </si>
  <si>
    <t>Stomach cramps (finding)</t>
  </si>
  <si>
    <t>ABDOMINAL CRAMPS</t>
  </si>
  <si>
    <t>51599000</t>
  </si>
  <si>
    <t>Edema of larynx</t>
  </si>
  <si>
    <t>52613005</t>
  </si>
  <si>
    <t>Diaphoresis</t>
  </si>
  <si>
    <t>55300003</t>
  </si>
  <si>
    <t>Cramp (finding)</t>
  </si>
  <si>
    <t>CRAMP</t>
  </si>
  <si>
    <t>55929007</t>
  </si>
  <si>
    <t>Feeling irritable (finding)</t>
  </si>
  <si>
    <t>FEELING IRRITABLE</t>
  </si>
  <si>
    <t>Irritable</t>
  </si>
  <si>
    <t>WHEEZING</t>
  </si>
  <si>
    <t>Wheeze</t>
  </si>
  <si>
    <t>56317004</t>
  </si>
  <si>
    <t>Alopecia (disorder)</t>
  </si>
  <si>
    <t>Alopecia</t>
  </si>
  <si>
    <t>56925008</t>
  </si>
  <si>
    <t>Abnormal sexual function (finding)</t>
  </si>
  <si>
    <t>ABNORMAL SEXUAL FUNCTION</t>
  </si>
  <si>
    <t>Sexual dysfunction</t>
  </si>
  <si>
    <t>57676002</t>
  </si>
  <si>
    <t>Joint pain (finding)</t>
  </si>
  <si>
    <t>JOINT PAIN</t>
  </si>
  <si>
    <t>Arthralgias</t>
  </si>
  <si>
    <t>59282003</t>
  </si>
  <si>
    <t>Pulmonary embolism (disorder)</t>
  </si>
  <si>
    <t>Pulmonary embolus</t>
  </si>
  <si>
    <t>60845006</t>
  </si>
  <si>
    <t>Dyspnea on exertion (finding)</t>
  </si>
  <si>
    <t>Shortness of breath on exertion</t>
  </si>
  <si>
    <t>60862001</t>
  </si>
  <si>
    <t>Tinnitus (finding)</t>
  </si>
  <si>
    <t>TINNITUS</t>
  </si>
  <si>
    <t>Tinnitus</t>
  </si>
  <si>
    <t>61170000</t>
  </si>
  <si>
    <t>Stomatitis (disorder)</t>
  </si>
  <si>
    <t>STOMATITIS</t>
  </si>
  <si>
    <t>Stomatitis</t>
  </si>
  <si>
    <t>61372001</t>
  </si>
  <si>
    <t>Aggressive behavior (finding)</t>
  </si>
  <si>
    <t>AGGRESSIVE BEHAVIOR</t>
  </si>
  <si>
    <t>61599003</t>
  </si>
  <si>
    <t>Phlebitis (disorder)</t>
  </si>
  <si>
    <t>Phlebitis</t>
  </si>
  <si>
    <t>DIARRHEA</t>
  </si>
  <si>
    <t>62476001</t>
  </si>
  <si>
    <t>Disorientated (finding)</t>
  </si>
  <si>
    <t>DISORIENTED</t>
  </si>
  <si>
    <t>62548007</t>
  </si>
  <si>
    <t>Nocturnal cough</t>
  </si>
  <si>
    <t>6273006</t>
  </si>
  <si>
    <t>Priapism (disorder)</t>
  </si>
  <si>
    <t>PRIAPISM</t>
  </si>
  <si>
    <t>Priapism</t>
  </si>
  <si>
    <t>63102001</t>
  </si>
  <si>
    <t>Visual disturbance (disorder)</t>
  </si>
  <si>
    <t>VISUAL DISTURBANCE</t>
  </si>
  <si>
    <t>Visual disturbance</t>
  </si>
  <si>
    <t>64531003</t>
  </si>
  <si>
    <t>Nasal discharge (disorder)</t>
  </si>
  <si>
    <t>NASAL DISCHARGE</t>
  </si>
  <si>
    <t>Rhinorrhea</t>
  </si>
  <si>
    <t>6471006</t>
  </si>
  <si>
    <t>Suicidal thoughts (finding)</t>
  </si>
  <si>
    <t>SUICIDAL THOUGHTS</t>
  </si>
  <si>
    <t>65124004</t>
  </si>
  <si>
    <t>Swelling (finding)</t>
  </si>
  <si>
    <t>SWELLING</t>
  </si>
  <si>
    <t>Swelling</t>
  </si>
  <si>
    <t>66609003</t>
  </si>
  <si>
    <t>Tactile Hallucination</t>
  </si>
  <si>
    <t>68154008</t>
  </si>
  <si>
    <t>Cough, chronic</t>
  </si>
  <si>
    <t>68235000</t>
  </si>
  <si>
    <t>Nasal congestion (finding)</t>
  </si>
  <si>
    <t>NASAL CONGESTION</t>
  </si>
  <si>
    <t>Nasal congestion</t>
  </si>
  <si>
    <t>MUSCLE PAIN</t>
  </si>
  <si>
    <t>Myalgias</t>
  </si>
  <si>
    <t>69322001</t>
  </si>
  <si>
    <t>Psychotic disorder (disorder)</t>
  </si>
  <si>
    <t>Psychosis</t>
  </si>
  <si>
    <t>70076002</t>
  </si>
  <si>
    <t>Rhinitis (disorder)</t>
  </si>
  <si>
    <t>RHINITIS</t>
  </si>
  <si>
    <t>Rhinitis</t>
  </si>
  <si>
    <t>HALLUCINATIONS</t>
  </si>
  <si>
    <t>Hallucination</t>
  </si>
  <si>
    <t>7142008</t>
  </si>
  <si>
    <t>Cough at rest</t>
  </si>
  <si>
    <t>71718006</t>
  </si>
  <si>
    <t>Puffiness</t>
  </si>
  <si>
    <t>72284000</t>
  </si>
  <si>
    <t>Serum Sickness</t>
  </si>
  <si>
    <t>72405004</t>
  </si>
  <si>
    <t>Increased appetite (finding)</t>
  </si>
  <si>
    <t>increased appetite</t>
  </si>
  <si>
    <t>Stevens-Johnson Syndrome</t>
  </si>
  <si>
    <t>GASTROINTESTINAL HEMORRHAGE</t>
  </si>
  <si>
    <t>74776002</t>
  </si>
  <si>
    <t>Itching of eye (finding)</t>
  </si>
  <si>
    <t>ITCHING OF EYE</t>
  </si>
  <si>
    <t>75694006</t>
  </si>
  <si>
    <t>Pancreatitis (disorder)</t>
  </si>
  <si>
    <t>Pancreatitis</t>
  </si>
  <si>
    <t>SNEEZING</t>
  </si>
  <si>
    <t>76114004</t>
  </si>
  <si>
    <t>Decreased renal function (finding)</t>
  </si>
  <si>
    <t>Decreased renal function</t>
  </si>
  <si>
    <t>79890006</t>
  </si>
  <si>
    <t>Loss of appetite (finding)</t>
  </si>
  <si>
    <t>Anorexic</t>
  </si>
  <si>
    <t>80313002</t>
  </si>
  <si>
    <t>Palpitations (finding)</t>
  </si>
  <si>
    <t>PALPITATIONS</t>
  </si>
  <si>
    <t>Palpitation</t>
  </si>
  <si>
    <t>80495009</t>
  </si>
  <si>
    <t>Sleep walking disorder (disorder)</t>
  </si>
  <si>
    <t>SLEEP WALKING</t>
  </si>
  <si>
    <t>81950002</t>
  </si>
  <si>
    <t>Edema of the tongue (disorder)</t>
  </si>
  <si>
    <t>SWELLING OF TONGUE</t>
  </si>
  <si>
    <t>82991003</t>
  </si>
  <si>
    <t>Generalized aches and pains (finding)</t>
  </si>
  <si>
    <t>GENERALIZED ACHES AND PAINS</t>
  </si>
  <si>
    <t>83128009</t>
  </si>
  <si>
    <t>Oliguria (finding)</t>
  </si>
  <si>
    <t>Oliguria</t>
  </si>
  <si>
    <t>8357008</t>
  </si>
  <si>
    <t>Reduced libido (finding)</t>
  </si>
  <si>
    <t>Decreased libido</t>
  </si>
  <si>
    <t>84229001</t>
  </si>
  <si>
    <t>Fatigue (finding)</t>
  </si>
  <si>
    <t>FATIGUE</t>
  </si>
  <si>
    <t>Fatigue</t>
  </si>
  <si>
    <t>85418005</t>
  </si>
  <si>
    <t>Dream disorder (finding)</t>
  </si>
  <si>
    <t>DREAM DISORDER</t>
  </si>
  <si>
    <t>85949006</t>
  </si>
  <si>
    <t>Euphoria (finding)</t>
  </si>
  <si>
    <t>Euphoria</t>
  </si>
  <si>
    <t>86684002</t>
  </si>
  <si>
    <t>Slow respiration (finding)</t>
  </si>
  <si>
    <t>Bradypnea</t>
  </si>
  <si>
    <t>87317003</t>
  </si>
  <si>
    <t>Respiratory arrest (disorder)</t>
  </si>
  <si>
    <t>Respiratory arrest</t>
  </si>
  <si>
    <t>87715008</t>
  </si>
  <si>
    <t>Aptyalism (disorder)</t>
  </si>
  <si>
    <t>DRY MOUTH</t>
  </si>
  <si>
    <t>Dry mouth</t>
  </si>
  <si>
    <t>8943002</t>
  </si>
  <si>
    <t>Weight gain (finding)</t>
  </si>
  <si>
    <t>WEIGHT GAIN FINDING</t>
  </si>
  <si>
    <t>Weight gain</t>
  </si>
  <si>
    <t>HYPONATREMIA</t>
  </si>
  <si>
    <t>90128006</t>
  </si>
  <si>
    <t>Photosensitivity (finding)</t>
  </si>
  <si>
    <t>Photosensitivity</t>
  </si>
  <si>
    <t>90560007</t>
  </si>
  <si>
    <t>Gout (disorder)</t>
  </si>
  <si>
    <t>GOUT</t>
  </si>
  <si>
    <t>90673000</t>
  </si>
  <si>
    <t>Burning sensation (finding)</t>
  </si>
  <si>
    <t>BURNING SENSATION</t>
  </si>
  <si>
    <t>90708001</t>
  </si>
  <si>
    <t>Kidney disease (disorder)</t>
  </si>
  <si>
    <t>KIDNEY DISEASE</t>
  </si>
  <si>
    <t>Renal disease</t>
  </si>
  <si>
    <t>91019004</t>
  </si>
  <si>
    <t>Paresthesia (finding)</t>
  </si>
  <si>
    <t>Paresthesia</t>
  </si>
  <si>
    <t>SEIZURE</t>
  </si>
  <si>
    <t>95891005</t>
  </si>
  <si>
    <t>Influenza-like illness (finding)</t>
  </si>
  <si>
    <t>INFLUENZA-LIKE ILLNESS</t>
  </si>
  <si>
    <t>9763007</t>
  </si>
  <si>
    <t>Expiratory wheezing</t>
  </si>
  <si>
    <t>Disorder of hemostatic system (disorder)</t>
  </si>
  <si>
    <t>kp</t>
  </si>
  <si>
    <t>mediation</t>
  </si>
  <si>
    <t>SctFsn</t>
  </si>
  <si>
    <t>designationName</t>
  </si>
  <si>
    <t>sumFrequency</t>
  </si>
  <si>
    <t>include</t>
  </si>
  <si>
    <t>BRONCHOSPASM</t>
  </si>
  <si>
    <t>240131006</t>
  </si>
  <si>
    <t>Rhabdomyolysis (disorder)</t>
  </si>
  <si>
    <t>RHABDOMYOLYSIS</t>
  </si>
  <si>
    <t>232437009</t>
  </si>
  <si>
    <t>Angioneurotic edema of larynx (disorder)</t>
  </si>
  <si>
    <t>ANGIONEUROTIC EDEMA OF LARYNX</t>
  </si>
  <si>
    <t>PARESTHESIA</t>
  </si>
  <si>
    <t>271648003</t>
  </si>
  <si>
    <t>Postural drop in blood pressure (finding)</t>
  </si>
  <si>
    <t>ORTHOSTATIC HYPOTENSION</t>
  </si>
  <si>
    <t>HYPOKALEMIA</t>
  </si>
  <si>
    <t>DYSTONIA</t>
  </si>
  <si>
    <t>PANCREATITIS</t>
  </si>
  <si>
    <t>ANEMIA</t>
  </si>
  <si>
    <t>271771009</t>
  </si>
  <si>
    <t>Joint swelling (finding)</t>
  </si>
  <si>
    <t>JOINT SWELLING</t>
  </si>
  <si>
    <t>267102003</t>
  </si>
  <si>
    <t>Sore throat symptom (finding)</t>
  </si>
  <si>
    <t>SORE THROAT</t>
  </si>
  <si>
    <t>61582004</t>
  </si>
  <si>
    <t>Allergic rhinitis (disorder)</t>
  </si>
  <si>
    <t>ALLERGIC RHINITIS</t>
  </si>
  <si>
    <t>CARDIAC ARREST</t>
  </si>
  <si>
    <t>41652007</t>
  </si>
  <si>
    <t>Pain in eye (finding)</t>
  </si>
  <si>
    <t>PAIN IN EYE</t>
  </si>
  <si>
    <t>12063002</t>
  </si>
  <si>
    <t>Rectal hemorrhage (disorder)</t>
  </si>
  <si>
    <t>RECTAL HEMORRHAGE</t>
  </si>
  <si>
    <t>166717003</t>
  </si>
  <si>
    <t>Serum creatinine raised (finding)</t>
  </si>
  <si>
    <t>INCREASED SERUM CREATININE</t>
  </si>
  <si>
    <t>271801002</t>
  </si>
  <si>
    <t>Taste sense altered (finding)</t>
  </si>
  <si>
    <t>TASTE SENSE ALTERED</t>
  </si>
  <si>
    <t>228150001</t>
  </si>
  <si>
    <t>Mental health impairment (finding)</t>
  </si>
  <si>
    <t>MENTAL HEALTH IMPAIRMENT</t>
  </si>
  <si>
    <t>40739000</t>
  </si>
  <si>
    <t>Dysphagia (disorder)</t>
  </si>
  <si>
    <t>DYSPHAGIA</t>
  </si>
  <si>
    <t>HYPERGLYCEMIA</t>
  </si>
  <si>
    <t>RESPIRATORY ARREST</t>
  </si>
  <si>
    <t>161885008</t>
  </si>
  <si>
    <t>Bruising symptom (finding)</t>
  </si>
  <si>
    <t>BRUISING</t>
  </si>
  <si>
    <t>51868009</t>
  </si>
  <si>
    <t>Duodenal ulcer disease (disorder)</t>
  </si>
  <si>
    <t>DUODENAL ULCER DISEASE</t>
  </si>
  <si>
    <t>271809000</t>
  </si>
  <si>
    <t>Peripheral edema (disorder)</t>
  </si>
  <si>
    <t>PERIPHERAL EDEMA</t>
  </si>
  <si>
    <t>NEUROPATHY</t>
  </si>
  <si>
    <t>95324001</t>
  </si>
  <si>
    <t>Skin lesion (disorder)</t>
  </si>
  <si>
    <t>SKIN LESION</t>
  </si>
  <si>
    <t>43378000</t>
  </si>
  <si>
    <t>Extrapyramidal sign (finding)</t>
  </si>
  <si>
    <t>EXTRAPYRAMIDAL SIGN</t>
  </si>
  <si>
    <t>248004009</t>
  </si>
  <si>
    <t>Physical aggression (finding)</t>
  </si>
  <si>
    <t>PHYSICAL AGGRESSION</t>
  </si>
  <si>
    <t>CHILL</t>
  </si>
  <si>
    <t>95388000</t>
  </si>
  <si>
    <t>Injection site pain (disorder)</t>
  </si>
  <si>
    <t>INJECTION SITE PAIN</t>
  </si>
  <si>
    <t>STEVENS-JOHNSON SYNDROME</t>
  </si>
  <si>
    <t>HEPATITIS</t>
  </si>
  <si>
    <t>21626009</t>
  </si>
  <si>
    <t>Cutaneous hypersensitivity (disorder)</t>
  </si>
  <si>
    <t>CUTANEOUS HYPERSENSITIVITY</t>
  </si>
  <si>
    <t>ATAXIA</t>
  </si>
  <si>
    <t>HEMATURIA</t>
  </si>
  <si>
    <t>48167000</t>
  </si>
  <si>
    <t>Amnesia (finding)</t>
  </si>
  <si>
    <t>AMNESIA</t>
  </si>
  <si>
    <t>6285003</t>
  </si>
  <si>
    <t>Tachyarrhythmia (disorder)</t>
  </si>
  <si>
    <t>TACHYARRHYTHMIA</t>
  </si>
  <si>
    <t>248223005</t>
  </si>
  <si>
    <t>Feeling faint (finding)</t>
  </si>
  <si>
    <t>FEELING FAINT</t>
  </si>
  <si>
    <t>406444002</t>
  </si>
  <si>
    <t>Laryngeal spasm (disorder)</t>
  </si>
  <si>
    <t>LARYNGEAL SPASM</t>
  </si>
  <si>
    <t>371019009</t>
  </si>
  <si>
    <t>Azotemia due to intrarenal disease (disorder)</t>
  </si>
  <si>
    <t>RENAL AZOTEMIA</t>
  </si>
  <si>
    <t>EPIGASTRIC DISCOMFORT</t>
  </si>
  <si>
    <t>ALOPECIA</t>
  </si>
  <si>
    <t>68372009</t>
  </si>
  <si>
    <t>Upper respiratory tract obstruction (disorder)</t>
  </si>
  <si>
    <t>UPPER AIRWAY OBSTRUCTION</t>
  </si>
  <si>
    <t>SHOCK</t>
  </si>
  <si>
    <t>46742003</t>
  </si>
  <si>
    <t>Skin ulcer (disorder)</t>
  </si>
  <si>
    <t>ULCERATION OF SKIN</t>
  </si>
  <si>
    <t>397803000</t>
  </si>
  <si>
    <t>Impotence (disorder)</t>
  </si>
  <si>
    <t>IMPOTENCE</t>
  </si>
  <si>
    <t>CONTACT DERMATITIS</t>
  </si>
  <si>
    <t>DELUSIONS</t>
  </si>
  <si>
    <t>9826008</t>
  </si>
  <si>
    <t>Conjunctivitis (disorder)</t>
  </si>
  <si>
    <t>CONJUNCTIVITIS</t>
  </si>
  <si>
    <t>URINARY INCONTINENCE</t>
  </si>
  <si>
    <t>JAUNDICE</t>
  </si>
  <si>
    <t>89362005</t>
  </si>
  <si>
    <t>Weight loss (finding)</t>
  </si>
  <si>
    <t>WEIGHT LOSS</t>
  </si>
  <si>
    <t>PHOTOSENSITIVITY</t>
  </si>
  <si>
    <t>SPEECH IMPAIRMENT</t>
  </si>
  <si>
    <t>249468005</t>
  </si>
  <si>
    <t>Anorexia symptom (finding)</t>
  </si>
  <si>
    <t>ANOREXIA</t>
  </si>
  <si>
    <t>DIPLOPIA</t>
  </si>
  <si>
    <t>443110007</t>
  </si>
  <si>
    <t>Edema of upper arm (finding)</t>
  </si>
  <si>
    <t>EDEMA OF ARM</t>
  </si>
  <si>
    <t>197354009</t>
  </si>
  <si>
    <t>Toxic liver disease (disorder)</t>
  </si>
  <si>
    <t>HEPATOTOXICITY</t>
  </si>
  <si>
    <t>3253007</t>
  </si>
  <si>
    <t>Discoloration of skin (finding)</t>
  </si>
  <si>
    <t>DISCOLORATION OF SKIN</t>
  </si>
  <si>
    <t>102449007</t>
  </si>
  <si>
    <t>Tardive dyskinesia (disorder)</t>
  </si>
  <si>
    <t>TARDIVE DYSKINESIA</t>
  </si>
  <si>
    <t>ACUTE RENAL FAILURE SYNDROME</t>
  </si>
  <si>
    <t>402405007</t>
  </si>
  <si>
    <t>Angioedema of eyelids (disorder)</t>
  </si>
  <si>
    <t>ANGIOEDEMA OF EYELIDS</t>
  </si>
  <si>
    <t>111975006</t>
  </si>
  <si>
    <t>Prolonged QT interval (finding)</t>
  </si>
  <si>
    <t>QT INTERVAL INCREASE</t>
  </si>
  <si>
    <t>30819006</t>
  </si>
  <si>
    <t>Dysphoric mood (finding)</t>
  </si>
  <si>
    <t>DYSPHORIA</t>
  </si>
  <si>
    <t>COMA</t>
  </si>
  <si>
    <t>PAPULAR ERUPTION</t>
  </si>
  <si>
    <t>373895009</t>
  </si>
  <si>
    <t>Acute respiratory distress (finding)</t>
  </si>
  <si>
    <t>ACUTE RESPIRATORY DISTRESS</t>
  </si>
  <si>
    <t>394616008</t>
  </si>
  <si>
    <t>Unsteady gait (finding)</t>
  </si>
  <si>
    <t>UNSTEADY GAIT</t>
  </si>
  <si>
    <t>DYSURIA</t>
  </si>
  <si>
    <t>49099001</t>
  </si>
  <si>
    <t>Increased uric acid level (finding)</t>
  </si>
  <si>
    <t>INCREASED URIC ACID</t>
  </si>
  <si>
    <t>ENGORGEMENT OF BREASTS</t>
  </si>
  <si>
    <t>271808008</t>
  </si>
  <si>
    <t>Edema, generalized (finding)</t>
  </si>
  <si>
    <t>EDEMA, GENERALIZED</t>
  </si>
  <si>
    <t>40956001</t>
  </si>
  <si>
    <t>Guillain-Barr├⌐ syndrome (disorder)</t>
  </si>
  <si>
    <t>GUILLAIN BARRE</t>
  </si>
  <si>
    <t>COORDINATION PROBLEM</t>
  </si>
  <si>
    <t>79740000</t>
  </si>
  <si>
    <t>Candidiasis of mouth (disorder)</t>
  </si>
  <si>
    <t>CANDIDIASIS OF MOUTH</t>
  </si>
  <si>
    <t>162685008</t>
  </si>
  <si>
    <t>On examination - dehydrated (disorder)</t>
  </si>
  <si>
    <t>DEHYDRATED</t>
  </si>
  <si>
    <t>65958008</t>
  </si>
  <si>
    <t>Hiccoughs (finding)</t>
  </si>
  <si>
    <t>HICCUPS</t>
  </si>
  <si>
    <t>233683003</t>
  </si>
  <si>
    <t>Hay fever with asthma (disorder)</t>
  </si>
  <si>
    <t>HAY FEVER</t>
  </si>
  <si>
    <t>297968009</t>
  </si>
  <si>
    <t>Bleeding skin (finding)</t>
  </si>
  <si>
    <t>BLEEDING SKIN</t>
  </si>
  <si>
    <t>LOSS OF APPETITE</t>
  </si>
  <si>
    <t>GASTRIC ULCER</t>
  </si>
  <si>
    <t>415746003</t>
  </si>
  <si>
    <t>Traumatic or non-traumatic rupture of tendon (disorder)</t>
  </si>
  <si>
    <t>TENDON RUPTURE</t>
  </si>
  <si>
    <t>83547004</t>
  </si>
  <si>
    <t>Cold sweat (finding)</t>
  </si>
  <si>
    <t>COLD SWEATS</t>
  </si>
  <si>
    <t>LEUKOPENIA</t>
  </si>
  <si>
    <t>195080001</t>
  </si>
  <si>
    <t>Atrial fibrillation and flutter (disorder)</t>
  </si>
  <si>
    <t>ATRIAL FIBRILLATION-FLUTTER</t>
  </si>
  <si>
    <t>252097006</t>
  </si>
  <si>
    <t>Hypersensitivity finding (finding)</t>
  </si>
  <si>
    <t>HYPERSENSITIVITY</t>
  </si>
  <si>
    <t>NEUTROPENIA</t>
  </si>
  <si>
    <t>236424009</t>
  </si>
  <si>
    <t>Acute renal impairment (disorder)</t>
  </si>
  <si>
    <t>ACUTE RENAL IMPAIRMENT</t>
  </si>
  <si>
    <t>162290004</t>
  </si>
  <si>
    <t>Dry eyes (finding)</t>
  </si>
  <si>
    <t>DRY EYES</t>
  </si>
  <si>
    <t>HEARING IMPAIRMENT</t>
  </si>
  <si>
    <t>16761005</t>
  </si>
  <si>
    <t>Esophagitis (disorder)</t>
  </si>
  <si>
    <t>ESOPHAGITIS</t>
  </si>
  <si>
    <t>118927008</t>
  </si>
  <si>
    <t>Thrombotic disorder (navigational concept)</t>
  </si>
  <si>
    <t>THROMBOSIS</t>
  </si>
  <si>
    <t>42343007</t>
  </si>
  <si>
    <t>Congestive heart failure (disorder)</t>
  </si>
  <si>
    <t>CONGESTIVE HEART FAILURE</t>
  </si>
  <si>
    <t>82313006</t>
  </si>
  <si>
    <t>Suicide attempt (event)</t>
  </si>
  <si>
    <t>SUICIDE ATTEMPT</t>
  </si>
  <si>
    <t>230690007</t>
  </si>
  <si>
    <t>Cerebrovascular accident (disorder)</t>
  </si>
  <si>
    <t>STROKE</t>
  </si>
  <si>
    <t>REDUCED LIBIDO</t>
  </si>
  <si>
    <t>54711002</t>
  </si>
  <si>
    <t>Gingival enlargement (disorder)</t>
  </si>
  <si>
    <t>GINGIVAL HYPERPLASIA</t>
  </si>
  <si>
    <t>95570007</t>
  </si>
  <si>
    <t>Kidney stone (disorder)</t>
  </si>
  <si>
    <t>KIDNEY STONES</t>
  </si>
  <si>
    <t>DYSKINESIA</t>
  </si>
  <si>
    <t>42984000</t>
  </si>
  <si>
    <t>Night sweats (finding)</t>
  </si>
  <si>
    <t>NIGHT SWEATS</t>
  </si>
  <si>
    <t>73397007</t>
  </si>
  <si>
    <t>Heparin-induced thrombocytopenia (disorder)</t>
  </si>
  <si>
    <t>THROMBOCYTOPENIA FROM HEPARIN</t>
  </si>
  <si>
    <t>102594003</t>
  </si>
  <si>
    <t>Electrocardiogram abnormal (finding)</t>
  </si>
  <si>
    <t>ECG ABNORMALITY</t>
  </si>
  <si>
    <t>PHARYNGEAL DRYNESS</t>
  </si>
  <si>
    <t>238781005</t>
  </si>
  <si>
    <t>Itching purpura (disorder)</t>
  </si>
  <si>
    <t>ITCHING PURPURA</t>
  </si>
  <si>
    <t>53430007</t>
  </si>
  <si>
    <t>Pain of breast (finding)</t>
  </si>
  <si>
    <t>PAIN OF BREAST</t>
  </si>
  <si>
    <t>2901004</t>
  </si>
  <si>
    <t>Melena (disorder)</t>
  </si>
  <si>
    <t>MELENA</t>
  </si>
  <si>
    <t>225450009</t>
  </si>
  <si>
    <t>Homicidal thoughts (finding)</t>
  </si>
  <si>
    <t>HOMICIDAL IDEATION</t>
  </si>
  <si>
    <t>284078000</t>
  </si>
  <si>
    <t>Purpuric rash (disorder)</t>
  </si>
  <si>
    <t>PURPURIC RASH</t>
  </si>
  <si>
    <t>166702002</t>
  </si>
  <si>
    <t>Raised serum calcium level (finding)</t>
  </si>
  <si>
    <t>HYPERCALCEMIA</t>
  </si>
  <si>
    <t>APNEA</t>
  </si>
  <si>
    <t>28637003</t>
  </si>
  <si>
    <t>Acute interstitial nephritis (disorder)</t>
  </si>
  <si>
    <t>ACUTE INTERSTITIAL NEPHRITIS</t>
  </si>
  <si>
    <t>248457000</t>
  </si>
  <si>
    <t>Rigor - symptom (finding)</t>
  </si>
  <si>
    <t>RIGOR</t>
  </si>
  <si>
    <t>68605000</t>
  </si>
  <si>
    <t>Immunosuppression-related infectious disease (disorder)</t>
  </si>
  <si>
    <t>INFECTION DUE TO IMMUNOSUPPRES</t>
  </si>
  <si>
    <t>90207007</t>
  </si>
  <si>
    <t>Grinding teeth (finding)</t>
  </si>
  <si>
    <t>BRUXISM</t>
  </si>
  <si>
    <t>11381005</t>
  </si>
  <si>
    <t>Acne (disorder)</t>
  </si>
  <si>
    <t>ACNE</t>
  </si>
  <si>
    <t>MYOCARDIAL INFARCTION</t>
  </si>
  <si>
    <t>385494008</t>
  </si>
  <si>
    <t>Hematoma (disorder)</t>
  </si>
  <si>
    <t>HEMATOMA</t>
  </si>
  <si>
    <t>ANGINA</t>
  </si>
  <si>
    <t>275295002</t>
  </si>
  <si>
    <t>Excessive salivation - symptom (finding)</t>
  </si>
  <si>
    <t>EXCESSIVE SALIVATION</t>
  </si>
  <si>
    <t>19943007</t>
  </si>
  <si>
    <t>Cirrhosis of liver (disorder)</t>
  </si>
  <si>
    <t>LIVER CIRRHOSIS</t>
  </si>
  <si>
    <t>128045006</t>
  </si>
  <si>
    <t>Cellulitis (disorder)</t>
  </si>
  <si>
    <t>CELLULITIS</t>
  </si>
  <si>
    <t>51615001</t>
  </si>
  <si>
    <t>Fibrosis of lung (disorder)</t>
  </si>
  <si>
    <t>PULMONARY FIBROSIS</t>
  </si>
  <si>
    <t>HEART BLOCK</t>
  </si>
  <si>
    <t>72042002</t>
  </si>
  <si>
    <t>Incontinence of feces (finding)</t>
  </si>
  <si>
    <t>INCONTINENCE OF FECES</t>
  </si>
  <si>
    <t>PSYCHOTIC DISORDER</t>
  </si>
  <si>
    <t>427426006</t>
  </si>
  <si>
    <t>Sleep attack (disorder)</t>
  </si>
  <si>
    <t>SLEEP ATTACK</t>
  </si>
  <si>
    <t>PANCYTOPENIA</t>
  </si>
  <si>
    <t>371089000</t>
  </si>
  <si>
    <t>Serotonin syndrome (disorder)</t>
  </si>
  <si>
    <t>SEROTONIN SYNDROME</t>
  </si>
  <si>
    <t>162033007</t>
  </si>
  <si>
    <t>Peptic ulcer symptoms (finding)</t>
  </si>
  <si>
    <t>PEPTIC ULCER SYMPTOMS</t>
  </si>
  <si>
    <t>50177009</t>
  </si>
  <si>
    <t>Body temperature above reference range (finding)</t>
  </si>
  <si>
    <t>INCREASED BODY TEMPERATURE</t>
  </si>
  <si>
    <t>LOCALIZED EDEMA</t>
  </si>
  <si>
    <t>16386004</t>
  </si>
  <si>
    <t>Dry skin (finding)</t>
  </si>
  <si>
    <t>DRY SKIN</t>
  </si>
  <si>
    <t>386789004</t>
  </si>
  <si>
    <t>Eosinophil count raised (finding)</t>
  </si>
  <si>
    <t>EOSINOPHILIA</t>
  </si>
  <si>
    <t>112222000</t>
  </si>
  <si>
    <t>Raised intraocular pressure (finding)</t>
  </si>
  <si>
    <t>INCREASED INTRAOCULAR PRESSURE</t>
  </si>
  <si>
    <t>127062003</t>
  </si>
  <si>
    <t>Erythrocytosis (disorder)</t>
  </si>
  <si>
    <t>ERYTHROCYTOSIS</t>
  </si>
  <si>
    <t>427617000</t>
  </si>
  <si>
    <t>Aphthous ulceration of skin and/or mucous membrane (disorder)</t>
  </si>
  <si>
    <t>APHTHOUS ULCERATION</t>
  </si>
  <si>
    <t>418035005</t>
  </si>
  <si>
    <t>Excessive tear production (finding)</t>
  </si>
  <si>
    <t>EXCESSIVE TEAR PRODUCTION</t>
  </si>
  <si>
    <t>84178004</t>
  </si>
  <si>
    <t>Conjunctival edema (disorder)</t>
  </si>
  <si>
    <t>CONJUNCTIVAL EDEMA</t>
  </si>
  <si>
    <t>ATRIAL FIBRILLATION</t>
  </si>
  <si>
    <t>279039007</t>
  </si>
  <si>
    <t>Low back pain (finding)</t>
  </si>
  <si>
    <t>LOW BACK PAIN</t>
  </si>
  <si>
    <t>7501002</t>
  </si>
  <si>
    <t>Increased lactic acid level (finding)</t>
  </si>
  <si>
    <t>INCREASED LACTIC ACID</t>
  </si>
  <si>
    <t>EUPHORIA</t>
  </si>
  <si>
    <t>233604007</t>
  </si>
  <si>
    <t>Pneumonia (disorder)</t>
  </si>
  <si>
    <t>PNEUMONIA</t>
  </si>
  <si>
    <t>405501007</t>
  </si>
  <si>
    <t>Malignant hyperthermia (finding)</t>
  </si>
  <si>
    <t>MALIGNANT HYPERTHERMIA</t>
  </si>
  <si>
    <t>15244003</t>
  </si>
  <si>
    <t>Neuroleptic malignant syndrome (disorder)</t>
  </si>
  <si>
    <t>NEUROLEPTIC MALIGNANT SYNDROME</t>
  </si>
  <si>
    <t>ECCHYMOSIS</t>
  </si>
  <si>
    <t>ARTHRITIS</t>
  </si>
  <si>
    <t>304535004</t>
  </si>
  <si>
    <t>Parkinsonian features (finding)</t>
  </si>
  <si>
    <t>PARKINSONIAN FEATURES</t>
  </si>
  <si>
    <t>89458003</t>
  </si>
  <si>
    <t>Stupor (finding)</t>
  </si>
  <si>
    <t>STUPOR</t>
  </si>
  <si>
    <t>190855004</t>
  </si>
  <si>
    <t>Hypomagnesemia (disorder)</t>
  </si>
  <si>
    <t>HYPOMAGNESEMIA</t>
  </si>
  <si>
    <t>66857006</t>
  </si>
  <si>
    <t>Hemoptysis (disorder)</t>
  </si>
  <si>
    <t>HEMOPTYSIS</t>
  </si>
  <si>
    <t>80346008</t>
  </si>
  <si>
    <t>Photoallergic drug eruption (disorder)</t>
  </si>
  <si>
    <t>PHOTOALLERGIC DERMATITIS</t>
  </si>
  <si>
    <t>ECZEMA</t>
  </si>
  <si>
    <t>51387008</t>
  </si>
  <si>
    <t>Acidosis (disorder)</t>
  </si>
  <si>
    <t>ACIDOSIS</t>
  </si>
  <si>
    <t>7973008</t>
  </si>
  <si>
    <t>Abnormal vision (finding)</t>
  </si>
  <si>
    <t>ABNORMAL VISION</t>
  </si>
  <si>
    <t>8765009</t>
  </si>
  <si>
    <t>Hematemesis (disorder)</t>
  </si>
  <si>
    <t>HEMATEMESIS</t>
  </si>
  <si>
    <t>405737000</t>
  </si>
  <si>
    <t>Pharyngitis (disorder)</t>
  </si>
  <si>
    <t>PHARYNGITIS</t>
  </si>
  <si>
    <t>396350005</t>
  </si>
  <si>
    <t>Generalized exfoliative dermatitis (disorder)</t>
  </si>
  <si>
    <t>EXFOLIATIVE DERMATITIS</t>
  </si>
  <si>
    <t>47295007</t>
  </si>
  <si>
    <t>Psychomotor agitation (finding)</t>
  </si>
  <si>
    <t>PSYCHOMOTOR AGITATION</t>
  </si>
  <si>
    <t>266257000</t>
  </si>
  <si>
    <t>Transient ischemic attack (disorder)</t>
  </si>
  <si>
    <t>TRANSIENT ISCHEMIC ATTACK</t>
  </si>
  <si>
    <t>LEUKOCYTOSIS</t>
  </si>
  <si>
    <t>TACHYPNEA</t>
  </si>
  <si>
    <t>50112006</t>
  </si>
  <si>
    <t>Retrograde ejaculation (finding)</t>
  </si>
  <si>
    <t>RETROGRADE EJACULATION</t>
  </si>
  <si>
    <t>GLAUCOMA</t>
  </si>
  <si>
    <t>40662008</t>
  </si>
  <si>
    <t>Disinhibition, function (observable entity)</t>
  </si>
  <si>
    <t>DISINHIBITION</t>
  </si>
  <si>
    <t>34486009</t>
  </si>
  <si>
    <t>Hyperthyroidism (disorder)</t>
  </si>
  <si>
    <t>HYPERTHYROIDISM</t>
  </si>
  <si>
    <t>40930008</t>
  </si>
  <si>
    <t>Hypothyroidism (disorder)</t>
  </si>
  <si>
    <t>HYPOTHYROIDISM</t>
  </si>
  <si>
    <t>403608009</t>
  </si>
  <si>
    <t>Serum sickness due to drug (disorder)</t>
  </si>
  <si>
    <t>SERUM SICKNESS</t>
  </si>
  <si>
    <t>inference of cause</t>
  </si>
  <si>
    <t>AGRANULOCYTOSIS</t>
  </si>
  <si>
    <t>3415004</t>
  </si>
  <si>
    <t>Cyanosis (finding)</t>
  </si>
  <si>
    <t>CYANOSIS</t>
  </si>
  <si>
    <t>PHLEBITIS</t>
  </si>
  <si>
    <t>240101000</t>
  </si>
  <si>
    <t>Drug-induced myopathy (disorder)</t>
  </si>
  <si>
    <t>DRUG-INDUCED MYOPATHY</t>
  </si>
  <si>
    <t>include inferred cause?</t>
  </si>
  <si>
    <t>37126005</t>
  </si>
  <si>
    <t>Facial grimacing (finding)</t>
  </si>
  <si>
    <t>FACIAL GRIMACING</t>
  </si>
  <si>
    <t>58901008</t>
  </si>
  <si>
    <t>Excitement (finding)</t>
  </si>
  <si>
    <t>EXCITEMENT</t>
  </si>
  <si>
    <t>ANURIA</t>
  </si>
  <si>
    <t>7895008</t>
  </si>
  <si>
    <t>Poisoning by drug AND/OR medicinal substance (disorder)</t>
  </si>
  <si>
    <t>MEDICINAL POISONING</t>
  </si>
  <si>
    <t>32318003</t>
  </si>
  <si>
    <t>Vascular constriction, function (observable entity)</t>
  </si>
  <si>
    <t>VASCULAR CONSTRICTION</t>
  </si>
  <si>
    <t>164883002</t>
  </si>
  <si>
    <t>Electrocardiogram: extrasystole (finding)</t>
  </si>
  <si>
    <t>EXTRASYSTOLE</t>
  </si>
  <si>
    <t>INCREASED APPETITE</t>
  </si>
  <si>
    <t>275871006</t>
  </si>
  <si>
    <t>On examination - vesicles in skin (disorder)</t>
  </si>
  <si>
    <t>VESICLES IN SKIN</t>
  </si>
  <si>
    <t>ASTHENIA</t>
  </si>
  <si>
    <t>37471005</t>
  </si>
  <si>
    <t>Extrinsic allergic alveolitis (disorder)</t>
  </si>
  <si>
    <t>ALLERGIC PNEUMONITIS</t>
  </si>
  <si>
    <t>231496004</t>
  </si>
  <si>
    <t>Hypomania (disorder)</t>
  </si>
  <si>
    <t>HYPOMANIA</t>
  </si>
  <si>
    <t>52448006</t>
  </si>
  <si>
    <t>Dementia (disorder)</t>
  </si>
  <si>
    <t>DEMENTIA</t>
  </si>
  <si>
    <t>9360008</t>
  </si>
  <si>
    <t>Hyperammonemia (disorder)</t>
  </si>
  <si>
    <t>HYPERAMMONEMIA</t>
  </si>
  <si>
    <t>131008004</t>
  </si>
  <si>
    <t>Increased prolactin level (finding)</t>
  </si>
  <si>
    <t>PROLACTIN LEVEL INCREASED</t>
  </si>
  <si>
    <t>271813007</t>
  </si>
  <si>
    <t>Petechiae (finding)</t>
  </si>
  <si>
    <t>PETECHIAE</t>
  </si>
  <si>
    <t>166612004</t>
  </si>
  <si>
    <t>Serum bilirubin raised (finding)</t>
  </si>
  <si>
    <t>INCREASED SERUM BILIRUBIN</t>
  </si>
  <si>
    <t>371584001</t>
  </si>
  <si>
    <t>Irritation of penis (finding)</t>
  </si>
  <si>
    <t>IRRITATION OF PENIS</t>
  </si>
  <si>
    <t>81060008</t>
  </si>
  <si>
    <t>Intestinal obstruction (disorder)</t>
  </si>
  <si>
    <t>INTESTINAL OBSTRUCTION</t>
  </si>
  <si>
    <t>70153002</t>
  </si>
  <si>
    <t>Hemorrhoids (disorder)</t>
  </si>
  <si>
    <t>HEMORRHOIDS</t>
  </si>
  <si>
    <t>128477000</t>
  </si>
  <si>
    <t>Abscess (disorder)</t>
  </si>
  <si>
    <t>ABSCESS</t>
  </si>
  <si>
    <t>30746006</t>
  </si>
  <si>
    <t>Lymphadenopathy (disorder)</t>
  </si>
  <si>
    <t>LYMPHADENOPATHY</t>
  </si>
  <si>
    <t>RESPIRATORY CRACKLES</t>
  </si>
  <si>
    <t>32798002</t>
  </si>
  <si>
    <t>Parkinsonism (disorder)</t>
  </si>
  <si>
    <t>PARKINSONISM</t>
  </si>
  <si>
    <t>307762000</t>
  </si>
  <si>
    <t>Bone marrow depression (disorder)</t>
  </si>
  <si>
    <t>BONE MARROW DEPRESSION</t>
  </si>
  <si>
    <t>BRADYPNEA</t>
  </si>
  <si>
    <t>313341008</t>
  </si>
  <si>
    <t>International Normalized Ratio raised (finding)</t>
  </si>
  <si>
    <t>INCREASED INR</t>
  </si>
  <si>
    <t>5291005</t>
  </si>
  <si>
    <t>Hypocalcemia (disorder)</t>
  </si>
  <si>
    <t>HYPOCALCEMIA</t>
  </si>
  <si>
    <t>DECREASED RENAL FUNCTION</t>
  </si>
  <si>
    <t>55004003</t>
  </si>
  <si>
    <t>Syndrome of inappropriate vasopressin secretion (disorder)</t>
  </si>
  <si>
    <t>SIADH</t>
  </si>
  <si>
    <t>29738008</t>
  </si>
  <si>
    <t>Proteinuria (finding)</t>
  </si>
  <si>
    <t>PROTEINURIA</t>
  </si>
  <si>
    <t>78622004</t>
  </si>
  <si>
    <t>Galactorrhea not associated with childbirth (disorder)</t>
  </si>
  <si>
    <t>GALACTORRHEA</t>
  </si>
  <si>
    <t>386689009</t>
  </si>
  <si>
    <t>Hypothermia (finding)</t>
  </si>
  <si>
    <t>HYPOTHERMIA</t>
  </si>
  <si>
    <t>UVEITIS</t>
  </si>
  <si>
    <t>166848004</t>
  </si>
  <si>
    <t>Serum triglycerides raised (finding)</t>
  </si>
  <si>
    <t>INCREASED TRIGLYCERIDES</t>
  </si>
  <si>
    <t>33994004</t>
  </si>
  <si>
    <t>Akinesia (finding)</t>
  </si>
  <si>
    <t>AKINESIA</t>
  </si>
  <si>
    <t>398199007</t>
  </si>
  <si>
    <t>Aseptic necrosis of bone (disorder)</t>
  </si>
  <si>
    <t>ASEPTIC NECROSIS OF BONE</t>
  </si>
  <si>
    <t>OLIGURIA</t>
  </si>
  <si>
    <t>248791002</t>
  </si>
  <si>
    <t>Inhibited orgasm (finding)</t>
  </si>
  <si>
    <t>INHIBITED ORGASM</t>
  </si>
  <si>
    <t>166830008</t>
  </si>
  <si>
    <t>Serum cholesterol raised (finding)</t>
  </si>
  <si>
    <t>INCREASED TOTAL CHOLESTEROL</t>
  </si>
  <si>
    <t>44169009</t>
  </si>
  <si>
    <t>Loss of sense of smell (finding)</t>
  </si>
  <si>
    <t>LOSS OF SENSE OF SMELL</t>
  </si>
  <si>
    <t>PULMONARY EMBOLISM</t>
  </si>
  <si>
    <t>274770006</t>
  </si>
  <si>
    <t>Alkaline phosphatase raised (finding)</t>
  </si>
  <si>
    <t>INCREASED ALKALINE PHOSPHATASE</t>
  </si>
  <si>
    <t>424114000</t>
  </si>
  <si>
    <t>Nephrogenic systemic fibrosis (disorder)</t>
  </si>
  <si>
    <t>NEPHROGENIC SYSTEMIC FIBROSIS</t>
  </si>
  <si>
    <t>SINUS BRADYCARDIA</t>
  </si>
  <si>
    <t>236758000</t>
  </si>
  <si>
    <t>Prolonged erection of penis (finding)</t>
  </si>
  <si>
    <t>PROLONGED PENILE ERECTION</t>
  </si>
  <si>
    <t>111181004</t>
  </si>
  <si>
    <t>Furuncle of skin AND/OR subcutaneous tissue (disorder)</t>
  </si>
  <si>
    <t>SKIN FURUNCLE</t>
  </si>
  <si>
    <t>162182005</t>
  </si>
  <si>
    <t>Diuresis (finding)</t>
  </si>
  <si>
    <t>DIURESIS</t>
  </si>
  <si>
    <t>CONDUCTION DISORDER OF HEART</t>
  </si>
  <si>
    <t>232407000</t>
  </si>
  <si>
    <t>Pharyngeal spasm (disorder)</t>
  </si>
  <si>
    <t>PHARYNGEAL SPASM</t>
  </si>
  <si>
    <t>307496006</t>
  </si>
  <si>
    <t>Diverticulitis (disorder)</t>
  </si>
  <si>
    <t>DIVERTICULITIS</t>
  </si>
  <si>
    <t>102897001</t>
  </si>
  <si>
    <t>Feeling intoxicated (finding)</t>
  </si>
  <si>
    <t>FEELING INTOXICATED</t>
  </si>
  <si>
    <t>38959009</t>
  </si>
  <si>
    <t>Methemoglobinemia (disorder)</t>
  </si>
  <si>
    <t>METHEMOGLOBINEMIA</t>
  </si>
  <si>
    <t>35455006</t>
  </si>
  <si>
    <t>Acute tubular necrosis (disorder)</t>
  </si>
  <si>
    <t>ACUTE TUBULAR NECROSIS</t>
  </si>
  <si>
    <t>44730006</t>
  </si>
  <si>
    <t>Uremia (disorder)</t>
  </si>
  <si>
    <t>UREMIA</t>
  </si>
  <si>
    <t>26329005</t>
  </si>
  <si>
    <t>Poor concentration (finding)</t>
  </si>
  <si>
    <t>POOR CONCENTRATION</t>
  </si>
  <si>
    <t>363346000</t>
  </si>
  <si>
    <t>Malignant neoplastic disease (disorder)</t>
  </si>
  <si>
    <t>MALIGNANT NEOPLASM</t>
  </si>
  <si>
    <t>39355002</t>
  </si>
  <si>
    <t>Hypernatremia (disorder)</t>
  </si>
  <si>
    <t>HYPERNATREMIA</t>
  </si>
  <si>
    <t>409674002</t>
  </si>
  <si>
    <t>Prothrombin time increased (finding)</t>
  </si>
  <si>
    <t>INCREASED PROTHROMBIN TIME</t>
  </si>
  <si>
    <t>373904004</t>
  </si>
  <si>
    <t>Feels hot/feverish (finding)</t>
  </si>
  <si>
    <t>FEELS HOT OR FEVERISH</t>
  </si>
  <si>
    <t>48165008</t>
  </si>
  <si>
    <t>Myoglobinuria (finding)</t>
  </si>
  <si>
    <t>MYOGLOBINURIA</t>
  </si>
  <si>
    <t>399625000</t>
  </si>
  <si>
    <t>Retinopathy (disorder)</t>
  </si>
  <si>
    <t>RETINOPATHY</t>
  </si>
  <si>
    <t>275739007</t>
  </si>
  <si>
    <t>Serum amylase raised (finding)</t>
  </si>
  <si>
    <t>INCREASED SERUM AMYLASE</t>
  </si>
  <si>
    <t>85898001</t>
  </si>
  <si>
    <t>Cardiomyopathy (disorder)</t>
  </si>
  <si>
    <t>CARDIOMYOPATHY</t>
  </si>
  <si>
    <t>78667006</t>
  </si>
  <si>
    <t>Dysthymia (disorder)</t>
  </si>
  <si>
    <t>DYSTHYMIA</t>
  </si>
  <si>
    <t>274100004</t>
  </si>
  <si>
    <t>Cerebral hemorrhage (disorder)</t>
  </si>
  <si>
    <t>CEREBRAL HEMORRHAGE</t>
  </si>
  <si>
    <t>11849007</t>
  </si>
  <si>
    <t>Atrioventricular junctional rhythm (disorder)</t>
  </si>
  <si>
    <t>AV JUNCTIONAL RHYTHM</t>
  </si>
  <si>
    <t>238703005</t>
  </si>
  <si>
    <t>Periorbital hypermelanosis (disorder)</t>
  </si>
  <si>
    <t>PERIORBITAL HYPERMELANOSIS</t>
  </si>
  <si>
    <t>55930002</t>
  </si>
  <si>
    <t>Electrocardiogram ST segment changes (finding)</t>
  </si>
  <si>
    <t>S-T CHANGES</t>
  </si>
  <si>
    <t>5370000</t>
  </si>
  <si>
    <t>Atrial flutter (disorder)</t>
  </si>
  <si>
    <t>ATRIAL FLUTTER</t>
  </si>
  <si>
    <t>246545002</t>
  </si>
  <si>
    <t>Generalized seizure (finding)</t>
  </si>
  <si>
    <t>GENERALIZED SEIZURE</t>
  </si>
  <si>
    <t>FAILURE OF ORGASM</t>
  </si>
  <si>
    <t>4776004</t>
  </si>
  <si>
    <t>Lichen planus (disorder)</t>
  </si>
  <si>
    <t>LICHEN PLANUS</t>
  </si>
  <si>
    <t>304214002</t>
  </si>
  <si>
    <t>Feels warm (finding)</t>
  </si>
  <si>
    <t>FEELS WARM</t>
  </si>
  <si>
    <t>CONSTRICTED PUPIL</t>
  </si>
  <si>
    <t>58436003</t>
  </si>
  <si>
    <t>Increased libido (finding)</t>
  </si>
  <si>
    <t>INCREASED LIBIDO</t>
  </si>
  <si>
    <t>23919004</t>
  </si>
  <si>
    <t>Labyrinthitis (disorder)</t>
  </si>
  <si>
    <t>LABYRINTHITIS</t>
  </si>
  <si>
    <t>76976005</t>
  </si>
  <si>
    <t>Optic atrophy (disorder)</t>
  </si>
  <si>
    <t>OPTIC ATROPHY</t>
  </si>
  <si>
    <t>70579001</t>
  </si>
  <si>
    <t>Homicide attempt (event)</t>
  </si>
  <si>
    <t>HOMICIDE ATTEMPT</t>
  </si>
  <si>
    <t>166957006</t>
  </si>
  <si>
    <t>Lithium level high - toxic (finding)</t>
  </si>
  <si>
    <t>LITHIUM LEVEL HIGH - TOXIC</t>
  </si>
  <si>
    <t>301770000</t>
  </si>
  <si>
    <t>Aseptic meningitis (disorder)</t>
  </si>
  <si>
    <t>ASEPTIC MENINGITIS</t>
  </si>
  <si>
    <t>386584007</t>
  </si>
  <si>
    <t>Adrenal cortical hypofunction (disorder)</t>
  </si>
  <si>
    <t>ADRENAL INSUFFICIENCY</t>
  </si>
  <si>
    <t>274825006</t>
  </si>
  <si>
    <t>Ptosis present (finding)</t>
  </si>
  <si>
    <t>PTOSIS</t>
  </si>
  <si>
    <t>247892001</t>
  </si>
  <si>
    <t>Self-depreciation (finding)</t>
  </si>
  <si>
    <t>SELF-DEPRECIATION</t>
  </si>
  <si>
    <t>389026000</t>
  </si>
  <si>
    <t>Ascites (disorder)</t>
  </si>
  <si>
    <t>ASCITES</t>
  </si>
  <si>
    <t>247224002</t>
  </si>
  <si>
    <t>Optic disc pathological cupping (finding)</t>
  </si>
  <si>
    <t>OPTIC DISC PATHOLOGIC CUPPING</t>
  </si>
  <si>
    <t>14357004</t>
  </si>
  <si>
    <t>Ischemic optic neuropathy (disorder)</t>
  </si>
  <si>
    <t>ISCHEMIC OPTIC NEUROPATHY</t>
  </si>
  <si>
    <t>415115007</t>
  </si>
  <si>
    <t>Platelet count above reference range (finding)</t>
  </si>
  <si>
    <t>THROMBOCYTOSIS</t>
  </si>
  <si>
    <t>5972002</t>
  </si>
  <si>
    <t>Delay when starting to pass urine (finding)</t>
  </si>
  <si>
    <t>DELAY STARTING URINE STREAM</t>
  </si>
  <si>
    <t>238090007</t>
  </si>
  <si>
    <t>Hypolipidemia (disorder)</t>
  </si>
  <si>
    <t>SEVERE HYPOLIPIDEMIA</t>
  </si>
  <si>
    <t>396697000</t>
  </si>
  <si>
    <t>Serum lactate dehydrogenase level elevated (finding)</t>
  </si>
  <si>
    <t>INCREASED LDH</t>
  </si>
  <si>
    <t>164947007</t>
  </si>
  <si>
    <t>Prolonged PR interval (finding)</t>
  </si>
  <si>
    <t>PR INTERVAL INCREASE</t>
  </si>
  <si>
    <t>301469002</t>
  </si>
  <si>
    <t>Antibiotic-associated diarrhea (disorder)</t>
  </si>
  <si>
    <t>ANTIBIOTIC-ASSOCIATED DIARRHEA</t>
  </si>
  <si>
    <t>276507005</t>
  </si>
  <si>
    <t>Fetal death (event)</t>
  </si>
  <si>
    <t>FETAL DEATH</t>
  </si>
  <si>
    <t>6374002</t>
  </si>
  <si>
    <t>Bundle branch block (disorder)</t>
  </si>
  <si>
    <t>BUNDLE BRANCH BLOCK</t>
  </si>
  <si>
    <t>248768001</t>
  </si>
  <si>
    <t>Inappropriate erection (finding)</t>
  </si>
  <si>
    <t>INAPPROPRIATE ERECTION</t>
  </si>
  <si>
    <t>9651007</t>
  </si>
  <si>
    <t>Long QT syndrome (disorder)</t>
  </si>
  <si>
    <t>LONG QT SYNDROME</t>
  </si>
  <si>
    <t>235049008</t>
  </si>
  <si>
    <t>Oral lichen planus (disorder)</t>
  </si>
  <si>
    <t>ORAL LICHEN PLANUS</t>
  </si>
  <si>
    <t>29966009</t>
  </si>
  <si>
    <t>Hypertrichosis (disorder)</t>
  </si>
  <si>
    <t>HYPERTRICHOSIS</t>
  </si>
  <si>
    <t>317226009</t>
  </si>
  <si>
    <t>Granulocytosis (disorder)</t>
  </si>
  <si>
    <t>GRANULOCYTOSIS</t>
  </si>
  <si>
    <t>74882009</t>
  </si>
  <si>
    <t>Poisoning by phenytoin (disorder)</t>
  </si>
  <si>
    <t>POISONING BY PHENYTOIN</t>
  </si>
  <si>
    <t>10385009</t>
  </si>
  <si>
    <t>Poisoning by digoxin (disorder)</t>
  </si>
  <si>
    <t>POISONING BY DIGOXIN</t>
  </si>
  <si>
    <t>ATHETOSIS</t>
  </si>
  <si>
    <t>198436008</t>
  </si>
  <si>
    <t>Menopausal flushing (finding)</t>
  </si>
  <si>
    <t>MENOPAUSAL FLUSHING</t>
  </si>
  <si>
    <t>274782002</t>
  </si>
  <si>
    <t>Gamma-glutamyl transferase raised (finding)</t>
  </si>
  <si>
    <t>INCREASED GGT</t>
  </si>
  <si>
    <t>313432002</t>
  </si>
  <si>
    <t>Post-ictal drowsiness (finding)</t>
  </si>
  <si>
    <t>POSTICTAL DEPRESSION</t>
  </si>
  <si>
    <t>372281005</t>
  </si>
  <si>
    <t>Hypertrophy of breast (disorder)</t>
  </si>
  <si>
    <t>HYPERTROPHY OF BREAST</t>
  </si>
  <si>
    <t>PULMONARY EOSINOPHILIA</t>
  </si>
  <si>
    <t>445548006</t>
  </si>
  <si>
    <t>Dead fetus in utero (finding)</t>
  </si>
  <si>
    <t>INTRAUTERINE FETAL DEATH</t>
  </si>
  <si>
    <t>no incidence in 2013</t>
  </si>
  <si>
    <t>SNOMED CT description</t>
  </si>
  <si>
    <t>Description</t>
  </si>
  <si>
    <t>DedupCount</t>
  </si>
  <si>
    <t>Eruption</t>
  </si>
  <si>
    <t>Urticaria</t>
  </si>
  <si>
    <t>Itching of skin</t>
  </si>
  <si>
    <t>Muscle pain</t>
  </si>
  <si>
    <t>Congestion of throat</t>
  </si>
  <si>
    <t>Feeling agitated</t>
  </si>
  <si>
    <t>Seizure</t>
  </si>
  <si>
    <t>Clouded consciousness</t>
  </si>
  <si>
    <t>Dyspnea on exertion</t>
  </si>
  <si>
    <t>Palpitations</t>
  </si>
  <si>
    <t>Swelling of structure of eye</t>
  </si>
  <si>
    <t>Depressive disorder</t>
  </si>
  <si>
    <t>Joint pain</t>
  </si>
  <si>
    <t>Feeling irritable</t>
  </si>
  <si>
    <t>Asthenia</t>
  </si>
  <si>
    <t>Low blood pressure</t>
  </si>
  <si>
    <t>Indigestion</t>
  </si>
  <si>
    <t>Psychotic disorder</t>
  </si>
  <si>
    <t>Hypertensive disorder</t>
  </si>
  <si>
    <t>Respiratory failure</t>
  </si>
  <si>
    <t>Conduction disorder of the heart</t>
  </si>
  <si>
    <t>Chill</t>
  </si>
  <si>
    <t>Hazy vision</t>
  </si>
  <si>
    <t>Nasal discharge</t>
  </si>
  <si>
    <t>Feeling nervous</t>
  </si>
  <si>
    <t>Airway constriction</t>
  </si>
  <si>
    <t>Thrombocytopenic disorder</t>
  </si>
  <si>
    <t>Drowsy</t>
  </si>
  <si>
    <t>Chronic cough</t>
  </si>
  <si>
    <t>Tight chest</t>
  </si>
  <si>
    <t>Aptyalism</t>
  </si>
  <si>
    <t>Excessive sweating</t>
  </si>
  <si>
    <t>Kidney disease</t>
  </si>
  <si>
    <t>Acute renal failure syndrome</t>
  </si>
  <si>
    <t>Weight gain finding</t>
  </si>
  <si>
    <t>Inflammatory disease of liver</t>
  </si>
  <si>
    <t>Edema of oral vestibule</t>
  </si>
  <si>
    <t>Unconscious</t>
  </si>
  <si>
    <t>Has tingling sensation</t>
  </si>
  <si>
    <t>Retention of urine</t>
  </si>
  <si>
    <t>Gastric ulcer</t>
  </si>
  <si>
    <t>Transfusion reaction due to serum protein reaction</t>
  </si>
  <si>
    <t>Neurological symptom</t>
  </si>
  <si>
    <t>Delusions</t>
  </si>
  <si>
    <t>Respiratory crackles</t>
  </si>
  <si>
    <t>Renal failure syndrome</t>
  </si>
  <si>
    <t>Slow respiration</t>
  </si>
  <si>
    <t>Epigastric discomfort</t>
  </si>
  <si>
    <t>Purpuric disorder</t>
  </si>
  <si>
    <t>Papular eruption</t>
  </si>
  <si>
    <t>Loss of appetite</t>
  </si>
  <si>
    <t>Finding of lacrimation</t>
  </si>
  <si>
    <t>Abnormal sexual function</t>
  </si>
  <si>
    <t>Coordination problem</t>
  </si>
  <si>
    <t>Disturbance in speech</t>
  </si>
  <si>
    <t>Male erectile disorder</t>
  </si>
  <si>
    <t>Stevens-Johnson syndrome</t>
  </si>
  <si>
    <t>Pharyngeal dryness</t>
  </si>
  <si>
    <t>Facial swelling</t>
  </si>
  <si>
    <t>Photoallergic dermatitis</t>
  </si>
  <si>
    <t>Blood in urine</t>
  </si>
  <si>
    <t>Reduced libido</t>
  </si>
  <si>
    <t>Auditory hallucinations</t>
  </si>
  <si>
    <t>Hearing disorder</t>
  </si>
  <si>
    <t>Death</t>
  </si>
  <si>
    <t>Febrile convulsion</t>
  </si>
  <si>
    <t>Hyperplasia of interdental papilla</t>
  </si>
  <si>
    <t>Puffiness of skin</t>
  </si>
  <si>
    <t>Myocardial infarction</t>
  </si>
  <si>
    <t>Pulmonary embolism</t>
  </si>
  <si>
    <t>Tonic-clonic epilepsy</t>
  </si>
  <si>
    <t>Increased appetite</t>
  </si>
  <si>
    <t>Productive cough</t>
  </si>
  <si>
    <t>Tactile hallucinations</t>
  </si>
  <si>
    <t>Failure of orgasm</t>
  </si>
  <si>
    <t>Asthmatic pulmonary eosinophilia</t>
  </si>
  <si>
    <t>Constricted pupil</t>
  </si>
  <si>
    <t>Wheeze - rhonchi</t>
  </si>
  <si>
    <t>Nasal mucosa dry</t>
  </si>
  <si>
    <t>Necrotizing enterocolitis in fetus OR newborn</t>
  </si>
  <si>
    <t>362970003</t>
  </si>
  <si>
    <t>417237009</t>
  </si>
  <si>
    <t>Blister of skin AND/OR mucosa (disorder)</t>
  </si>
  <si>
    <t>419045004</t>
  </si>
  <si>
    <t>Loss of consciousness (finding)</t>
  </si>
  <si>
    <t>75705005</t>
  </si>
  <si>
    <t>Red eye (disorder)</t>
  </si>
  <si>
    <t>KPPriority</t>
  </si>
  <si>
    <t>IMHCPriority</t>
  </si>
  <si>
    <t>VAPriority</t>
  </si>
  <si>
    <t>Venn</t>
  </si>
  <si>
    <t>Row Labels</t>
  </si>
  <si>
    <t>ih</t>
  </si>
  <si>
    <t>kpih</t>
  </si>
  <si>
    <t>va</t>
  </si>
  <si>
    <t>vaih</t>
  </si>
  <si>
    <t>vakp</t>
  </si>
  <si>
    <t>vakpih</t>
  </si>
  <si>
    <t>(blank)</t>
  </si>
  <si>
    <t>Grand Total</t>
  </si>
  <si>
    <t>Count of Venn</t>
  </si>
  <si>
    <t>VA</t>
  </si>
  <si>
    <t>KP</t>
  </si>
  <si>
    <t>IMHC</t>
  </si>
  <si>
    <t>duplicates</t>
  </si>
  <si>
    <t>unencoded</t>
  </si>
  <si>
    <t>unique concepts</t>
  </si>
  <si>
    <t>sample size</t>
  </si>
  <si>
    <t>total items</t>
  </si>
  <si>
    <t>Changes</t>
  </si>
  <si>
    <t>Items on wrong axis but not above threshold not replaced (e.g., KP: Hematologic Abnormality)</t>
  </si>
  <si>
    <t>concepts must be in correct axis - finding, situation, event</t>
  </si>
  <si>
    <t>concepts cannot infer causes ("allergic urticaria" cannot be inferred from interface term "urticaria")</t>
  </si>
  <si>
    <t>concepts cannot be grouping concepts (e.g., "finding related to X")</t>
  </si>
  <si>
    <t>we prefer disorders to findings, if similar concepts exist</t>
  </si>
  <si>
    <t>concepts should not be "on examination"</t>
  </si>
  <si>
    <t>unique concepts @ 95%</t>
  </si>
  <si>
    <t>v1</t>
  </si>
  <si>
    <t>v2</t>
  </si>
  <si>
    <t>v3</t>
  </si>
  <si>
    <t>problematic</t>
  </si>
  <si>
    <t>Total</t>
  </si>
  <si>
    <t>include problematic concepts</t>
  </si>
  <si>
    <t xml:space="preserve">Input lists: </t>
  </si>
  <si>
    <t>SNOMED CT term</t>
  </si>
  <si>
    <t>Criteria for inclusion</t>
  </si>
  <si>
    <t>Disorder of hemostatic system (disorder) Related to KP "Anemia and/or Blood Disorders"</t>
  </si>
  <si>
    <t>Asthma attack (disorder) – 266364000 Related to KP "Asthma and/or Shortness of Breath"</t>
  </si>
  <si>
    <t>Shock (disorder) – 27942005  Related to KP "Shock and/or Unconsciousness"</t>
  </si>
  <si>
    <t>Loss of consciousness (finding) - 419045004 Related to KP "Shock and/or Unconsciousness"</t>
  </si>
  <si>
    <t>421961002 Hypersensitivity reaction (disorder) Related to KP "Patient Reports, Reaction Unknown"</t>
  </si>
  <si>
    <t>Note</t>
  </si>
  <si>
    <t>SCT regards "anaphylaxis" and "anaphylactic shock" as the same concept</t>
  </si>
  <si>
    <t>69322001 psychotic disorder (disorder) replaces VA 191483003 Drug-induced psychosis (disorder) - already present</t>
  </si>
  <si>
    <t>417237009 Blister of skin AND/OR mucosa (disorder) replaces VA 339008 Blister (morphologic abnormality) - added</t>
  </si>
  <si>
    <t>75705005 Red eye (disorder) replaces VA 267093002 Has a red eye (situation)  - added</t>
  </si>
  <si>
    <t>Did not replace VA 163140002 On examination - lip swelling (finding): no replacement concept available</t>
  </si>
  <si>
    <t xml:space="preserve">75705005 Red eye (disorder) replaces VA 267093002 Has a red eye (situation)  </t>
  </si>
  <si>
    <t xml:space="preserve">417237009 Blister of skin AND/OR mucosa (disorder) replaces VA 339008 Blister (morphologic abnormality) </t>
  </si>
  <si>
    <t>Added</t>
  </si>
  <si>
    <t>vb1</t>
  </si>
  <si>
    <t>vb2</t>
  </si>
  <si>
    <t>vb3</t>
  </si>
  <si>
    <t>Contributed @ 95%</t>
  </si>
  <si>
    <t>All Included</t>
  </si>
  <si>
    <t>"Drug-induced psychosis": replace with "psychosis" or "induced psychosis"?</t>
  </si>
  <si>
    <t>concepts must be within the 95% Pareto distribution for at least one candidate list</t>
  </si>
  <si>
    <t xml:space="preserve">KP replaced concepts that infer causes with concepts that don't </t>
  </si>
  <si>
    <t>Additions (with existing candidate names)</t>
  </si>
  <si>
    <t>Additions (without existing candidate names)</t>
  </si>
  <si>
    <t>402387002</t>
  </si>
  <si>
    <t>Allergic angioedema (disorder)</t>
  </si>
  <si>
    <t>300959008</t>
  </si>
  <si>
    <t>Allergic cough (finding)</t>
  </si>
  <si>
    <t>49237006</t>
  </si>
  <si>
    <t>Allergic diarrhea (disorder)</t>
  </si>
  <si>
    <t>4448006</t>
  </si>
  <si>
    <t>Allergic headache (disorder)</t>
  </si>
  <si>
    <t>40178009</t>
  </si>
  <si>
    <t>Allergic urticaria (disorder)</t>
  </si>
  <si>
    <t>339008</t>
  </si>
  <si>
    <t>Blister (morphologic abnormality)</t>
  </si>
  <si>
    <t>191483003</t>
  </si>
  <si>
    <t>Drug-induced psychosis (disorder)</t>
  </si>
  <si>
    <t>432352001</t>
  </si>
  <si>
    <t>Increased creatine kinase level (finding)</t>
  </si>
  <si>
    <t>Removed</t>
  </si>
  <si>
    <t>Replaced</t>
  </si>
  <si>
    <t>Action</t>
  </si>
  <si>
    <t>Reason</t>
  </si>
  <si>
    <t>Inference of cause</t>
  </si>
  <si>
    <t>Improperly removed</t>
  </si>
  <si>
    <t>Incorrect axis</t>
  </si>
  <si>
    <t>Incorrect threshold</t>
  </si>
  <si>
    <t>Threshold change due to remapping</t>
  </si>
  <si>
    <t>Added to cover unmapped concept</t>
  </si>
  <si>
    <t>Questions</t>
  </si>
  <si>
    <t>Of 12 unmapped VA concepts, 7 seem mappable; one is above threshold: 432352001 Increased creatine kinase level (finding) for INCREASED SERUM CREATINE KINAS (VA) @ ~90%</t>
  </si>
  <si>
    <t>For "Anemia and/or Blood Disorders," "Hemostatic" seems to have been suggested in contradistinction to "hemodynamics," but it seems to have a more specific meaning pertaining to arresting blood flow. Are "disorder of hematopoietic structure" or "disorder of cellular component of blood" also too specific?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</si>
</sst>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indexed="8"/>
      <name val="Calibri"/>
      <charset val="163"/>
    </font>
    <font>
      <sz val="10"/>
      <color indexed="8"/>
      <name val="Arial"/>
    </font>
    <font>
      <sz val="10"/>
      <color rgb="FF000000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6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0" fontId="1" fillId="0" borderId="4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0" fillId="0" borderId="5" xfId="0" applyBorder="1"/>
    <xf numFmtId="0" fontId="1" fillId="0" borderId="6" xfId="1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1" fillId="0" borderId="3" xfId="2" applyFont="1" applyFill="1" applyBorder="1" applyAlignment="1">
      <alignment wrapText="1"/>
    </xf>
    <xf numFmtId="0" fontId="1" fillId="0" borderId="3" xfId="2" applyFont="1" applyFill="1" applyBorder="1" applyAlignment="1">
      <alignment horizontal="right" wrapText="1"/>
    </xf>
    <xf numFmtId="0" fontId="1" fillId="0" borderId="4" xfId="2" applyFont="1" applyFill="1" applyBorder="1" applyAlignment="1">
      <alignment wrapText="1"/>
    </xf>
    <xf numFmtId="0" fontId="1" fillId="0" borderId="4" xfId="2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0" fontId="1" fillId="0" borderId="3" xfId="3" applyFont="1" applyFill="1" applyBorder="1" applyAlignment="1">
      <alignment wrapText="1"/>
    </xf>
    <xf numFmtId="0" fontId="1" fillId="0" borderId="3" xfId="3" applyFont="1" applyFill="1" applyBorder="1" applyAlignment="1">
      <alignment horizontal="right" wrapText="1"/>
    </xf>
    <xf numFmtId="0" fontId="1" fillId="0" borderId="4" xfId="3" applyFont="1" applyFill="1" applyBorder="1" applyAlignment="1">
      <alignment wrapText="1"/>
    </xf>
    <xf numFmtId="0" fontId="1" fillId="0" borderId="4" xfId="3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0" fillId="0" borderId="0" xfId="0" applyBorder="1"/>
    <xf numFmtId="0" fontId="1" fillId="0" borderId="0" xfId="3" applyFont="1" applyFill="1" applyBorder="1" applyAlignment="1">
      <alignment wrapText="1"/>
    </xf>
    <xf numFmtId="0" fontId="1" fillId="0" borderId="0" xfId="3" applyFont="1" applyFill="1" applyBorder="1" applyAlignment="1">
      <alignment horizontal="right" wrapText="1"/>
    </xf>
    <xf numFmtId="0" fontId="6" fillId="0" borderId="5" xfId="0" applyFont="1" applyBorder="1" applyAlignment="1">
      <alignment horizontal="right"/>
    </xf>
    <xf numFmtId="0" fontId="6" fillId="0" borderId="5" xfId="0" applyFont="1" applyBorder="1"/>
    <xf numFmtId="0" fontId="7" fillId="3" borderId="2" xfId="5" applyBorder="1" applyAlignment="1">
      <alignment wrapText="1"/>
    </xf>
    <xf numFmtId="0" fontId="1" fillId="5" borderId="2" xfId="1" applyFont="1" applyFill="1" applyBorder="1" applyAlignment="1">
      <alignment wrapText="1"/>
    </xf>
    <xf numFmtId="0" fontId="8" fillId="4" borderId="2" xfId="6" applyBorder="1" applyAlignment="1">
      <alignment wrapText="1"/>
    </xf>
    <xf numFmtId="0" fontId="7" fillId="3" borderId="4" xfId="5" applyBorder="1" applyAlignment="1">
      <alignment wrapText="1"/>
    </xf>
    <xf numFmtId="0" fontId="5" fillId="0" borderId="2" xfId="7" applyFont="1" applyFill="1" applyBorder="1" applyAlignment="1">
      <alignment wrapText="1"/>
    </xf>
    <xf numFmtId="0" fontId="8" fillId="4" borderId="4" xfId="6" applyBorder="1" applyAlignment="1">
      <alignment wrapText="1"/>
    </xf>
    <xf numFmtId="0" fontId="5" fillId="2" borderId="1" xfId="8" applyFont="1" applyFill="1" applyBorder="1" applyAlignment="1">
      <alignment horizontal="center"/>
    </xf>
    <xf numFmtId="0" fontId="5" fillId="0" borderId="2" xfId="8" applyFont="1" applyFill="1" applyBorder="1" applyAlignment="1">
      <alignment wrapText="1"/>
    </xf>
    <xf numFmtId="0" fontId="5" fillId="0" borderId="2" xfId="8" applyFont="1" applyFill="1" applyBorder="1" applyAlignment="1">
      <alignment horizontal="right" wrapText="1"/>
    </xf>
    <xf numFmtId="0" fontId="4" fillId="0" borderId="0" xfId="8"/>
    <xf numFmtId="0" fontId="5" fillId="0" borderId="0" xfId="8" applyFont="1" applyFill="1" applyAlignment="1">
      <alignment horizontal="right" wrapText="1"/>
    </xf>
    <xf numFmtId="0" fontId="4" fillId="0" borderId="2" xfId="8" applyBorder="1"/>
    <xf numFmtId="0" fontId="6" fillId="0" borderId="5" xfId="0" applyFont="1" applyFill="1" applyBorder="1"/>
    <xf numFmtId="0" fontId="5" fillId="6" borderId="2" xfId="8" applyFont="1" applyFill="1" applyBorder="1" applyAlignment="1">
      <alignment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0" fillId="6" borderId="0" xfId="0" applyFill="1"/>
    <xf numFmtId="0" fontId="5" fillId="2" borderId="0" xfId="8" applyFont="1" applyFill="1" applyBorder="1" applyAlignment="1">
      <alignment horizontal="center"/>
    </xf>
    <xf numFmtId="0" fontId="5" fillId="0" borderId="0" xfId="8" applyFont="1" applyFill="1" applyBorder="1" applyAlignment="1">
      <alignment wrapText="1"/>
    </xf>
    <xf numFmtId="0" fontId="5" fillId="0" borderId="0" xfId="9" applyFont="1" applyFill="1" applyBorder="1" applyAlignment="1">
      <alignment wrapText="1"/>
    </xf>
    <xf numFmtId="0" fontId="5" fillId="0" borderId="0" xfId="10" applyFont="1" applyFill="1" applyBorder="1" applyAlignment="1">
      <alignment wrapText="1"/>
    </xf>
    <xf numFmtId="16" fontId="5" fillId="2" borderId="0" xfId="8" applyNumberFormat="1" applyFont="1" applyFill="1" applyBorder="1" applyAlignment="1">
      <alignment horizontal="center"/>
    </xf>
    <xf numFmtId="16" fontId="5" fillId="2" borderId="1" xfId="8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11">
    <cellStyle name="Bad" xfId="6" builtinId="27"/>
    <cellStyle name="Good" xfId="5" builtinId="26"/>
    <cellStyle name="Normal" xfId="0" builtinId="0"/>
    <cellStyle name="Normal_draft Comp" xfId="4"/>
    <cellStyle name="Normal_IMHC" xfId="3"/>
    <cellStyle name="Normal_Sheet1" xfId="1"/>
    <cellStyle name="Normal_Sheet10" xfId="10"/>
    <cellStyle name="Normal_Sheet3" xfId="7"/>
    <cellStyle name="Normal_Sheet7" xfId="8"/>
    <cellStyle name="Normal_Sheet8" xfId="9"/>
    <cellStyle name="Normal_VA" xfId="2"/>
  </cellStyles>
  <dxfs count="4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yle" refreshedDate="41806.451351157404" createdVersion="3" refreshedVersion="3" minRefreshableVersion="3" recordCount="149">
  <cacheSource type="worksheet">
    <worksheetSource ref="P1:P1048576" sheet="Composite"/>
  </cacheSource>
  <cacheFields count="1">
    <cacheField name="Venn" numFmtId="0">
      <sharedItems containsBlank="1" count="7">
        <s v="va"/>
        <s v="vaih"/>
        <s v="ih"/>
        <s v="kp"/>
        <s v=""/>
        <s v="vakpih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lyle" refreshedDate="41806.452006134263" createdVersion="3" refreshedVersion="3" minRefreshableVersion="3" recordCount="149">
  <cacheSource type="worksheet">
    <worksheetSource ref="U1:U1048576" sheet="Composite"/>
  </cacheSource>
  <cacheFields count="1">
    <cacheField name="Venn" numFmtId="0">
      <sharedItems containsBlank="1" count="8">
        <s v="va"/>
        <s v="vaih"/>
        <s v="vakp"/>
        <s v="vakpih"/>
        <s v="ih"/>
        <s v="kp"/>
        <s v="kpi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2"/>
  </r>
  <r>
    <x v="2"/>
  </r>
  <r>
    <x v="3"/>
  </r>
  <r>
    <x v="1"/>
  </r>
  <r>
    <x v="0"/>
  </r>
  <r>
    <x v="4"/>
  </r>
  <r>
    <x v="0"/>
  </r>
  <r>
    <x v="0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1"/>
  </r>
  <r>
    <x v="1"/>
  </r>
  <r>
    <x v="4"/>
  </r>
  <r>
    <x v="0"/>
  </r>
  <r>
    <x v="1"/>
  </r>
  <r>
    <x v="0"/>
  </r>
  <r>
    <x v="0"/>
  </r>
  <r>
    <x v="1"/>
  </r>
  <r>
    <x v="2"/>
  </r>
  <r>
    <x v="2"/>
  </r>
  <r>
    <x v="1"/>
  </r>
  <r>
    <x v="0"/>
  </r>
  <r>
    <x v="0"/>
  </r>
  <r>
    <x v="5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4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4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5"/>
  </r>
  <r>
    <x v="0"/>
  </r>
  <r>
    <x v="0"/>
  </r>
  <r>
    <x v="0"/>
  </r>
  <r>
    <x v="2"/>
  </r>
  <r>
    <x v="0"/>
  </r>
  <r>
    <x v="1"/>
  </r>
  <r>
    <x v="0"/>
  </r>
  <r>
    <x v="0"/>
  </r>
  <r>
    <x v="4"/>
  </r>
  <r>
    <x v="4"/>
  </r>
  <r>
    <x v="0"/>
  </r>
  <r>
    <x v="0"/>
  </r>
  <r>
    <x v="1"/>
  </r>
  <r>
    <x v="0"/>
  </r>
  <r>
    <x v="0"/>
  </r>
  <r>
    <x v="1"/>
  </r>
  <r>
    <x v="0"/>
  </r>
  <r>
    <x v="1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5"/>
  </r>
  <r>
    <x v="0"/>
  </r>
  <r>
    <x v="0"/>
  </r>
  <r>
    <x v="2"/>
  </r>
  <r>
    <x v="0"/>
  </r>
  <r>
    <x v="0"/>
  </r>
  <r>
    <x v="0"/>
  </r>
  <r>
    <x v="1"/>
  </r>
  <r>
    <x v="6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x v="0"/>
  </r>
  <r>
    <x v="0"/>
  </r>
  <r>
    <x v="1"/>
  </r>
  <r>
    <x v="1"/>
  </r>
  <r>
    <x v="0"/>
  </r>
  <r>
    <x v="1"/>
  </r>
  <r>
    <x v="0"/>
  </r>
  <r>
    <x v="0"/>
  </r>
  <r>
    <x v="2"/>
  </r>
  <r>
    <x v="3"/>
  </r>
  <r>
    <x v="3"/>
  </r>
  <r>
    <x v="0"/>
  </r>
  <r>
    <x v="0"/>
  </r>
  <r>
    <x v="1"/>
  </r>
  <r>
    <x v="1"/>
  </r>
  <r>
    <x v="0"/>
  </r>
  <r>
    <x v="1"/>
  </r>
  <r>
    <x v="4"/>
  </r>
  <r>
    <x v="5"/>
  </r>
  <r>
    <x v="1"/>
  </r>
  <r>
    <x v="0"/>
  </r>
  <r>
    <x v="0"/>
  </r>
  <r>
    <x v="0"/>
  </r>
  <r>
    <x v="3"/>
  </r>
  <r>
    <x v="0"/>
  </r>
  <r>
    <x v="1"/>
  </r>
  <r>
    <x v="6"/>
  </r>
  <r>
    <x v="1"/>
  </r>
  <r>
    <x v="1"/>
  </r>
  <r>
    <x v="1"/>
  </r>
  <r>
    <x v="3"/>
  </r>
  <r>
    <x v="0"/>
  </r>
  <r>
    <x v="0"/>
  </r>
  <r>
    <x v="3"/>
  </r>
  <r>
    <x v="3"/>
  </r>
  <r>
    <x v="3"/>
  </r>
  <r>
    <x v="5"/>
  </r>
  <r>
    <x v="0"/>
  </r>
  <r>
    <x v="3"/>
  </r>
  <r>
    <x v="0"/>
  </r>
  <r>
    <x v="1"/>
  </r>
  <r>
    <x v="1"/>
  </r>
  <r>
    <x v="4"/>
  </r>
  <r>
    <x v="3"/>
  </r>
  <r>
    <x v="1"/>
  </r>
  <r>
    <x v="0"/>
  </r>
  <r>
    <x v="0"/>
  </r>
  <r>
    <x v="3"/>
  </r>
  <r>
    <x v="1"/>
  </r>
  <r>
    <x v="1"/>
  </r>
  <r>
    <x v="1"/>
  </r>
  <r>
    <x v="3"/>
  </r>
  <r>
    <x v="1"/>
  </r>
  <r>
    <x v="1"/>
  </r>
  <r>
    <x v="1"/>
  </r>
  <r>
    <x v="0"/>
  </r>
  <r>
    <x v="1"/>
  </r>
  <r>
    <x v="0"/>
  </r>
  <r>
    <x v="0"/>
  </r>
  <r>
    <x v="2"/>
  </r>
  <r>
    <x v="0"/>
  </r>
  <r>
    <x v="0"/>
  </r>
  <r>
    <x v="0"/>
  </r>
  <r>
    <x v="1"/>
  </r>
  <r>
    <x v="3"/>
  </r>
  <r>
    <x v="3"/>
  </r>
  <r>
    <x v="0"/>
  </r>
  <r>
    <x v="0"/>
  </r>
  <r>
    <x v="3"/>
  </r>
  <r>
    <x v="5"/>
  </r>
  <r>
    <x v="2"/>
  </r>
  <r>
    <x v="2"/>
  </r>
  <r>
    <x v="0"/>
  </r>
  <r>
    <x v="1"/>
  </r>
  <r>
    <x v="0"/>
  </r>
  <r>
    <x v="1"/>
  </r>
  <r>
    <x v="0"/>
  </r>
  <r>
    <x v="2"/>
  </r>
  <r>
    <x v="0"/>
  </r>
  <r>
    <x v="4"/>
  </r>
  <r>
    <x v="1"/>
  </r>
  <r>
    <x v="1"/>
  </r>
  <r>
    <x v="1"/>
  </r>
  <r>
    <x v="0"/>
  </r>
  <r>
    <x v="5"/>
  </r>
  <r>
    <x v="3"/>
  </r>
  <r>
    <x v="1"/>
  </r>
  <r>
    <x v="1"/>
  </r>
  <r>
    <x v="0"/>
  </r>
  <r>
    <x v="0"/>
  </r>
  <r>
    <x v="0"/>
  </r>
  <r>
    <x v="3"/>
  </r>
  <r>
    <x v="0"/>
  </r>
  <r>
    <x v="0"/>
  </r>
  <r>
    <x v="1"/>
  </r>
  <r>
    <x v="1"/>
  </r>
  <r>
    <x v="1"/>
  </r>
  <r>
    <x v="1"/>
  </r>
  <r>
    <x v="3"/>
  </r>
  <r>
    <x v="1"/>
  </r>
  <r>
    <x v="1"/>
  </r>
  <r>
    <x v="0"/>
  </r>
  <r>
    <x v="4"/>
  </r>
  <r>
    <x v="0"/>
  </r>
  <r>
    <x v="1"/>
  </r>
  <r>
    <x v="0"/>
  </r>
  <r>
    <x v="1"/>
  </r>
  <r>
    <x v="1"/>
  </r>
  <r>
    <x v="0"/>
  </r>
  <r>
    <x v="3"/>
  </r>
  <r>
    <x v="0"/>
  </r>
  <r>
    <x v="1"/>
  </r>
  <r>
    <x v="0"/>
  </r>
  <r>
    <x v="1"/>
  </r>
  <r>
    <x v="1"/>
  </r>
  <r>
    <x v="0"/>
  </r>
  <r>
    <x v="3"/>
  </r>
  <r>
    <x v="2"/>
  </r>
  <r>
    <x v="0"/>
  </r>
  <r>
    <x v="0"/>
  </r>
  <r>
    <x v="0"/>
  </r>
  <r>
    <x v="3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3"/>
  </r>
  <r>
    <x v="1"/>
  </r>
  <r>
    <x v="1"/>
  </r>
  <r>
    <x v="4"/>
  </r>
  <r>
    <x v="0"/>
  </r>
  <r>
    <x v="0"/>
  </r>
  <r>
    <x v="1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23:I32" firstHeaderRow="1" firstDataRow="1" firstDataCol="1"/>
  <pivotFields count="1">
    <pivotField axis="axisRow" dataField="1" showAll="0">
      <items count="9">
        <item x="4"/>
        <item x="5"/>
        <item x="6"/>
        <item x="0"/>
        <item x="1"/>
        <item x="2"/>
        <item x="3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Venn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23:E31" firstHeaderRow="1" firstDataRow="1" firstDataCol="1"/>
  <pivotFields count="1">
    <pivotField axis="axisRow" dataField="1" showAll="0">
      <items count="8">
        <item x="4"/>
        <item x="2"/>
        <item x="3"/>
        <item x="0"/>
        <item x="1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Venn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oleObject" Target="../embeddings/oleObject2.bin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B4" sqref="B4"/>
    </sheetView>
  </sheetViews>
  <sheetFormatPr defaultRowHeight="15"/>
  <cols>
    <col min="1" max="1" width="8.5703125" customWidth="1"/>
    <col min="2" max="2" width="104.42578125" bestFit="1" customWidth="1"/>
    <col min="3" max="3" width="9.7109375" customWidth="1"/>
    <col min="4" max="4" width="22.28515625" bestFit="1" customWidth="1"/>
    <col min="5" max="5" width="13.85546875" bestFit="1" customWidth="1"/>
    <col min="7" max="7" width="12.42578125" customWidth="1"/>
    <col min="8" max="8" width="16.140625" customWidth="1"/>
    <col min="9" max="9" width="17.28515625" customWidth="1"/>
  </cols>
  <sheetData>
    <row r="1" spans="2:8">
      <c r="B1" s="30" t="s">
        <v>1702</v>
      </c>
      <c r="D1" s="34" t="s">
        <v>1700</v>
      </c>
      <c r="E1" s="35" t="s">
        <v>1678</v>
      </c>
      <c r="F1" s="35" t="s">
        <v>1679</v>
      </c>
      <c r="G1" s="35" t="s">
        <v>1680</v>
      </c>
      <c r="H1" s="48" t="s">
        <v>1716</v>
      </c>
    </row>
    <row r="2" spans="2:8">
      <c r="B2" t="s">
        <v>1723</v>
      </c>
      <c r="D2" t="s">
        <v>1685</v>
      </c>
      <c r="E2">
        <v>437</v>
      </c>
      <c r="F2">
        <v>60</v>
      </c>
      <c r="G2">
        <v>227</v>
      </c>
    </row>
    <row r="3" spans="2:8">
      <c r="B3" t="s">
        <v>1688</v>
      </c>
      <c r="D3" t="s">
        <v>1681</v>
      </c>
      <c r="E3">
        <v>8</v>
      </c>
      <c r="F3">
        <v>2</v>
      </c>
      <c r="G3">
        <v>6</v>
      </c>
    </row>
    <row r="4" spans="2:8">
      <c r="B4" t="s">
        <v>1689</v>
      </c>
      <c r="D4" t="s">
        <v>1697</v>
      </c>
      <c r="E4">
        <v>5</v>
      </c>
      <c r="F4">
        <v>2</v>
      </c>
      <c r="G4">
        <v>1</v>
      </c>
    </row>
    <row r="5" spans="2:8">
      <c r="B5" t="s">
        <v>1690</v>
      </c>
      <c r="D5" t="s">
        <v>1682</v>
      </c>
      <c r="E5">
        <v>12</v>
      </c>
      <c r="F5">
        <v>2</v>
      </c>
      <c r="G5">
        <v>36</v>
      </c>
    </row>
    <row r="6" spans="2:8">
      <c r="B6" t="s">
        <v>1691</v>
      </c>
      <c r="D6" t="s">
        <v>1683</v>
      </c>
      <c r="E6">
        <v>412</v>
      </c>
      <c r="F6">
        <v>54</v>
      </c>
      <c r="G6">
        <v>184</v>
      </c>
      <c r="H6">
        <v>7</v>
      </c>
    </row>
    <row r="7" spans="2:8">
      <c r="B7" t="s">
        <v>1692</v>
      </c>
      <c r="D7" t="s">
        <v>1693</v>
      </c>
      <c r="E7">
        <v>131</v>
      </c>
      <c r="F7">
        <v>4</v>
      </c>
      <c r="G7">
        <v>52</v>
      </c>
    </row>
    <row r="8" spans="2:8">
      <c r="D8" t="s">
        <v>1684</v>
      </c>
      <c r="E8">
        <f>SUM(VA!E2:E499)</f>
        <v>702942</v>
      </c>
      <c r="F8">
        <f>SUM(KPx!G:G)</f>
        <v>2435953</v>
      </c>
      <c r="G8">
        <f>SUM(IMHC!E:E)</f>
        <v>234716</v>
      </c>
    </row>
    <row r="9" spans="2:8">
      <c r="B9" s="30" t="s">
        <v>1686</v>
      </c>
    </row>
    <row r="10" spans="2:8">
      <c r="B10" t="s">
        <v>1724</v>
      </c>
    </row>
    <row r="11" spans="2:8">
      <c r="B11" t="s">
        <v>1687</v>
      </c>
    </row>
    <row r="12" spans="2:8">
      <c r="B12" t="s">
        <v>1713</v>
      </c>
    </row>
    <row r="13" spans="2:8">
      <c r="B13" t="s">
        <v>1712</v>
      </c>
    </row>
    <row r="14" spans="2:8">
      <c r="B14" t="s">
        <v>1711</v>
      </c>
    </row>
    <row r="15" spans="2:8">
      <c r="B15" t="s">
        <v>1710</v>
      </c>
    </row>
    <row r="17" spans="1:9">
      <c r="B17" s="30" t="s">
        <v>1725</v>
      </c>
    </row>
    <row r="18" spans="1:9">
      <c r="B18" s="11" t="s">
        <v>1705</v>
      </c>
    </row>
    <row r="19" spans="1:9">
      <c r="B19" s="40" t="s">
        <v>1707</v>
      </c>
    </row>
    <row r="20" spans="1:9">
      <c r="B20" s="10" t="s">
        <v>1704</v>
      </c>
    </row>
    <row r="21" spans="1:9">
      <c r="B21" s="10"/>
    </row>
    <row r="22" spans="1:9">
      <c r="A22" s="40"/>
      <c r="B22" s="30" t="s">
        <v>1726</v>
      </c>
      <c r="D22" s="28" t="s">
        <v>1720</v>
      </c>
      <c r="E22" s="29"/>
      <c r="H22" t="s">
        <v>1721</v>
      </c>
    </row>
    <row r="23" spans="1:9">
      <c r="B23" s="50" t="s">
        <v>1706</v>
      </c>
      <c r="D23" s="27" t="s">
        <v>1668</v>
      </c>
      <c r="E23" t="s">
        <v>1677</v>
      </c>
      <c r="H23" s="27" t="s">
        <v>1668</v>
      </c>
      <c r="I23" t="s">
        <v>1677</v>
      </c>
    </row>
    <row r="24" spans="1:9">
      <c r="B24" s="51" t="s">
        <v>1703</v>
      </c>
      <c r="D24" s="28"/>
      <c r="E24" s="29">
        <v>7</v>
      </c>
      <c r="H24" s="28" t="s">
        <v>1669</v>
      </c>
      <c r="I24" s="29">
        <v>5</v>
      </c>
    </row>
    <row r="25" spans="1:9">
      <c r="B25" s="52" t="s">
        <v>1714</v>
      </c>
      <c r="D25" s="28" t="s">
        <v>1669</v>
      </c>
      <c r="E25" s="29">
        <v>9</v>
      </c>
      <c r="H25" s="28" t="s">
        <v>867</v>
      </c>
      <c r="I25" s="29">
        <v>4</v>
      </c>
    </row>
    <row r="26" spans="1:9">
      <c r="B26" s="52" t="s">
        <v>1715</v>
      </c>
      <c r="D26" s="28" t="s">
        <v>867</v>
      </c>
      <c r="E26" s="29">
        <v>1</v>
      </c>
      <c r="H26" s="28" t="s">
        <v>1670</v>
      </c>
      <c r="I26" s="29">
        <v>1</v>
      </c>
    </row>
    <row r="27" spans="1:9">
      <c r="D27" s="28" t="s">
        <v>1671</v>
      </c>
      <c r="E27" s="29">
        <v>87</v>
      </c>
      <c r="H27" s="28" t="s">
        <v>1671</v>
      </c>
      <c r="I27" s="29">
        <v>58</v>
      </c>
    </row>
    <row r="28" spans="1:9">
      <c r="B28" s="30" t="s">
        <v>1753</v>
      </c>
      <c r="D28" s="28" t="s">
        <v>1672</v>
      </c>
      <c r="E28" s="29">
        <v>40</v>
      </c>
      <c r="H28" s="28" t="s">
        <v>1672</v>
      </c>
      <c r="I28" s="29">
        <v>51</v>
      </c>
    </row>
    <row r="29" spans="1:9" ht="30">
      <c r="B29" s="59" t="s">
        <v>1754</v>
      </c>
      <c r="D29" s="28" t="s">
        <v>1674</v>
      </c>
      <c r="E29" s="29">
        <v>3</v>
      </c>
      <c r="H29" s="28" t="s">
        <v>1673</v>
      </c>
      <c r="I29" s="29">
        <v>6</v>
      </c>
    </row>
    <row r="30" spans="1:9">
      <c r="B30" t="s">
        <v>1722</v>
      </c>
      <c r="D30" s="28" t="s">
        <v>1675</v>
      </c>
      <c r="E30" s="29"/>
      <c r="H30" s="28" t="s">
        <v>1674</v>
      </c>
      <c r="I30" s="29">
        <v>22</v>
      </c>
    </row>
    <row r="31" spans="1:9">
      <c r="B31" t="s">
        <v>1713</v>
      </c>
      <c r="D31" s="28" t="s">
        <v>1676</v>
      </c>
      <c r="E31" s="29">
        <v>147</v>
      </c>
      <c r="H31" s="28" t="s">
        <v>1675</v>
      </c>
      <c r="I31" s="29"/>
    </row>
    <row r="32" spans="1:9" ht="45">
      <c r="B32" s="59" t="s">
        <v>1755</v>
      </c>
      <c r="H32" s="28" t="s">
        <v>1676</v>
      </c>
      <c r="I32" s="29">
        <v>147</v>
      </c>
    </row>
    <row r="33" spans="2:9">
      <c r="H33" s="28"/>
      <c r="I33" s="29"/>
    </row>
    <row r="34" spans="2:9">
      <c r="B34" s="30" t="s">
        <v>1708</v>
      </c>
    </row>
    <row r="35" spans="2:9">
      <c r="B35" t="s">
        <v>1709</v>
      </c>
    </row>
  </sheetData>
  <pageMargins left="0.7" right="0.7" top="0.75" bottom="0.75" header="0.3" footer="0.3"/>
  <pageSetup orientation="portrait" r:id="rId3"/>
  <legacyDrawing r:id="rId4"/>
  <oleObjects>
    <oleObject progId="Visio.Drawing.11" shapeId="4097" r:id="rId5"/>
    <oleObject progId="Visio.Drawing.11" shapeId="4098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X148"/>
  <sheetViews>
    <sheetView workbookViewId="0">
      <pane ySplit="1" topLeftCell="A29" activePane="bottomLeft" state="frozen"/>
      <selection pane="bottomLeft" activeCell="B38" sqref="B38"/>
    </sheetView>
  </sheetViews>
  <sheetFormatPr defaultRowHeight="15"/>
  <cols>
    <col min="1" max="1" width="16.5703125" bestFit="1" customWidth="1"/>
    <col min="2" max="2" width="52.85546875" customWidth="1"/>
    <col min="3" max="3" width="33.140625" bestFit="1" customWidth="1"/>
    <col min="4" max="4" width="33" bestFit="1" customWidth="1"/>
    <col min="5" max="5" width="29.7109375" bestFit="1" customWidth="1"/>
    <col min="6" max="6" width="10.140625" hidden="1" customWidth="1"/>
    <col min="7" max="7" width="9.85546875" hidden="1" customWidth="1"/>
    <col min="8" max="8" width="12.28515625" hidden="1" customWidth="1"/>
    <col min="9" max="9" width="10.140625" bestFit="1" customWidth="1"/>
    <col min="10" max="10" width="9.85546875" bestFit="1" customWidth="1"/>
    <col min="11" max="11" width="12.28515625" bestFit="1" customWidth="1"/>
    <col min="12" max="12" width="3" hidden="1" customWidth="1"/>
    <col min="13" max="13" width="3.140625" hidden="1" customWidth="1"/>
    <col min="14" max="14" width="3" hidden="1" customWidth="1"/>
    <col min="15" max="15" width="6.85546875" hidden="1" customWidth="1"/>
    <col min="16" max="17" width="9.140625" hidden="1" customWidth="1"/>
    <col min="18" max="18" width="13.140625" hidden="1" customWidth="1"/>
    <col min="19" max="19" width="13.85546875" hidden="1" customWidth="1"/>
    <col min="20" max="20" width="6.85546875" hidden="1" customWidth="1"/>
    <col min="21" max="21" width="0" hidden="1" customWidth="1"/>
    <col min="22" max="22" width="13.140625" bestFit="1" customWidth="1"/>
    <col min="23" max="23" width="13.140625" customWidth="1"/>
    <col min="24" max="24" width="13.85546875" bestFit="1" customWidth="1"/>
  </cols>
  <sheetData>
    <row r="1" spans="1:24">
      <c r="A1" s="42" t="s">
        <v>182</v>
      </c>
      <c r="B1" s="42" t="s">
        <v>1701</v>
      </c>
      <c r="C1" s="42" t="s">
        <v>183</v>
      </c>
      <c r="D1" s="42" t="s">
        <v>184</v>
      </c>
      <c r="E1" s="42" t="s">
        <v>185</v>
      </c>
      <c r="F1" s="42" t="s">
        <v>1666</v>
      </c>
      <c r="G1" s="42" t="s">
        <v>1664</v>
      </c>
      <c r="H1" s="42" t="s">
        <v>1665</v>
      </c>
      <c r="I1" s="26" t="s">
        <v>1666</v>
      </c>
      <c r="J1" s="26" t="s">
        <v>1664</v>
      </c>
      <c r="K1" s="26" t="s">
        <v>1665</v>
      </c>
      <c r="L1" t="s">
        <v>1694</v>
      </c>
      <c r="M1" t="s">
        <v>1695</v>
      </c>
      <c r="N1" t="s">
        <v>1696</v>
      </c>
      <c r="O1" t="s">
        <v>1667</v>
      </c>
      <c r="P1" t="s">
        <v>1667</v>
      </c>
      <c r="Q1" t="s">
        <v>1717</v>
      </c>
      <c r="R1" t="s">
        <v>1718</v>
      </c>
      <c r="S1" t="s">
        <v>1719</v>
      </c>
      <c r="T1" t="s">
        <v>1667</v>
      </c>
      <c r="U1" t="s">
        <v>1667</v>
      </c>
    </row>
    <row r="2" spans="1:24">
      <c r="A2" s="43" t="s">
        <v>214</v>
      </c>
      <c r="B2" s="43" t="s">
        <v>215</v>
      </c>
      <c r="C2" s="43" t="s">
        <v>216</v>
      </c>
      <c r="D2" s="43"/>
      <c r="E2" s="43"/>
      <c r="F2" s="44">
        <v>-1</v>
      </c>
      <c r="G2" s="45"/>
      <c r="H2" s="45"/>
      <c r="I2" t="str">
        <f t="shared" ref="I2:I33" si="0">IF(F2,"Yes","")</f>
        <v>Yes</v>
      </c>
      <c r="J2" t="str">
        <f t="shared" ref="J2:J33" si="1">IF(G2,"Yes","")</f>
        <v/>
      </c>
      <c r="K2" t="str">
        <f t="shared" ref="K2:K33" si="2">IF(H2,"Yes","")</f>
        <v/>
      </c>
      <c r="L2" t="str">
        <f t="shared" ref="L2:L33" si="3">IF(F2,"va","")</f>
        <v>va</v>
      </c>
      <c r="M2" t="str">
        <f t="shared" ref="M2:M33" si="4">IF(G2,"kp","")</f>
        <v/>
      </c>
      <c r="N2" t="str">
        <f t="shared" ref="N2:N33" si="5">IF(H2,"ih","")</f>
        <v/>
      </c>
      <c r="O2" t="str">
        <f t="shared" ref="O2:O33" si="6">L2&amp;M2&amp;N2</f>
        <v>va</v>
      </c>
      <c r="P2" t="s">
        <v>1671</v>
      </c>
      <c r="Q2" t="str">
        <f t="shared" ref="Q2:Q33" si="7">IF(ISBLANK(C2),"","va")</f>
        <v>va</v>
      </c>
      <c r="R2" t="str">
        <f t="shared" ref="R2:R33" si="8">IF(ISBLANK(D2),"","kp")</f>
        <v/>
      </c>
      <c r="S2" t="str">
        <f t="shared" ref="S2:S33" si="9">IF(ISBLANK(E2),"","ih")</f>
        <v/>
      </c>
      <c r="T2" t="str">
        <f t="shared" ref="T2:T33" si="10">Q2&amp;R2&amp;S2</f>
        <v>va</v>
      </c>
      <c r="U2" t="s">
        <v>1671</v>
      </c>
    </row>
    <row r="3" spans="1:24">
      <c r="A3" s="43" t="s">
        <v>619</v>
      </c>
      <c r="B3" s="43" t="s">
        <v>620</v>
      </c>
      <c r="C3" s="43" t="s">
        <v>621</v>
      </c>
      <c r="D3" s="43"/>
      <c r="E3" s="43"/>
      <c r="F3" s="44">
        <v>-1</v>
      </c>
      <c r="G3" s="45"/>
      <c r="H3" s="47"/>
      <c r="I3" t="str">
        <f t="shared" si="0"/>
        <v>Yes</v>
      </c>
      <c r="J3" t="str">
        <f t="shared" si="1"/>
        <v/>
      </c>
      <c r="K3" t="str">
        <f t="shared" si="2"/>
        <v/>
      </c>
      <c r="L3" t="str">
        <f t="shared" si="3"/>
        <v>va</v>
      </c>
      <c r="M3" t="str">
        <f t="shared" si="4"/>
        <v/>
      </c>
      <c r="N3" t="str">
        <f t="shared" si="5"/>
        <v/>
      </c>
      <c r="O3" t="str">
        <f t="shared" si="6"/>
        <v>va</v>
      </c>
      <c r="P3" t="s">
        <v>1671</v>
      </c>
      <c r="Q3" t="str">
        <f t="shared" si="7"/>
        <v>va</v>
      </c>
      <c r="R3" t="str">
        <f t="shared" si="8"/>
        <v/>
      </c>
      <c r="S3" t="str">
        <f t="shared" si="9"/>
        <v/>
      </c>
      <c r="T3" t="str">
        <f t="shared" si="10"/>
        <v>va</v>
      </c>
      <c r="U3" t="s">
        <v>1671</v>
      </c>
      <c r="V3" s="28"/>
    </row>
    <row r="4" spans="1:24">
      <c r="A4" s="43" t="s">
        <v>334</v>
      </c>
      <c r="B4" s="43" t="s">
        <v>335</v>
      </c>
      <c r="C4" s="43" t="s">
        <v>336</v>
      </c>
      <c r="D4" s="43"/>
      <c r="E4" s="43" t="s">
        <v>337</v>
      </c>
      <c r="F4" s="44">
        <v>-1</v>
      </c>
      <c r="G4" s="45"/>
      <c r="H4" s="46">
        <v>-1</v>
      </c>
      <c r="I4" t="str">
        <f t="shared" si="0"/>
        <v>Yes</v>
      </c>
      <c r="J4" t="str">
        <f t="shared" si="1"/>
        <v/>
      </c>
      <c r="K4" t="str">
        <f t="shared" si="2"/>
        <v>Yes</v>
      </c>
      <c r="L4" t="str">
        <f t="shared" si="3"/>
        <v>va</v>
      </c>
      <c r="M4" t="str">
        <f t="shared" si="4"/>
        <v/>
      </c>
      <c r="N4" t="str">
        <f t="shared" si="5"/>
        <v>ih</v>
      </c>
      <c r="O4" t="str">
        <f t="shared" si="6"/>
        <v>vaih</v>
      </c>
      <c r="P4" t="s">
        <v>1672</v>
      </c>
      <c r="Q4" t="str">
        <f t="shared" si="7"/>
        <v>va</v>
      </c>
      <c r="R4" t="str">
        <f t="shared" si="8"/>
        <v/>
      </c>
      <c r="S4" t="str">
        <f t="shared" si="9"/>
        <v>ih</v>
      </c>
      <c r="T4" t="str">
        <f t="shared" si="10"/>
        <v>vaih</v>
      </c>
      <c r="U4" t="s">
        <v>1672</v>
      </c>
      <c r="V4" s="28"/>
      <c r="W4" s="28"/>
      <c r="X4" s="29"/>
    </row>
    <row r="5" spans="1:24">
      <c r="A5" s="43" t="s">
        <v>704</v>
      </c>
      <c r="B5" s="43" t="s">
        <v>705</v>
      </c>
      <c r="C5" s="43" t="s">
        <v>706</v>
      </c>
      <c r="D5" s="43"/>
      <c r="E5" s="43" t="s">
        <v>707</v>
      </c>
      <c r="F5" s="44">
        <v>-1</v>
      </c>
      <c r="G5" s="45"/>
      <c r="H5" s="46">
        <v>0</v>
      </c>
      <c r="I5" t="str">
        <f t="shared" si="0"/>
        <v>Yes</v>
      </c>
      <c r="J5" t="str">
        <f t="shared" si="1"/>
        <v/>
      </c>
      <c r="K5" t="str">
        <f t="shared" si="2"/>
        <v/>
      </c>
      <c r="L5" t="str">
        <f t="shared" si="3"/>
        <v>va</v>
      </c>
      <c r="M5" t="str">
        <f t="shared" si="4"/>
        <v/>
      </c>
      <c r="N5" t="str">
        <f t="shared" si="5"/>
        <v/>
      </c>
      <c r="O5" t="str">
        <f t="shared" si="6"/>
        <v>va</v>
      </c>
      <c r="P5" t="s">
        <v>1671</v>
      </c>
      <c r="Q5" t="str">
        <f t="shared" si="7"/>
        <v>va</v>
      </c>
      <c r="R5" t="str">
        <f t="shared" si="8"/>
        <v/>
      </c>
      <c r="S5" t="str">
        <f t="shared" si="9"/>
        <v>ih</v>
      </c>
      <c r="T5" t="str">
        <f t="shared" si="10"/>
        <v>vaih</v>
      </c>
      <c r="U5" t="s">
        <v>1672</v>
      </c>
      <c r="V5" s="28"/>
      <c r="W5" s="28"/>
      <c r="X5" s="29"/>
    </row>
    <row r="6" spans="1:24">
      <c r="A6" s="43" t="s">
        <v>726</v>
      </c>
      <c r="B6" s="43" t="s">
        <v>727</v>
      </c>
      <c r="C6" s="43" t="s">
        <v>728</v>
      </c>
      <c r="D6" s="43"/>
      <c r="E6" s="43"/>
      <c r="F6" s="44">
        <v>-1</v>
      </c>
      <c r="G6" s="45"/>
      <c r="H6" s="45"/>
      <c r="I6" t="str">
        <f t="shared" si="0"/>
        <v>Yes</v>
      </c>
      <c r="J6" t="str">
        <f t="shared" si="1"/>
        <v/>
      </c>
      <c r="K6" t="str">
        <f t="shared" si="2"/>
        <v/>
      </c>
      <c r="L6" t="str">
        <f t="shared" si="3"/>
        <v>va</v>
      </c>
      <c r="M6" t="str">
        <f t="shared" si="4"/>
        <v/>
      </c>
      <c r="N6" t="str">
        <f t="shared" si="5"/>
        <v/>
      </c>
      <c r="O6" t="str">
        <f t="shared" si="6"/>
        <v>va</v>
      </c>
      <c r="P6" t="s">
        <v>1671</v>
      </c>
      <c r="Q6" t="str">
        <f t="shared" si="7"/>
        <v>va</v>
      </c>
      <c r="R6" t="str">
        <f t="shared" si="8"/>
        <v/>
      </c>
      <c r="S6" t="str">
        <f t="shared" si="9"/>
        <v/>
      </c>
      <c r="T6" t="str">
        <f t="shared" si="10"/>
        <v>va</v>
      </c>
      <c r="U6" t="s">
        <v>1671</v>
      </c>
      <c r="V6" s="28"/>
      <c r="W6" s="28"/>
      <c r="X6" s="29"/>
    </row>
    <row r="7" spans="1:24">
      <c r="A7" s="43" t="s">
        <v>632</v>
      </c>
      <c r="B7" s="43" t="s">
        <v>633</v>
      </c>
      <c r="C7" s="43" t="s">
        <v>634</v>
      </c>
      <c r="D7" s="43"/>
      <c r="E7" s="43" t="s">
        <v>635</v>
      </c>
      <c r="F7" s="44">
        <v>-1</v>
      </c>
      <c r="G7" s="47"/>
      <c r="H7" s="44">
        <v>0</v>
      </c>
      <c r="I7" t="str">
        <f t="shared" si="0"/>
        <v>Yes</v>
      </c>
      <c r="J7" t="str">
        <f t="shared" si="1"/>
        <v/>
      </c>
      <c r="K7" t="str">
        <f t="shared" si="2"/>
        <v/>
      </c>
      <c r="L7" t="str">
        <f t="shared" si="3"/>
        <v>va</v>
      </c>
      <c r="M7" t="str">
        <f t="shared" si="4"/>
        <v/>
      </c>
      <c r="N7" t="str">
        <f t="shared" si="5"/>
        <v/>
      </c>
      <c r="O7" t="str">
        <f t="shared" si="6"/>
        <v>va</v>
      </c>
      <c r="P7" t="s">
        <v>1671</v>
      </c>
      <c r="Q7" t="str">
        <f t="shared" si="7"/>
        <v>va</v>
      </c>
      <c r="R7" t="str">
        <f t="shared" si="8"/>
        <v/>
      </c>
      <c r="S7" t="str">
        <f t="shared" si="9"/>
        <v>ih</v>
      </c>
      <c r="T7" t="str">
        <f t="shared" si="10"/>
        <v>vaih</v>
      </c>
      <c r="U7" t="s">
        <v>1672</v>
      </c>
      <c r="V7" s="28"/>
      <c r="W7" s="28"/>
      <c r="X7" s="29"/>
    </row>
    <row r="8" spans="1:24" ht="30">
      <c r="A8" s="43" t="s">
        <v>564</v>
      </c>
      <c r="B8" s="43" t="s">
        <v>565</v>
      </c>
      <c r="C8" s="43" t="s">
        <v>566</v>
      </c>
      <c r="D8" s="43"/>
      <c r="E8" s="43"/>
      <c r="F8" s="44">
        <v>-1</v>
      </c>
      <c r="G8" s="45"/>
      <c r="H8" s="47"/>
      <c r="I8" t="str">
        <f t="shared" si="0"/>
        <v>Yes</v>
      </c>
      <c r="J8" t="str">
        <f t="shared" si="1"/>
        <v/>
      </c>
      <c r="K8" t="str">
        <f t="shared" si="2"/>
        <v/>
      </c>
      <c r="L8" t="str">
        <f t="shared" si="3"/>
        <v>va</v>
      </c>
      <c r="M8" t="str">
        <f t="shared" si="4"/>
        <v/>
      </c>
      <c r="N8" t="str">
        <f t="shared" si="5"/>
        <v/>
      </c>
      <c r="O8" t="str">
        <f t="shared" si="6"/>
        <v>va</v>
      </c>
      <c r="P8" t="s">
        <v>1671</v>
      </c>
      <c r="Q8" t="str">
        <f t="shared" si="7"/>
        <v>va</v>
      </c>
      <c r="R8" t="str">
        <f t="shared" si="8"/>
        <v/>
      </c>
      <c r="S8" t="str">
        <f t="shared" si="9"/>
        <v/>
      </c>
      <c r="T8" t="str">
        <f t="shared" si="10"/>
        <v>va</v>
      </c>
      <c r="U8" t="s">
        <v>1671</v>
      </c>
      <c r="V8" s="28"/>
      <c r="W8" s="28"/>
      <c r="X8" s="29"/>
    </row>
    <row r="9" spans="1:24">
      <c r="A9" s="43" t="s">
        <v>576</v>
      </c>
      <c r="B9" s="43" t="s">
        <v>577</v>
      </c>
      <c r="C9" s="43" t="s">
        <v>578</v>
      </c>
      <c r="D9" s="43"/>
      <c r="E9" s="43"/>
      <c r="F9" s="44">
        <v>-1</v>
      </c>
      <c r="G9" s="45"/>
      <c r="H9" s="47"/>
      <c r="I9" t="str">
        <f t="shared" si="0"/>
        <v>Yes</v>
      </c>
      <c r="J9" t="str">
        <f t="shared" si="1"/>
        <v/>
      </c>
      <c r="K9" t="str">
        <f t="shared" si="2"/>
        <v/>
      </c>
      <c r="L9" t="str">
        <f t="shared" si="3"/>
        <v>va</v>
      </c>
      <c r="M9" t="str">
        <f t="shared" si="4"/>
        <v/>
      </c>
      <c r="N9" t="str">
        <f t="shared" si="5"/>
        <v/>
      </c>
      <c r="O9" t="str">
        <f t="shared" si="6"/>
        <v>va</v>
      </c>
      <c r="P9" t="s">
        <v>1671</v>
      </c>
      <c r="Q9" t="str">
        <f t="shared" si="7"/>
        <v>va</v>
      </c>
      <c r="R9" t="str">
        <f t="shared" si="8"/>
        <v/>
      </c>
      <c r="S9" t="str">
        <f t="shared" si="9"/>
        <v/>
      </c>
      <c r="T9" t="str">
        <f t="shared" si="10"/>
        <v>va</v>
      </c>
      <c r="U9" t="s">
        <v>1671</v>
      </c>
      <c r="V9" s="28"/>
      <c r="W9" s="28"/>
      <c r="X9" s="29"/>
    </row>
    <row r="10" spans="1:24">
      <c r="A10" s="43" t="s">
        <v>77</v>
      </c>
      <c r="B10" s="43" t="s">
        <v>79</v>
      </c>
      <c r="C10" s="43" t="s">
        <v>589</v>
      </c>
      <c r="D10" s="43" t="s">
        <v>78</v>
      </c>
      <c r="E10" s="43"/>
      <c r="F10" s="44">
        <v>-1</v>
      </c>
      <c r="G10" s="44">
        <v>0</v>
      </c>
      <c r="H10" s="47"/>
      <c r="I10" t="str">
        <f t="shared" si="0"/>
        <v>Yes</v>
      </c>
      <c r="J10" t="str">
        <f t="shared" si="1"/>
        <v/>
      </c>
      <c r="K10" t="str">
        <f t="shared" si="2"/>
        <v/>
      </c>
      <c r="L10" t="str">
        <f t="shared" si="3"/>
        <v>va</v>
      </c>
      <c r="M10" t="str">
        <f t="shared" si="4"/>
        <v/>
      </c>
      <c r="N10" t="str">
        <f t="shared" si="5"/>
        <v/>
      </c>
      <c r="O10" t="str">
        <f t="shared" si="6"/>
        <v>va</v>
      </c>
      <c r="P10" t="s">
        <v>1671</v>
      </c>
      <c r="Q10" t="str">
        <f t="shared" si="7"/>
        <v>va</v>
      </c>
      <c r="R10" t="str">
        <f t="shared" si="8"/>
        <v>kp</v>
      </c>
      <c r="S10" t="str">
        <f t="shared" si="9"/>
        <v/>
      </c>
      <c r="T10" t="str">
        <f t="shared" si="10"/>
        <v>vakp</v>
      </c>
      <c r="U10" t="s">
        <v>1673</v>
      </c>
      <c r="V10" s="28"/>
      <c r="W10" s="28"/>
      <c r="X10" s="29"/>
    </row>
    <row r="11" spans="1:24">
      <c r="A11" s="43" t="s">
        <v>37</v>
      </c>
      <c r="B11" s="43" t="s">
        <v>39</v>
      </c>
      <c r="C11" s="43" t="s">
        <v>537</v>
      </c>
      <c r="D11" s="43" t="s">
        <v>38</v>
      </c>
      <c r="E11" s="43" t="s">
        <v>38</v>
      </c>
      <c r="F11" s="44">
        <v>-1</v>
      </c>
      <c r="G11" s="46">
        <v>0</v>
      </c>
      <c r="H11" s="44">
        <v>-1</v>
      </c>
      <c r="I11" t="str">
        <f t="shared" si="0"/>
        <v>Yes</v>
      </c>
      <c r="J11" t="str">
        <f t="shared" si="1"/>
        <v/>
      </c>
      <c r="K11" t="str">
        <f t="shared" si="2"/>
        <v>Yes</v>
      </c>
      <c r="L11" t="str">
        <f t="shared" si="3"/>
        <v>va</v>
      </c>
      <c r="M11" t="str">
        <f t="shared" si="4"/>
        <v/>
      </c>
      <c r="N11" t="str">
        <f t="shared" si="5"/>
        <v>ih</v>
      </c>
      <c r="O11" t="str">
        <f t="shared" si="6"/>
        <v>vaih</v>
      </c>
      <c r="P11" t="s">
        <v>1672</v>
      </c>
      <c r="Q11" t="str">
        <f t="shared" si="7"/>
        <v>va</v>
      </c>
      <c r="R11" t="str">
        <f t="shared" si="8"/>
        <v>kp</v>
      </c>
      <c r="S11" t="str">
        <f t="shared" si="9"/>
        <v>ih</v>
      </c>
      <c r="T11" t="str">
        <f t="shared" si="10"/>
        <v>vakpih</v>
      </c>
      <c r="U11" t="s">
        <v>1674</v>
      </c>
      <c r="W11" s="28"/>
      <c r="X11" s="29"/>
    </row>
    <row r="12" spans="1:24">
      <c r="A12" s="43" t="s">
        <v>34</v>
      </c>
      <c r="B12" s="43" t="s">
        <v>36</v>
      </c>
      <c r="C12" s="43" t="s">
        <v>570</v>
      </c>
      <c r="D12" s="43" t="s">
        <v>35</v>
      </c>
      <c r="E12" s="43" t="s">
        <v>35</v>
      </c>
      <c r="F12" s="44">
        <v>-1</v>
      </c>
      <c r="G12" s="44">
        <v>0</v>
      </c>
      <c r="H12" s="44">
        <v>-1</v>
      </c>
      <c r="I12" t="str">
        <f t="shared" si="0"/>
        <v>Yes</v>
      </c>
      <c r="J12" t="str">
        <f t="shared" si="1"/>
        <v/>
      </c>
      <c r="K12" t="str">
        <f t="shared" si="2"/>
        <v>Yes</v>
      </c>
      <c r="L12" t="str">
        <f t="shared" si="3"/>
        <v>va</v>
      </c>
      <c r="M12" t="str">
        <f t="shared" si="4"/>
        <v/>
      </c>
      <c r="N12" t="str">
        <f t="shared" si="5"/>
        <v>ih</v>
      </c>
      <c r="O12" t="str">
        <f t="shared" si="6"/>
        <v>vaih</v>
      </c>
      <c r="P12" t="s">
        <v>1672</v>
      </c>
      <c r="Q12" t="str">
        <f t="shared" si="7"/>
        <v>va</v>
      </c>
      <c r="R12" t="str">
        <f t="shared" si="8"/>
        <v>kp</v>
      </c>
      <c r="S12" t="str">
        <f t="shared" si="9"/>
        <v>ih</v>
      </c>
      <c r="T12" t="str">
        <f t="shared" si="10"/>
        <v>vakpih</v>
      </c>
      <c r="U12" t="s">
        <v>1674</v>
      </c>
      <c r="W12" s="28"/>
      <c r="X12" s="29"/>
    </row>
    <row r="13" spans="1:24">
      <c r="A13" s="43" t="s">
        <v>549</v>
      </c>
      <c r="B13" s="43" t="s">
        <v>550</v>
      </c>
      <c r="C13" s="43" t="s">
        <v>551</v>
      </c>
      <c r="D13" s="43"/>
      <c r="E13" s="43"/>
      <c r="F13" s="44">
        <v>-1</v>
      </c>
      <c r="G13" s="45"/>
      <c r="H13" s="45"/>
      <c r="I13" t="str">
        <f t="shared" si="0"/>
        <v>Yes</v>
      </c>
      <c r="J13" t="str">
        <f t="shared" si="1"/>
        <v/>
      </c>
      <c r="K13" t="str">
        <f t="shared" si="2"/>
        <v/>
      </c>
      <c r="L13" t="str">
        <f t="shared" si="3"/>
        <v>va</v>
      </c>
      <c r="M13" t="str">
        <f t="shared" si="4"/>
        <v/>
      </c>
      <c r="N13" t="str">
        <f t="shared" si="5"/>
        <v/>
      </c>
      <c r="O13" t="str">
        <f t="shared" si="6"/>
        <v>va</v>
      </c>
      <c r="P13" t="s">
        <v>1671</v>
      </c>
      <c r="Q13" t="str">
        <f t="shared" si="7"/>
        <v>va</v>
      </c>
      <c r="R13" t="str">
        <f t="shared" si="8"/>
        <v/>
      </c>
      <c r="S13" t="str">
        <f t="shared" si="9"/>
        <v/>
      </c>
      <c r="T13" t="str">
        <f t="shared" si="10"/>
        <v>va</v>
      </c>
      <c r="U13" t="s">
        <v>1671</v>
      </c>
    </row>
    <row r="14" spans="1:24">
      <c r="A14" s="43" t="s">
        <v>552</v>
      </c>
      <c r="B14" s="43" t="s">
        <v>553</v>
      </c>
      <c r="C14" s="43" t="s">
        <v>554</v>
      </c>
      <c r="D14" s="43"/>
      <c r="E14" s="43"/>
      <c r="F14" s="44">
        <v>-1</v>
      </c>
      <c r="G14" s="45"/>
      <c r="H14" s="45"/>
      <c r="I14" t="str">
        <f t="shared" si="0"/>
        <v>Yes</v>
      </c>
      <c r="J14" t="str">
        <f t="shared" si="1"/>
        <v/>
      </c>
      <c r="K14" t="str">
        <f t="shared" si="2"/>
        <v/>
      </c>
      <c r="L14" t="str">
        <f t="shared" si="3"/>
        <v>va</v>
      </c>
      <c r="M14" t="str">
        <f t="shared" si="4"/>
        <v/>
      </c>
      <c r="N14" t="str">
        <f t="shared" si="5"/>
        <v/>
      </c>
      <c r="O14" t="str">
        <f t="shared" si="6"/>
        <v>va</v>
      </c>
      <c r="P14" t="s">
        <v>1671</v>
      </c>
      <c r="Q14" t="str">
        <f t="shared" si="7"/>
        <v>va</v>
      </c>
      <c r="R14" t="str">
        <f t="shared" si="8"/>
        <v/>
      </c>
      <c r="S14" t="str">
        <f t="shared" si="9"/>
        <v/>
      </c>
      <c r="T14" t="str">
        <f t="shared" si="10"/>
        <v>va</v>
      </c>
      <c r="U14" t="s">
        <v>1671</v>
      </c>
    </row>
    <row r="15" spans="1:24">
      <c r="A15" s="43" t="s">
        <v>670</v>
      </c>
      <c r="B15" s="43" t="s">
        <v>671</v>
      </c>
      <c r="C15" s="43" t="s">
        <v>672</v>
      </c>
      <c r="D15" s="43"/>
      <c r="E15" s="43" t="s">
        <v>673</v>
      </c>
      <c r="F15" s="44">
        <v>-1</v>
      </c>
      <c r="G15" s="45"/>
      <c r="H15" s="44">
        <v>-1</v>
      </c>
      <c r="I15" t="str">
        <f t="shared" si="0"/>
        <v>Yes</v>
      </c>
      <c r="J15" t="str">
        <f t="shared" si="1"/>
        <v/>
      </c>
      <c r="K15" t="str">
        <f t="shared" si="2"/>
        <v>Yes</v>
      </c>
      <c r="L15" t="str">
        <f t="shared" si="3"/>
        <v>va</v>
      </c>
      <c r="M15" t="str">
        <f t="shared" si="4"/>
        <v/>
      </c>
      <c r="N15" t="str">
        <f t="shared" si="5"/>
        <v>ih</v>
      </c>
      <c r="O15" t="str">
        <f t="shared" si="6"/>
        <v>vaih</v>
      </c>
      <c r="P15" t="s">
        <v>1672</v>
      </c>
      <c r="Q15" t="str">
        <f t="shared" si="7"/>
        <v>va</v>
      </c>
      <c r="R15" t="str">
        <f t="shared" si="8"/>
        <v/>
      </c>
      <c r="S15" t="str">
        <f t="shared" si="9"/>
        <v>ih</v>
      </c>
      <c r="T15" t="str">
        <f t="shared" si="10"/>
        <v>vaih</v>
      </c>
      <c r="U15" t="s">
        <v>1672</v>
      </c>
    </row>
    <row r="16" spans="1:24">
      <c r="A16" s="43" t="s">
        <v>835</v>
      </c>
      <c r="B16" s="43" t="s">
        <v>836</v>
      </c>
      <c r="C16" s="43" t="s">
        <v>837</v>
      </c>
      <c r="D16" s="43"/>
      <c r="E16" s="43" t="s">
        <v>838</v>
      </c>
      <c r="F16" s="44">
        <v>-1</v>
      </c>
      <c r="G16" s="45"/>
      <c r="H16" s="46">
        <v>0</v>
      </c>
      <c r="I16" t="str">
        <f t="shared" si="0"/>
        <v>Yes</v>
      </c>
      <c r="J16" t="str">
        <f t="shared" si="1"/>
        <v/>
      </c>
      <c r="K16" t="str">
        <f t="shared" si="2"/>
        <v/>
      </c>
      <c r="L16" t="str">
        <f t="shared" si="3"/>
        <v>va</v>
      </c>
      <c r="M16" t="str">
        <f t="shared" si="4"/>
        <v/>
      </c>
      <c r="N16" t="str">
        <f t="shared" si="5"/>
        <v/>
      </c>
      <c r="O16" t="str">
        <f t="shared" si="6"/>
        <v>va</v>
      </c>
      <c r="P16" t="s">
        <v>1671</v>
      </c>
      <c r="Q16" t="str">
        <f t="shared" si="7"/>
        <v>va</v>
      </c>
      <c r="R16" t="str">
        <f t="shared" si="8"/>
        <v/>
      </c>
      <c r="S16" t="str">
        <f t="shared" si="9"/>
        <v>ih</v>
      </c>
      <c r="T16" t="str">
        <f t="shared" si="10"/>
        <v>vaih</v>
      </c>
      <c r="U16" t="s">
        <v>1672</v>
      </c>
    </row>
    <row r="17" spans="1:21" ht="30">
      <c r="A17" s="43" t="s">
        <v>293</v>
      </c>
      <c r="B17" s="43" t="s">
        <v>294</v>
      </c>
      <c r="C17" s="43" t="s">
        <v>295</v>
      </c>
      <c r="D17" s="43"/>
      <c r="E17" s="43"/>
      <c r="F17" s="44">
        <v>-1</v>
      </c>
      <c r="G17" s="45"/>
      <c r="H17" s="45"/>
      <c r="I17" t="str">
        <f t="shared" si="0"/>
        <v>Yes</v>
      </c>
      <c r="J17" t="str">
        <f t="shared" si="1"/>
        <v/>
      </c>
      <c r="K17" t="str">
        <f t="shared" si="2"/>
        <v/>
      </c>
      <c r="L17" t="str">
        <f t="shared" si="3"/>
        <v>va</v>
      </c>
      <c r="M17" t="str">
        <f t="shared" si="4"/>
        <v/>
      </c>
      <c r="N17" t="str">
        <f t="shared" si="5"/>
        <v/>
      </c>
      <c r="O17" t="str">
        <f t="shared" si="6"/>
        <v>va</v>
      </c>
      <c r="P17" t="s">
        <v>1671</v>
      </c>
      <c r="Q17" t="str">
        <f t="shared" si="7"/>
        <v>va</v>
      </c>
      <c r="R17" t="str">
        <f t="shared" si="8"/>
        <v/>
      </c>
      <c r="S17" t="str">
        <f t="shared" si="9"/>
        <v/>
      </c>
      <c r="T17" t="str">
        <f t="shared" si="10"/>
        <v>va</v>
      </c>
      <c r="U17" t="s">
        <v>1671</v>
      </c>
    </row>
    <row r="18" spans="1:21">
      <c r="A18" s="43" t="s">
        <v>239</v>
      </c>
      <c r="B18" s="43" t="s">
        <v>240</v>
      </c>
      <c r="C18" s="43" t="s">
        <v>1299</v>
      </c>
      <c r="D18" s="43"/>
      <c r="E18" s="43" t="s">
        <v>241</v>
      </c>
      <c r="F18" s="44">
        <v>0</v>
      </c>
      <c r="G18" s="45"/>
      <c r="H18" s="46">
        <v>-1</v>
      </c>
      <c r="I18" t="str">
        <f t="shared" si="0"/>
        <v/>
      </c>
      <c r="J18" t="str">
        <f t="shared" si="1"/>
        <v/>
      </c>
      <c r="K18" t="str">
        <f t="shared" si="2"/>
        <v>Yes</v>
      </c>
      <c r="L18" t="str">
        <f t="shared" si="3"/>
        <v/>
      </c>
      <c r="M18" t="str">
        <f t="shared" si="4"/>
        <v/>
      </c>
      <c r="N18" t="str">
        <f t="shared" si="5"/>
        <v>ih</v>
      </c>
      <c r="O18" t="str">
        <f t="shared" si="6"/>
        <v>ih</v>
      </c>
      <c r="P18" t="s">
        <v>1669</v>
      </c>
      <c r="Q18" t="str">
        <f t="shared" si="7"/>
        <v>va</v>
      </c>
      <c r="R18" t="str">
        <f t="shared" si="8"/>
        <v/>
      </c>
      <c r="S18" t="str">
        <f t="shared" si="9"/>
        <v>ih</v>
      </c>
      <c r="T18" t="str">
        <f t="shared" si="10"/>
        <v>vaih</v>
      </c>
      <c r="U18" t="s">
        <v>1672</v>
      </c>
    </row>
    <row r="19" spans="1:21">
      <c r="A19" s="43" t="s">
        <v>318</v>
      </c>
      <c r="B19" s="43" t="s">
        <v>319</v>
      </c>
      <c r="C19" s="43"/>
      <c r="D19" s="43"/>
      <c r="E19" s="43" t="s">
        <v>320</v>
      </c>
      <c r="F19" s="47"/>
      <c r="G19" s="45"/>
      <c r="H19" s="46">
        <v>-1</v>
      </c>
      <c r="I19" t="str">
        <f t="shared" si="0"/>
        <v/>
      </c>
      <c r="J19" t="str">
        <f t="shared" si="1"/>
        <v/>
      </c>
      <c r="K19" t="str">
        <f t="shared" si="2"/>
        <v>Yes</v>
      </c>
      <c r="L19" t="str">
        <f t="shared" si="3"/>
        <v/>
      </c>
      <c r="M19" t="str">
        <f t="shared" si="4"/>
        <v/>
      </c>
      <c r="N19" t="str">
        <f t="shared" si="5"/>
        <v>ih</v>
      </c>
      <c r="O19" t="str">
        <f t="shared" si="6"/>
        <v>ih</v>
      </c>
      <c r="P19" t="s">
        <v>1669</v>
      </c>
      <c r="Q19" t="str">
        <f t="shared" si="7"/>
        <v/>
      </c>
      <c r="R19" t="str">
        <f t="shared" si="8"/>
        <v/>
      </c>
      <c r="S19" t="str">
        <f t="shared" si="9"/>
        <v>ih</v>
      </c>
      <c r="T19" t="str">
        <f t="shared" si="10"/>
        <v>ih</v>
      </c>
      <c r="U19" t="s">
        <v>1669</v>
      </c>
    </row>
    <row r="20" spans="1:21">
      <c r="A20" s="43" t="s">
        <v>14</v>
      </c>
      <c r="B20" s="43" t="s">
        <v>16</v>
      </c>
      <c r="C20" s="43"/>
      <c r="D20" s="43" t="s">
        <v>15</v>
      </c>
      <c r="E20" s="43"/>
      <c r="F20" s="47"/>
      <c r="G20" s="46">
        <v>-1</v>
      </c>
      <c r="H20" s="45"/>
      <c r="I20" t="str">
        <f t="shared" si="0"/>
        <v/>
      </c>
      <c r="J20" t="str">
        <f t="shared" si="1"/>
        <v>Yes</v>
      </c>
      <c r="K20" t="str">
        <f t="shared" si="2"/>
        <v/>
      </c>
      <c r="L20" t="str">
        <f t="shared" si="3"/>
        <v/>
      </c>
      <c r="M20" t="str">
        <f t="shared" si="4"/>
        <v>kp</v>
      </c>
      <c r="N20" t="str">
        <f t="shared" si="5"/>
        <v/>
      </c>
      <c r="O20" t="str">
        <f t="shared" si="6"/>
        <v>kp</v>
      </c>
      <c r="P20" t="s">
        <v>867</v>
      </c>
      <c r="Q20" t="str">
        <f t="shared" si="7"/>
        <v/>
      </c>
      <c r="R20" t="str">
        <f t="shared" si="8"/>
        <v>kp</v>
      </c>
      <c r="S20" t="str">
        <f t="shared" si="9"/>
        <v/>
      </c>
      <c r="T20" t="str">
        <f t="shared" si="10"/>
        <v>kp</v>
      </c>
      <c r="U20" t="s">
        <v>867</v>
      </c>
    </row>
    <row r="21" spans="1:21">
      <c r="A21" s="43" t="s">
        <v>235</v>
      </c>
      <c r="B21" s="43" t="s">
        <v>236</v>
      </c>
      <c r="C21" s="43" t="s">
        <v>237</v>
      </c>
      <c r="D21" s="43"/>
      <c r="E21" s="43" t="s">
        <v>238</v>
      </c>
      <c r="F21" s="44">
        <v>-1</v>
      </c>
      <c r="G21" s="45"/>
      <c r="H21" s="46">
        <v>-1</v>
      </c>
      <c r="I21" t="str">
        <f t="shared" si="0"/>
        <v>Yes</v>
      </c>
      <c r="J21" t="str">
        <f t="shared" si="1"/>
        <v/>
      </c>
      <c r="K21" t="str">
        <f t="shared" si="2"/>
        <v>Yes</v>
      </c>
      <c r="L21" t="str">
        <f t="shared" si="3"/>
        <v>va</v>
      </c>
      <c r="M21" t="str">
        <f t="shared" si="4"/>
        <v/>
      </c>
      <c r="N21" t="str">
        <f t="shared" si="5"/>
        <v>ih</v>
      </c>
      <c r="O21" t="str">
        <f t="shared" si="6"/>
        <v>vaih</v>
      </c>
      <c r="P21" t="s">
        <v>1672</v>
      </c>
      <c r="Q21" t="str">
        <f t="shared" si="7"/>
        <v>va</v>
      </c>
      <c r="R21" t="str">
        <f t="shared" si="8"/>
        <v/>
      </c>
      <c r="S21" t="str">
        <f t="shared" si="9"/>
        <v>ih</v>
      </c>
      <c r="T21" t="str">
        <f t="shared" si="10"/>
        <v>vaih</v>
      </c>
      <c r="U21" t="s">
        <v>1672</v>
      </c>
    </row>
    <row r="22" spans="1:21">
      <c r="A22" s="43" t="s">
        <v>378</v>
      </c>
      <c r="B22" s="43" t="s">
        <v>379</v>
      </c>
      <c r="C22" s="43" t="s">
        <v>380</v>
      </c>
      <c r="D22" s="43"/>
      <c r="E22" s="43"/>
      <c r="F22" s="44">
        <v>-1</v>
      </c>
      <c r="G22" s="45"/>
      <c r="H22" s="45"/>
      <c r="I22" t="str">
        <f t="shared" si="0"/>
        <v>Yes</v>
      </c>
      <c r="J22" t="str">
        <f t="shared" si="1"/>
        <v/>
      </c>
      <c r="K22" t="str">
        <f t="shared" si="2"/>
        <v/>
      </c>
      <c r="L22" t="str">
        <f t="shared" si="3"/>
        <v>va</v>
      </c>
      <c r="M22" t="str">
        <f t="shared" si="4"/>
        <v/>
      </c>
      <c r="N22" t="str">
        <f t="shared" si="5"/>
        <v/>
      </c>
      <c r="O22" t="str">
        <f t="shared" si="6"/>
        <v>va</v>
      </c>
      <c r="P22" t="s">
        <v>1671</v>
      </c>
      <c r="Q22" t="str">
        <f t="shared" si="7"/>
        <v>va</v>
      </c>
      <c r="R22" t="str">
        <f t="shared" si="8"/>
        <v/>
      </c>
      <c r="S22" t="str">
        <f t="shared" si="9"/>
        <v/>
      </c>
      <c r="T22" t="str">
        <f t="shared" si="10"/>
        <v>va</v>
      </c>
      <c r="U22" t="s">
        <v>1671</v>
      </c>
    </row>
    <row r="23" spans="1:21">
      <c r="A23" s="43" t="s">
        <v>1658</v>
      </c>
      <c r="B23" s="43" t="s">
        <v>1659</v>
      </c>
      <c r="C23" s="49" t="s">
        <v>488</v>
      </c>
      <c r="D23" s="43"/>
      <c r="E23" s="43"/>
      <c r="F23" s="47"/>
      <c r="G23" s="45"/>
      <c r="H23" s="45"/>
      <c r="I23" t="str">
        <f t="shared" si="0"/>
        <v/>
      </c>
      <c r="J23" t="str">
        <f t="shared" si="1"/>
        <v/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/>
      </c>
      <c r="P23" t="s">
        <v>5</v>
      </c>
      <c r="Q23" t="str">
        <f t="shared" si="7"/>
        <v>va</v>
      </c>
      <c r="R23" t="str">
        <f t="shared" si="8"/>
        <v/>
      </c>
      <c r="S23" t="str">
        <f t="shared" si="9"/>
        <v/>
      </c>
      <c r="T23" t="str">
        <f t="shared" si="10"/>
        <v>va</v>
      </c>
      <c r="U23" t="s">
        <v>1671</v>
      </c>
    </row>
    <row r="24" spans="1:21">
      <c r="A24" s="43" t="s">
        <v>208</v>
      </c>
      <c r="B24" s="43" t="s">
        <v>209</v>
      </c>
      <c r="C24" s="43" t="s">
        <v>210</v>
      </c>
      <c r="D24" s="43"/>
      <c r="E24" s="43"/>
      <c r="F24" s="44">
        <v>-1</v>
      </c>
      <c r="G24" s="47"/>
      <c r="H24" s="47"/>
      <c r="I24" t="str">
        <f t="shared" si="0"/>
        <v>Yes</v>
      </c>
      <c r="J24" t="str">
        <f t="shared" si="1"/>
        <v/>
      </c>
      <c r="K24" t="str">
        <f t="shared" si="2"/>
        <v/>
      </c>
      <c r="L24" t="str">
        <f t="shared" si="3"/>
        <v>va</v>
      </c>
      <c r="M24" t="str">
        <f t="shared" si="4"/>
        <v/>
      </c>
      <c r="N24" t="str">
        <f t="shared" si="5"/>
        <v/>
      </c>
      <c r="O24" t="str">
        <f t="shared" si="6"/>
        <v>va</v>
      </c>
      <c r="P24" t="s">
        <v>1671</v>
      </c>
      <c r="Q24" t="str">
        <f t="shared" si="7"/>
        <v>va</v>
      </c>
      <c r="R24" t="str">
        <f t="shared" si="8"/>
        <v/>
      </c>
      <c r="S24" t="str">
        <f t="shared" si="9"/>
        <v/>
      </c>
      <c r="T24" t="str">
        <f t="shared" si="10"/>
        <v>va</v>
      </c>
      <c r="U24" t="s">
        <v>1671</v>
      </c>
    </row>
    <row r="25" spans="1:21">
      <c r="A25" s="43" t="s">
        <v>92</v>
      </c>
      <c r="B25" s="43" t="s">
        <v>94</v>
      </c>
      <c r="C25" s="43" t="s">
        <v>674</v>
      </c>
      <c r="D25" s="43" t="s">
        <v>93</v>
      </c>
      <c r="E25" s="43" t="s">
        <v>93</v>
      </c>
      <c r="F25" s="44">
        <v>-1</v>
      </c>
      <c r="G25" s="46">
        <v>0</v>
      </c>
      <c r="H25" s="46">
        <v>0</v>
      </c>
      <c r="I25" t="str">
        <f t="shared" si="0"/>
        <v>Yes</v>
      </c>
      <c r="J25" t="str">
        <f t="shared" si="1"/>
        <v/>
      </c>
      <c r="K25" t="str">
        <f t="shared" si="2"/>
        <v/>
      </c>
      <c r="L25" t="str">
        <f t="shared" si="3"/>
        <v>va</v>
      </c>
      <c r="M25" t="str">
        <f t="shared" si="4"/>
        <v/>
      </c>
      <c r="N25" t="str">
        <f t="shared" si="5"/>
        <v/>
      </c>
      <c r="O25" t="str">
        <f t="shared" si="6"/>
        <v>va</v>
      </c>
      <c r="P25" t="s">
        <v>1671</v>
      </c>
      <c r="Q25" t="str">
        <f t="shared" si="7"/>
        <v>va</v>
      </c>
      <c r="R25" t="str">
        <f t="shared" si="8"/>
        <v>kp</v>
      </c>
      <c r="S25" t="str">
        <f t="shared" si="9"/>
        <v>ih</v>
      </c>
      <c r="T25" t="str">
        <f t="shared" si="10"/>
        <v>vakpih</v>
      </c>
      <c r="U25" t="s">
        <v>1674</v>
      </c>
    </row>
    <row r="26" spans="1:21">
      <c r="A26" s="43" t="s">
        <v>850</v>
      </c>
      <c r="B26" s="43" t="s">
        <v>851</v>
      </c>
      <c r="C26" s="43" t="s">
        <v>852</v>
      </c>
      <c r="D26" s="43"/>
      <c r="E26" s="43"/>
      <c r="F26" s="44">
        <v>-1</v>
      </c>
      <c r="G26" s="45"/>
      <c r="H26" s="45"/>
      <c r="I26" t="str">
        <f t="shared" si="0"/>
        <v>Yes</v>
      </c>
      <c r="J26" t="str">
        <f t="shared" si="1"/>
        <v/>
      </c>
      <c r="K26" t="str">
        <f t="shared" si="2"/>
        <v/>
      </c>
      <c r="L26" t="str">
        <f t="shared" si="3"/>
        <v>va</v>
      </c>
      <c r="M26" t="str">
        <f t="shared" si="4"/>
        <v/>
      </c>
      <c r="N26" t="str">
        <f t="shared" si="5"/>
        <v/>
      </c>
      <c r="O26" t="str">
        <f t="shared" si="6"/>
        <v>va</v>
      </c>
      <c r="P26" t="s">
        <v>1671</v>
      </c>
      <c r="Q26" t="str">
        <f t="shared" si="7"/>
        <v>va</v>
      </c>
      <c r="R26" t="str">
        <f t="shared" si="8"/>
        <v/>
      </c>
      <c r="S26" t="str">
        <f t="shared" si="9"/>
        <v/>
      </c>
      <c r="T26" t="str">
        <f t="shared" si="10"/>
        <v>va</v>
      </c>
      <c r="U26" t="s">
        <v>1671</v>
      </c>
    </row>
    <row r="27" spans="1:21">
      <c r="A27" s="43" t="s">
        <v>463</v>
      </c>
      <c r="B27" s="43" t="s">
        <v>464</v>
      </c>
      <c r="C27" s="43" t="s">
        <v>465</v>
      </c>
      <c r="D27" s="43"/>
      <c r="E27" s="43" t="s">
        <v>466</v>
      </c>
      <c r="F27" s="44">
        <v>-1</v>
      </c>
      <c r="G27" s="45"/>
      <c r="H27" s="44">
        <v>-1</v>
      </c>
      <c r="I27" t="str">
        <f t="shared" si="0"/>
        <v>Yes</v>
      </c>
      <c r="J27" t="str">
        <f t="shared" si="1"/>
        <v/>
      </c>
      <c r="K27" t="str">
        <f t="shared" si="2"/>
        <v>Yes</v>
      </c>
      <c r="L27" t="str">
        <f t="shared" si="3"/>
        <v>va</v>
      </c>
      <c r="M27" t="str">
        <f t="shared" si="4"/>
        <v/>
      </c>
      <c r="N27" t="str">
        <f t="shared" si="5"/>
        <v>ih</v>
      </c>
      <c r="O27" t="str">
        <f t="shared" si="6"/>
        <v>vaih</v>
      </c>
      <c r="P27" t="s">
        <v>1672</v>
      </c>
      <c r="Q27" t="str">
        <f t="shared" si="7"/>
        <v>va</v>
      </c>
      <c r="R27" t="str">
        <f t="shared" si="8"/>
        <v/>
      </c>
      <c r="S27" t="str">
        <f t="shared" si="9"/>
        <v>ih</v>
      </c>
      <c r="T27" t="str">
        <f t="shared" si="10"/>
        <v>vaih</v>
      </c>
      <c r="U27" t="s">
        <v>1672</v>
      </c>
    </row>
    <row r="28" spans="1:21">
      <c r="A28" s="43" t="s">
        <v>83</v>
      </c>
      <c r="B28" s="43" t="s">
        <v>85</v>
      </c>
      <c r="C28" s="43"/>
      <c r="D28" s="43" t="s">
        <v>84</v>
      </c>
      <c r="E28" s="43" t="s">
        <v>84</v>
      </c>
      <c r="F28" s="45"/>
      <c r="G28" s="46">
        <v>0</v>
      </c>
      <c r="H28" s="44">
        <v>-1</v>
      </c>
      <c r="I28" t="str">
        <f t="shared" si="0"/>
        <v/>
      </c>
      <c r="J28" t="str">
        <f t="shared" si="1"/>
        <v/>
      </c>
      <c r="K28" t="str">
        <f t="shared" si="2"/>
        <v>Yes</v>
      </c>
      <c r="L28" t="str">
        <f t="shared" si="3"/>
        <v/>
      </c>
      <c r="M28" t="str">
        <f t="shared" si="4"/>
        <v/>
      </c>
      <c r="N28" t="str">
        <f t="shared" si="5"/>
        <v>ih</v>
      </c>
      <c r="O28" t="str">
        <f t="shared" si="6"/>
        <v>ih</v>
      </c>
      <c r="P28" t="s">
        <v>1669</v>
      </c>
      <c r="Q28" t="str">
        <f t="shared" si="7"/>
        <v/>
      </c>
      <c r="R28" t="str">
        <f t="shared" si="8"/>
        <v>kp</v>
      </c>
      <c r="S28" t="str">
        <f t="shared" si="9"/>
        <v>ih</v>
      </c>
      <c r="T28" t="str">
        <f t="shared" si="10"/>
        <v>kpih</v>
      </c>
      <c r="U28" t="s">
        <v>1670</v>
      </c>
    </row>
    <row r="29" spans="1:21">
      <c r="A29" s="43" t="s">
        <v>192</v>
      </c>
      <c r="B29" s="43" t="s">
        <v>193</v>
      </c>
      <c r="C29" s="43" t="s">
        <v>194</v>
      </c>
      <c r="D29" s="43"/>
      <c r="E29" s="43" t="s">
        <v>195</v>
      </c>
      <c r="F29" s="44">
        <v>-1</v>
      </c>
      <c r="G29" s="45"/>
      <c r="H29" s="46">
        <v>-1</v>
      </c>
      <c r="I29" t="str">
        <f t="shared" si="0"/>
        <v>Yes</v>
      </c>
      <c r="J29" t="str">
        <f t="shared" si="1"/>
        <v/>
      </c>
      <c r="K29" t="str">
        <f t="shared" si="2"/>
        <v>Yes</v>
      </c>
      <c r="L29" t="str">
        <f t="shared" si="3"/>
        <v>va</v>
      </c>
      <c r="M29" t="str">
        <f t="shared" si="4"/>
        <v/>
      </c>
      <c r="N29" t="str">
        <f t="shared" si="5"/>
        <v>ih</v>
      </c>
      <c r="O29" t="str">
        <f t="shared" si="6"/>
        <v>vaih</v>
      </c>
      <c r="P29" t="s">
        <v>1672</v>
      </c>
      <c r="Q29" t="str">
        <f t="shared" si="7"/>
        <v>va</v>
      </c>
      <c r="R29" t="str">
        <f t="shared" si="8"/>
        <v/>
      </c>
      <c r="S29" t="str">
        <f t="shared" si="9"/>
        <v>ih</v>
      </c>
      <c r="T29" t="str">
        <f t="shared" si="10"/>
        <v>vaih</v>
      </c>
      <c r="U29" t="s">
        <v>1672</v>
      </c>
    </row>
    <row r="30" spans="1:21">
      <c r="A30" s="43" t="s">
        <v>246</v>
      </c>
      <c r="B30" s="43" t="s">
        <v>247</v>
      </c>
      <c r="C30" s="43" t="s">
        <v>248</v>
      </c>
      <c r="D30" s="43"/>
      <c r="E30" s="43" t="s">
        <v>249</v>
      </c>
      <c r="F30" s="44">
        <v>-1</v>
      </c>
      <c r="G30" s="45"/>
      <c r="H30" s="44">
        <v>-1</v>
      </c>
      <c r="I30" t="str">
        <f t="shared" si="0"/>
        <v>Yes</v>
      </c>
      <c r="J30" t="str">
        <f t="shared" si="1"/>
        <v/>
      </c>
      <c r="K30" t="str">
        <f t="shared" si="2"/>
        <v>Yes</v>
      </c>
      <c r="L30" t="str">
        <f t="shared" si="3"/>
        <v>va</v>
      </c>
      <c r="M30" t="str">
        <f t="shared" si="4"/>
        <v/>
      </c>
      <c r="N30" t="str">
        <f t="shared" si="5"/>
        <v>ih</v>
      </c>
      <c r="O30" t="str">
        <f t="shared" si="6"/>
        <v>vaih</v>
      </c>
      <c r="P30" t="s">
        <v>1672</v>
      </c>
      <c r="Q30" t="str">
        <f t="shared" si="7"/>
        <v>va</v>
      </c>
      <c r="R30" t="str">
        <f t="shared" si="8"/>
        <v/>
      </c>
      <c r="S30" t="str">
        <f t="shared" si="9"/>
        <v>ih</v>
      </c>
      <c r="T30" t="str">
        <f t="shared" si="10"/>
        <v>vaih</v>
      </c>
      <c r="U30" t="s">
        <v>1672</v>
      </c>
    </row>
    <row r="31" spans="1:21">
      <c r="A31" s="43" t="s">
        <v>555</v>
      </c>
      <c r="B31" s="43" t="s">
        <v>556</v>
      </c>
      <c r="C31" s="43" t="s">
        <v>975</v>
      </c>
      <c r="D31" s="43"/>
      <c r="E31" s="43" t="s">
        <v>557</v>
      </c>
      <c r="F31" s="44">
        <v>0</v>
      </c>
      <c r="G31" s="45"/>
      <c r="H31" s="44">
        <v>-1</v>
      </c>
      <c r="I31" t="str">
        <f t="shared" si="0"/>
        <v/>
      </c>
      <c r="J31" t="str">
        <f t="shared" si="1"/>
        <v/>
      </c>
      <c r="K31" t="str">
        <f t="shared" si="2"/>
        <v>Yes</v>
      </c>
      <c r="L31" t="str">
        <f t="shared" si="3"/>
        <v/>
      </c>
      <c r="M31" t="str">
        <f t="shared" si="4"/>
        <v/>
      </c>
      <c r="N31" t="str">
        <f t="shared" si="5"/>
        <v>ih</v>
      </c>
      <c r="O31" t="str">
        <f t="shared" si="6"/>
        <v>ih</v>
      </c>
      <c r="P31" t="s">
        <v>1669</v>
      </c>
      <c r="Q31" t="str">
        <f t="shared" si="7"/>
        <v>va</v>
      </c>
      <c r="R31" t="str">
        <f t="shared" si="8"/>
        <v/>
      </c>
      <c r="S31" t="str">
        <f t="shared" si="9"/>
        <v>ih</v>
      </c>
      <c r="T31" t="str">
        <f t="shared" si="10"/>
        <v>vaih</v>
      </c>
      <c r="U31" t="s">
        <v>1672</v>
      </c>
    </row>
    <row r="32" spans="1:21">
      <c r="A32" s="43" t="s">
        <v>43</v>
      </c>
      <c r="B32" s="43" t="s">
        <v>45</v>
      </c>
      <c r="C32" s="43" t="s">
        <v>681</v>
      </c>
      <c r="D32" s="43" t="s">
        <v>44</v>
      </c>
      <c r="E32" s="43" t="s">
        <v>44</v>
      </c>
      <c r="F32" s="46">
        <v>-1</v>
      </c>
      <c r="G32" s="46">
        <v>0</v>
      </c>
      <c r="H32" s="44">
        <v>-1</v>
      </c>
      <c r="I32" t="str">
        <f t="shared" si="0"/>
        <v>Yes</v>
      </c>
      <c r="J32" t="str">
        <f t="shared" si="1"/>
        <v/>
      </c>
      <c r="K32" t="str">
        <f t="shared" si="2"/>
        <v>Yes</v>
      </c>
      <c r="L32" t="str">
        <f t="shared" si="3"/>
        <v>va</v>
      </c>
      <c r="M32" t="str">
        <f t="shared" si="4"/>
        <v/>
      </c>
      <c r="N32" t="str">
        <f t="shared" si="5"/>
        <v>ih</v>
      </c>
      <c r="O32" t="str">
        <f t="shared" si="6"/>
        <v>vaih</v>
      </c>
      <c r="P32" t="s">
        <v>1672</v>
      </c>
      <c r="Q32" t="str">
        <f t="shared" si="7"/>
        <v>va</v>
      </c>
      <c r="R32" t="str">
        <f t="shared" si="8"/>
        <v>kp</v>
      </c>
      <c r="S32" t="str">
        <f t="shared" si="9"/>
        <v>ih</v>
      </c>
      <c r="T32" t="str">
        <f t="shared" si="10"/>
        <v>vakpih</v>
      </c>
      <c r="U32" t="s">
        <v>1674</v>
      </c>
    </row>
    <row r="33" spans="1:21">
      <c r="A33" s="43" t="s">
        <v>692</v>
      </c>
      <c r="B33" s="43" t="s">
        <v>693</v>
      </c>
      <c r="C33" s="43" t="s">
        <v>694</v>
      </c>
      <c r="D33" s="43"/>
      <c r="E33" s="43"/>
      <c r="F33" s="44">
        <v>-1</v>
      </c>
      <c r="G33" s="45"/>
      <c r="H33" s="45"/>
      <c r="I33" t="str">
        <f t="shared" si="0"/>
        <v>Yes</v>
      </c>
      <c r="J33" t="str">
        <f t="shared" si="1"/>
        <v/>
      </c>
      <c r="K33" t="str">
        <f t="shared" si="2"/>
        <v/>
      </c>
      <c r="L33" t="str">
        <f t="shared" si="3"/>
        <v>va</v>
      </c>
      <c r="M33" t="str">
        <f t="shared" si="4"/>
        <v/>
      </c>
      <c r="N33" t="str">
        <f t="shared" si="5"/>
        <v/>
      </c>
      <c r="O33" t="str">
        <f t="shared" si="6"/>
        <v>va</v>
      </c>
      <c r="P33" t="s">
        <v>1671</v>
      </c>
      <c r="Q33" t="str">
        <f t="shared" si="7"/>
        <v>va</v>
      </c>
      <c r="R33" t="str">
        <f t="shared" si="8"/>
        <v/>
      </c>
      <c r="S33" t="str">
        <f t="shared" si="9"/>
        <v/>
      </c>
      <c r="T33" t="str">
        <f t="shared" si="10"/>
        <v>va</v>
      </c>
      <c r="U33" t="s">
        <v>1671</v>
      </c>
    </row>
    <row r="34" spans="1:21">
      <c r="A34" s="43" t="s">
        <v>651</v>
      </c>
      <c r="B34" s="43" t="s">
        <v>652</v>
      </c>
      <c r="C34" s="43" t="s">
        <v>653</v>
      </c>
      <c r="D34" s="43"/>
      <c r="E34" s="43"/>
      <c r="F34" s="44">
        <v>-1</v>
      </c>
      <c r="G34" s="45"/>
      <c r="H34" s="45"/>
      <c r="I34" t="str">
        <f t="shared" ref="I34:I65" si="11">IF(F34,"Yes","")</f>
        <v>Yes</v>
      </c>
      <c r="J34" t="str">
        <f t="shared" ref="J34:J65" si="12">IF(G34,"Yes","")</f>
        <v/>
      </c>
      <c r="K34" t="str">
        <f t="shared" ref="K34:K65" si="13">IF(H34,"Yes","")</f>
        <v/>
      </c>
      <c r="L34" t="str">
        <f t="shared" ref="L34:L65" si="14">IF(F34,"va","")</f>
        <v>va</v>
      </c>
      <c r="M34" t="str">
        <f t="shared" ref="M34:M65" si="15">IF(G34,"kp","")</f>
        <v/>
      </c>
      <c r="N34" t="str">
        <f t="shared" ref="N34:N65" si="16">IF(H34,"ih","")</f>
        <v/>
      </c>
      <c r="O34" t="str">
        <f t="shared" ref="O34:O65" si="17">L34&amp;M34&amp;N34</f>
        <v>va</v>
      </c>
      <c r="P34" t="s">
        <v>1671</v>
      </c>
      <c r="Q34" t="str">
        <f t="shared" ref="Q34:Q65" si="18">IF(ISBLANK(C34),"","va")</f>
        <v>va</v>
      </c>
      <c r="R34" t="str">
        <f t="shared" ref="R34:R65" si="19">IF(ISBLANK(D34),"","kp")</f>
        <v/>
      </c>
      <c r="S34" t="str">
        <f t="shared" ref="S34:S65" si="20">IF(ISBLANK(E34),"","ih")</f>
        <v/>
      </c>
      <c r="T34" t="str">
        <f t="shared" ref="T34:T65" si="21">Q34&amp;R34&amp;S34</f>
        <v>va</v>
      </c>
      <c r="U34" t="s">
        <v>1671</v>
      </c>
    </row>
    <row r="35" spans="1:21">
      <c r="A35" s="43" t="s">
        <v>101</v>
      </c>
      <c r="B35" s="43" t="s">
        <v>103</v>
      </c>
      <c r="C35" s="43" t="s">
        <v>449</v>
      </c>
      <c r="D35" s="43" t="s">
        <v>102</v>
      </c>
      <c r="E35" s="43" t="s">
        <v>102</v>
      </c>
      <c r="F35" s="44">
        <v>-1</v>
      </c>
      <c r="G35" s="46">
        <v>0</v>
      </c>
      <c r="H35" s="44">
        <v>0</v>
      </c>
      <c r="I35" t="str">
        <f t="shared" si="11"/>
        <v>Yes</v>
      </c>
      <c r="J35" t="str">
        <f t="shared" si="12"/>
        <v/>
      </c>
      <c r="K35" t="str">
        <f t="shared" si="13"/>
        <v/>
      </c>
      <c r="L35" t="str">
        <f t="shared" si="14"/>
        <v>va</v>
      </c>
      <c r="M35" t="str">
        <f t="shared" si="15"/>
        <v/>
      </c>
      <c r="N35" t="str">
        <f t="shared" si="16"/>
        <v/>
      </c>
      <c r="O35" t="str">
        <f t="shared" si="17"/>
        <v>va</v>
      </c>
      <c r="P35" t="s">
        <v>1671</v>
      </c>
      <c r="Q35" t="str">
        <f t="shared" si="18"/>
        <v>va</v>
      </c>
      <c r="R35" t="str">
        <f t="shared" si="19"/>
        <v>kp</v>
      </c>
      <c r="S35" t="str">
        <f t="shared" si="20"/>
        <v>ih</v>
      </c>
      <c r="T35" t="str">
        <f t="shared" si="21"/>
        <v>vakpih</v>
      </c>
      <c r="U35" t="s">
        <v>1674</v>
      </c>
    </row>
    <row r="36" spans="1:21">
      <c r="A36" s="43" t="s">
        <v>107</v>
      </c>
      <c r="B36" s="43" t="s">
        <v>109</v>
      </c>
      <c r="C36" s="43" t="s">
        <v>498</v>
      </c>
      <c r="D36" s="43" t="s">
        <v>108</v>
      </c>
      <c r="E36" s="43" t="s">
        <v>108</v>
      </c>
      <c r="F36" s="44">
        <v>-1</v>
      </c>
      <c r="G36" s="44">
        <v>0</v>
      </c>
      <c r="H36" s="44">
        <v>-1</v>
      </c>
      <c r="I36" t="str">
        <f t="shared" si="11"/>
        <v>Yes</v>
      </c>
      <c r="J36" t="str">
        <f t="shared" si="12"/>
        <v/>
      </c>
      <c r="K36" t="str">
        <f t="shared" si="13"/>
        <v>Yes</v>
      </c>
      <c r="L36" t="str">
        <f t="shared" si="14"/>
        <v>va</v>
      </c>
      <c r="M36" t="str">
        <f t="shared" si="15"/>
        <v/>
      </c>
      <c r="N36" t="str">
        <f t="shared" si="16"/>
        <v>ih</v>
      </c>
      <c r="O36" t="str">
        <f t="shared" si="17"/>
        <v>vaih</v>
      </c>
      <c r="P36" t="s">
        <v>1672</v>
      </c>
      <c r="Q36" t="str">
        <f t="shared" si="18"/>
        <v>va</v>
      </c>
      <c r="R36" t="str">
        <f t="shared" si="19"/>
        <v>kp</v>
      </c>
      <c r="S36" t="str">
        <f t="shared" si="20"/>
        <v>ih</v>
      </c>
      <c r="T36" t="str">
        <f t="shared" si="21"/>
        <v>vakpih</v>
      </c>
      <c r="U36" t="s">
        <v>1674</v>
      </c>
    </row>
    <row r="37" spans="1:21">
      <c r="A37" s="43" t="s">
        <v>50</v>
      </c>
      <c r="B37" s="43" t="s">
        <v>52</v>
      </c>
      <c r="C37" s="43" t="s">
        <v>732</v>
      </c>
      <c r="D37" s="43" t="s">
        <v>51</v>
      </c>
      <c r="E37" s="43" t="s">
        <v>51</v>
      </c>
      <c r="F37" s="44">
        <v>-1</v>
      </c>
      <c r="G37" s="46">
        <v>0</v>
      </c>
      <c r="H37" s="44">
        <v>-1</v>
      </c>
      <c r="I37" t="str">
        <f t="shared" si="11"/>
        <v>Yes</v>
      </c>
      <c r="J37" t="str">
        <f t="shared" si="12"/>
        <v/>
      </c>
      <c r="K37" t="str">
        <f t="shared" si="13"/>
        <v>Yes</v>
      </c>
      <c r="L37" t="str">
        <f t="shared" si="14"/>
        <v>va</v>
      </c>
      <c r="M37" t="str">
        <f t="shared" si="15"/>
        <v/>
      </c>
      <c r="N37" t="str">
        <f t="shared" si="16"/>
        <v>ih</v>
      </c>
      <c r="O37" t="str">
        <f t="shared" si="17"/>
        <v>vaih</v>
      </c>
      <c r="P37" t="s">
        <v>1672</v>
      </c>
      <c r="Q37" t="str">
        <f t="shared" si="18"/>
        <v>va</v>
      </c>
      <c r="R37" t="str">
        <f t="shared" si="19"/>
        <v>kp</v>
      </c>
      <c r="S37" t="str">
        <f t="shared" si="20"/>
        <v>ih</v>
      </c>
      <c r="T37" t="str">
        <f t="shared" si="21"/>
        <v>vakpih</v>
      </c>
      <c r="U37" t="s">
        <v>1674</v>
      </c>
    </row>
    <row r="38" spans="1:21">
      <c r="A38" s="43" t="s">
        <v>1657</v>
      </c>
      <c r="B38" s="43" t="s">
        <v>866</v>
      </c>
      <c r="C38" s="43"/>
      <c r="D38" s="49" t="s">
        <v>21</v>
      </c>
      <c r="E38" s="43"/>
      <c r="F38" s="47"/>
      <c r="G38" s="45"/>
      <c r="H38" s="45"/>
      <c r="I38" t="str">
        <f t="shared" si="11"/>
        <v/>
      </c>
      <c r="J38" t="str">
        <f t="shared" si="12"/>
        <v/>
      </c>
      <c r="K38" t="str">
        <f t="shared" si="13"/>
        <v/>
      </c>
      <c r="L38" t="str">
        <f t="shared" si="14"/>
        <v/>
      </c>
      <c r="M38" t="str">
        <f t="shared" si="15"/>
        <v/>
      </c>
      <c r="N38" t="str">
        <f t="shared" si="16"/>
        <v/>
      </c>
      <c r="O38" t="str">
        <f t="shared" si="17"/>
        <v/>
      </c>
      <c r="P38" t="s">
        <v>5</v>
      </c>
      <c r="Q38" t="str">
        <f t="shared" si="18"/>
        <v/>
      </c>
      <c r="R38" t="str">
        <f t="shared" si="19"/>
        <v>kp</v>
      </c>
      <c r="S38" t="str">
        <f t="shared" si="20"/>
        <v/>
      </c>
      <c r="T38" t="str">
        <f t="shared" si="21"/>
        <v>kp</v>
      </c>
      <c r="U38" t="s">
        <v>867</v>
      </c>
    </row>
    <row r="39" spans="1:21">
      <c r="A39" s="43" t="s">
        <v>733</v>
      </c>
      <c r="B39" s="43" t="s">
        <v>734</v>
      </c>
      <c r="C39" s="43" t="s">
        <v>735</v>
      </c>
      <c r="D39" s="43"/>
      <c r="E39" s="43"/>
      <c r="F39" s="44">
        <v>-1</v>
      </c>
      <c r="G39" s="45"/>
      <c r="H39" s="45"/>
      <c r="I39" t="str">
        <f t="shared" si="11"/>
        <v>Yes</v>
      </c>
      <c r="J39" t="str">
        <f t="shared" si="12"/>
        <v/>
      </c>
      <c r="K39" t="str">
        <f t="shared" si="13"/>
        <v/>
      </c>
      <c r="L39" t="str">
        <f t="shared" si="14"/>
        <v>va</v>
      </c>
      <c r="M39" t="str">
        <f t="shared" si="15"/>
        <v/>
      </c>
      <c r="N39" t="str">
        <f t="shared" si="16"/>
        <v/>
      </c>
      <c r="O39" t="str">
        <f t="shared" si="17"/>
        <v>va</v>
      </c>
      <c r="P39" t="s">
        <v>1671</v>
      </c>
      <c r="Q39" t="str">
        <f t="shared" si="18"/>
        <v>va</v>
      </c>
      <c r="R39" t="str">
        <f t="shared" si="19"/>
        <v/>
      </c>
      <c r="S39" t="str">
        <f t="shared" si="20"/>
        <v/>
      </c>
      <c r="T39" t="str">
        <f t="shared" si="21"/>
        <v>va</v>
      </c>
      <c r="U39" t="s">
        <v>1671</v>
      </c>
    </row>
    <row r="40" spans="1:21">
      <c r="A40" s="43" t="s">
        <v>53</v>
      </c>
      <c r="B40" s="43" t="s">
        <v>55</v>
      </c>
      <c r="C40" s="43" t="s">
        <v>558</v>
      </c>
      <c r="D40" s="43" t="s">
        <v>54</v>
      </c>
      <c r="E40" s="43" t="s">
        <v>559</v>
      </c>
      <c r="F40" s="44">
        <v>-1</v>
      </c>
      <c r="G40" s="44">
        <v>0</v>
      </c>
      <c r="H40" s="44">
        <v>-1</v>
      </c>
      <c r="I40" t="str">
        <f t="shared" si="11"/>
        <v>Yes</v>
      </c>
      <c r="J40" t="str">
        <f t="shared" si="12"/>
        <v/>
      </c>
      <c r="K40" t="str">
        <f t="shared" si="13"/>
        <v>Yes</v>
      </c>
      <c r="L40" t="str">
        <f t="shared" si="14"/>
        <v>va</v>
      </c>
      <c r="M40" t="str">
        <f t="shared" si="15"/>
        <v/>
      </c>
      <c r="N40" t="str">
        <f t="shared" si="16"/>
        <v>ih</v>
      </c>
      <c r="O40" t="str">
        <f t="shared" si="17"/>
        <v>vaih</v>
      </c>
      <c r="P40" t="s">
        <v>1672</v>
      </c>
      <c r="Q40" t="str">
        <f t="shared" si="18"/>
        <v>va</v>
      </c>
      <c r="R40" t="str">
        <f t="shared" si="19"/>
        <v>kp</v>
      </c>
      <c r="S40" t="str">
        <f t="shared" si="20"/>
        <v>ih</v>
      </c>
      <c r="T40" t="str">
        <f t="shared" si="21"/>
        <v>vakpih</v>
      </c>
      <c r="U40" t="s">
        <v>1674</v>
      </c>
    </row>
    <row r="41" spans="1:21">
      <c r="A41" s="43" t="s">
        <v>823</v>
      </c>
      <c r="B41" s="43" t="s">
        <v>824</v>
      </c>
      <c r="C41" s="43" t="s">
        <v>825</v>
      </c>
      <c r="D41" s="43"/>
      <c r="E41" s="43"/>
      <c r="F41" s="44">
        <v>-1</v>
      </c>
      <c r="G41" s="45"/>
      <c r="H41" s="47"/>
      <c r="I41" t="str">
        <f t="shared" si="11"/>
        <v>Yes</v>
      </c>
      <c r="J41" t="str">
        <f t="shared" si="12"/>
        <v/>
      </c>
      <c r="K41" t="str">
        <f t="shared" si="13"/>
        <v/>
      </c>
      <c r="L41" t="str">
        <f t="shared" si="14"/>
        <v>va</v>
      </c>
      <c r="M41" t="str">
        <f t="shared" si="15"/>
        <v/>
      </c>
      <c r="N41" t="str">
        <f t="shared" si="16"/>
        <v/>
      </c>
      <c r="O41" t="str">
        <f t="shared" si="17"/>
        <v>va</v>
      </c>
      <c r="P41" t="s">
        <v>1671</v>
      </c>
      <c r="Q41" t="str">
        <f t="shared" si="18"/>
        <v>va</v>
      </c>
      <c r="R41" t="str">
        <f t="shared" si="19"/>
        <v/>
      </c>
      <c r="S41" t="str">
        <f t="shared" si="20"/>
        <v/>
      </c>
      <c r="T41" t="str">
        <f t="shared" si="21"/>
        <v>va</v>
      </c>
      <c r="U41" t="s">
        <v>1671</v>
      </c>
    </row>
    <row r="42" spans="1:21">
      <c r="A42" s="43" t="s">
        <v>431</v>
      </c>
      <c r="B42" s="43" t="s">
        <v>432</v>
      </c>
      <c r="C42" s="43" t="s">
        <v>433</v>
      </c>
      <c r="D42" s="43"/>
      <c r="E42" s="43" t="s">
        <v>434</v>
      </c>
      <c r="F42" s="44">
        <v>-1</v>
      </c>
      <c r="G42" s="45"/>
      <c r="H42" s="46">
        <v>0</v>
      </c>
      <c r="I42" t="str">
        <f t="shared" si="11"/>
        <v>Yes</v>
      </c>
      <c r="J42" t="str">
        <f t="shared" si="12"/>
        <v/>
      </c>
      <c r="K42" t="str">
        <f t="shared" si="13"/>
        <v/>
      </c>
      <c r="L42" t="str">
        <f t="shared" si="14"/>
        <v>va</v>
      </c>
      <c r="M42" t="str">
        <f t="shared" si="15"/>
        <v/>
      </c>
      <c r="N42" t="str">
        <f t="shared" si="16"/>
        <v/>
      </c>
      <c r="O42" t="str">
        <f t="shared" si="17"/>
        <v>va</v>
      </c>
      <c r="P42" t="s">
        <v>1671</v>
      </c>
      <c r="Q42" t="str">
        <f t="shared" si="18"/>
        <v>va</v>
      </c>
      <c r="R42" t="str">
        <f t="shared" si="19"/>
        <v/>
      </c>
      <c r="S42" t="str">
        <f t="shared" si="20"/>
        <v>ih</v>
      </c>
      <c r="T42" t="str">
        <f t="shared" si="21"/>
        <v>vaih</v>
      </c>
      <c r="U42" t="s">
        <v>1672</v>
      </c>
    </row>
    <row r="43" spans="1:21">
      <c r="A43" s="43" t="s">
        <v>398</v>
      </c>
      <c r="B43" s="43" t="s">
        <v>399</v>
      </c>
      <c r="C43" s="43" t="s">
        <v>400</v>
      </c>
      <c r="D43" s="43"/>
      <c r="E43" s="43" t="s">
        <v>401</v>
      </c>
      <c r="F43" s="46">
        <v>-1</v>
      </c>
      <c r="G43" s="47"/>
      <c r="H43" s="46">
        <v>-1</v>
      </c>
      <c r="I43" t="str">
        <f t="shared" si="11"/>
        <v>Yes</v>
      </c>
      <c r="J43" t="str">
        <f t="shared" si="12"/>
        <v/>
      </c>
      <c r="K43" t="str">
        <f t="shared" si="13"/>
        <v>Yes</v>
      </c>
      <c r="L43" t="str">
        <f t="shared" si="14"/>
        <v>va</v>
      </c>
      <c r="M43" t="str">
        <f t="shared" si="15"/>
        <v/>
      </c>
      <c r="N43" t="str">
        <f t="shared" si="16"/>
        <v>ih</v>
      </c>
      <c r="O43" t="str">
        <f t="shared" si="17"/>
        <v>vaih</v>
      </c>
      <c r="P43" t="s">
        <v>1672</v>
      </c>
      <c r="Q43" t="str">
        <f t="shared" si="18"/>
        <v>va</v>
      </c>
      <c r="R43" t="str">
        <f t="shared" si="19"/>
        <v/>
      </c>
      <c r="S43" t="str">
        <f t="shared" si="20"/>
        <v>ih</v>
      </c>
      <c r="T43" t="str">
        <f t="shared" si="21"/>
        <v>vaih</v>
      </c>
      <c r="U43" t="s">
        <v>1672</v>
      </c>
    </row>
    <row r="44" spans="1:21">
      <c r="A44" s="43" t="s">
        <v>715</v>
      </c>
      <c r="B44" s="43" t="s">
        <v>716</v>
      </c>
      <c r="C44" s="43"/>
      <c r="D44" s="43"/>
      <c r="E44" s="43" t="s">
        <v>717</v>
      </c>
      <c r="F44" s="47"/>
      <c r="G44" s="45"/>
      <c r="H44" s="44">
        <v>-1</v>
      </c>
      <c r="I44" t="str">
        <f t="shared" si="11"/>
        <v/>
      </c>
      <c r="J44" t="str">
        <f t="shared" si="12"/>
        <v/>
      </c>
      <c r="K44" t="str">
        <f t="shared" si="13"/>
        <v>Yes</v>
      </c>
      <c r="L44" t="str">
        <f t="shared" si="14"/>
        <v/>
      </c>
      <c r="M44" t="str">
        <f t="shared" si="15"/>
        <v/>
      </c>
      <c r="N44" t="str">
        <f t="shared" si="16"/>
        <v>ih</v>
      </c>
      <c r="O44" t="str">
        <f t="shared" si="17"/>
        <v>ih</v>
      </c>
      <c r="P44" t="s">
        <v>1669</v>
      </c>
      <c r="Q44" t="str">
        <f t="shared" si="18"/>
        <v/>
      </c>
      <c r="R44" t="str">
        <f t="shared" si="19"/>
        <v/>
      </c>
      <c r="S44" t="str">
        <f t="shared" si="20"/>
        <v>ih</v>
      </c>
      <c r="T44" t="str">
        <f t="shared" si="21"/>
        <v>ih</v>
      </c>
      <c r="U44" t="s">
        <v>1669</v>
      </c>
    </row>
    <row r="45" spans="1:21">
      <c r="A45" s="43" t="s">
        <v>125</v>
      </c>
      <c r="B45" s="43" t="s">
        <v>127</v>
      </c>
      <c r="C45" s="43" t="s">
        <v>885</v>
      </c>
      <c r="D45" s="43" t="s">
        <v>126</v>
      </c>
      <c r="E45" s="43" t="s">
        <v>253</v>
      </c>
      <c r="F45" s="44">
        <v>0</v>
      </c>
      <c r="G45" s="46">
        <v>0</v>
      </c>
      <c r="H45" s="44">
        <v>-1</v>
      </c>
      <c r="I45" t="str">
        <f t="shared" si="11"/>
        <v/>
      </c>
      <c r="J45" t="str">
        <f t="shared" si="12"/>
        <v/>
      </c>
      <c r="K45" t="str">
        <f t="shared" si="13"/>
        <v>Yes</v>
      </c>
      <c r="L45" t="str">
        <f t="shared" si="14"/>
        <v/>
      </c>
      <c r="M45" t="str">
        <f t="shared" si="15"/>
        <v/>
      </c>
      <c r="N45" t="str">
        <f t="shared" si="16"/>
        <v>ih</v>
      </c>
      <c r="O45" t="str">
        <f t="shared" si="17"/>
        <v>ih</v>
      </c>
      <c r="P45" t="s">
        <v>1669</v>
      </c>
      <c r="Q45" t="str">
        <f t="shared" si="18"/>
        <v>va</v>
      </c>
      <c r="R45" t="str">
        <f t="shared" si="19"/>
        <v>kp</v>
      </c>
      <c r="S45" t="str">
        <f t="shared" si="20"/>
        <v>ih</v>
      </c>
      <c r="T45" t="str">
        <f t="shared" si="21"/>
        <v>vakpih</v>
      </c>
      <c r="U45" t="s">
        <v>1674</v>
      </c>
    </row>
    <row r="46" spans="1:21">
      <c r="A46" s="43" t="s">
        <v>402</v>
      </c>
      <c r="B46" s="43" t="s">
        <v>403</v>
      </c>
      <c r="C46" s="43" t="s">
        <v>404</v>
      </c>
      <c r="D46" s="43"/>
      <c r="E46" s="43" t="s">
        <v>405</v>
      </c>
      <c r="F46" s="44">
        <v>-1</v>
      </c>
      <c r="G46" s="45"/>
      <c r="H46" s="46">
        <v>-1</v>
      </c>
      <c r="I46" t="str">
        <f t="shared" si="11"/>
        <v>Yes</v>
      </c>
      <c r="J46" t="str">
        <f t="shared" si="12"/>
        <v/>
      </c>
      <c r="K46" t="str">
        <f t="shared" si="13"/>
        <v>Yes</v>
      </c>
      <c r="L46" t="str">
        <f t="shared" si="14"/>
        <v>va</v>
      </c>
      <c r="M46" t="str">
        <f t="shared" si="15"/>
        <v/>
      </c>
      <c r="N46" t="str">
        <f t="shared" si="16"/>
        <v>ih</v>
      </c>
      <c r="O46" t="str">
        <f t="shared" si="17"/>
        <v>vaih</v>
      </c>
      <c r="P46" t="s">
        <v>1672</v>
      </c>
      <c r="Q46" t="str">
        <f t="shared" si="18"/>
        <v>va</v>
      </c>
      <c r="R46" t="str">
        <f t="shared" si="19"/>
        <v/>
      </c>
      <c r="S46" t="str">
        <f t="shared" si="20"/>
        <v>ih</v>
      </c>
      <c r="T46" t="str">
        <f t="shared" si="21"/>
        <v>vaih</v>
      </c>
      <c r="U46" t="s">
        <v>1672</v>
      </c>
    </row>
    <row r="47" spans="1:21">
      <c r="A47" s="43" t="s">
        <v>189</v>
      </c>
      <c r="B47" s="43" t="s">
        <v>190</v>
      </c>
      <c r="C47" s="43" t="s">
        <v>191</v>
      </c>
      <c r="D47" s="43"/>
      <c r="E47" s="43"/>
      <c r="F47" s="44">
        <v>-1</v>
      </c>
      <c r="G47" s="45"/>
      <c r="H47" s="45"/>
      <c r="I47" t="str">
        <f t="shared" si="11"/>
        <v>Yes</v>
      </c>
      <c r="J47" t="str">
        <f t="shared" si="12"/>
        <v/>
      </c>
      <c r="K47" t="str">
        <f t="shared" si="13"/>
        <v/>
      </c>
      <c r="L47" t="str">
        <f t="shared" si="14"/>
        <v>va</v>
      </c>
      <c r="M47" t="str">
        <f t="shared" si="15"/>
        <v/>
      </c>
      <c r="N47" t="str">
        <f t="shared" si="16"/>
        <v/>
      </c>
      <c r="O47" t="str">
        <f t="shared" si="17"/>
        <v>va</v>
      </c>
      <c r="P47" t="s">
        <v>1671</v>
      </c>
      <c r="Q47" t="str">
        <f t="shared" si="18"/>
        <v>va</v>
      </c>
      <c r="R47" t="str">
        <f t="shared" si="19"/>
        <v/>
      </c>
      <c r="S47" t="str">
        <f t="shared" si="20"/>
        <v/>
      </c>
      <c r="T47" t="str">
        <f t="shared" si="21"/>
        <v>va</v>
      </c>
      <c r="U47" t="s">
        <v>1671</v>
      </c>
    </row>
    <row r="48" spans="1:21">
      <c r="A48" s="43" t="s">
        <v>807</v>
      </c>
      <c r="B48" s="43" t="s">
        <v>808</v>
      </c>
      <c r="C48" s="43" t="s">
        <v>809</v>
      </c>
      <c r="D48" s="43"/>
      <c r="E48" s="43"/>
      <c r="F48" s="44">
        <v>-1</v>
      </c>
      <c r="G48" s="45"/>
      <c r="H48" s="47"/>
      <c r="I48" t="str">
        <f t="shared" si="11"/>
        <v>Yes</v>
      </c>
      <c r="J48" t="str">
        <f t="shared" si="12"/>
        <v/>
      </c>
      <c r="K48" t="str">
        <f t="shared" si="13"/>
        <v/>
      </c>
      <c r="L48" t="str">
        <f t="shared" si="14"/>
        <v>va</v>
      </c>
      <c r="M48" t="str">
        <f t="shared" si="15"/>
        <v/>
      </c>
      <c r="N48" t="str">
        <f t="shared" si="16"/>
        <v/>
      </c>
      <c r="O48" t="str">
        <f t="shared" si="17"/>
        <v>va</v>
      </c>
      <c r="P48" t="s">
        <v>1671</v>
      </c>
      <c r="Q48" t="str">
        <f t="shared" si="18"/>
        <v>va</v>
      </c>
      <c r="R48" t="str">
        <f t="shared" si="19"/>
        <v/>
      </c>
      <c r="S48" t="str">
        <f t="shared" si="20"/>
        <v/>
      </c>
      <c r="T48" t="str">
        <f t="shared" si="21"/>
        <v>va</v>
      </c>
      <c r="U48" t="s">
        <v>1671</v>
      </c>
    </row>
    <row r="49" spans="1:21">
      <c r="A49" s="43" t="s">
        <v>6</v>
      </c>
      <c r="B49" s="43" t="s">
        <v>8</v>
      </c>
      <c r="C49" s="43" t="s">
        <v>435</v>
      </c>
      <c r="D49" s="43" t="s">
        <v>23</v>
      </c>
      <c r="E49" s="43" t="s">
        <v>23</v>
      </c>
      <c r="F49" s="44">
        <v>-1</v>
      </c>
      <c r="G49" s="46">
        <v>-1</v>
      </c>
      <c r="H49" s="46">
        <v>-1</v>
      </c>
      <c r="I49" t="str">
        <f t="shared" si="11"/>
        <v>Yes</v>
      </c>
      <c r="J49" t="str">
        <f t="shared" si="12"/>
        <v>Yes</v>
      </c>
      <c r="K49" t="str">
        <f t="shared" si="13"/>
        <v>Yes</v>
      </c>
      <c r="L49" t="str">
        <f t="shared" si="14"/>
        <v>va</v>
      </c>
      <c r="M49" t="str">
        <f t="shared" si="15"/>
        <v>kp</v>
      </c>
      <c r="N49" t="str">
        <f t="shared" si="16"/>
        <v>ih</v>
      </c>
      <c r="O49" t="str">
        <f t="shared" si="17"/>
        <v>vakpih</v>
      </c>
      <c r="P49" t="s">
        <v>1674</v>
      </c>
      <c r="Q49" t="str">
        <f t="shared" si="18"/>
        <v>va</v>
      </c>
      <c r="R49" t="str">
        <f t="shared" si="19"/>
        <v>kp</v>
      </c>
      <c r="S49" t="str">
        <f t="shared" si="20"/>
        <v>ih</v>
      </c>
      <c r="T49" t="str">
        <f t="shared" si="21"/>
        <v>vakpih</v>
      </c>
      <c r="U49" t="s">
        <v>1674</v>
      </c>
    </row>
    <row r="50" spans="1:21">
      <c r="A50" s="43" t="s">
        <v>371</v>
      </c>
      <c r="B50" s="43" t="s">
        <v>372</v>
      </c>
      <c r="C50" s="43" t="s">
        <v>373</v>
      </c>
      <c r="D50" s="43"/>
      <c r="E50" s="43" t="s">
        <v>374</v>
      </c>
      <c r="F50" s="44">
        <v>-1</v>
      </c>
      <c r="G50" s="45"/>
      <c r="H50" s="44">
        <v>-1</v>
      </c>
      <c r="I50" t="str">
        <f t="shared" si="11"/>
        <v>Yes</v>
      </c>
      <c r="J50" t="str">
        <f t="shared" si="12"/>
        <v/>
      </c>
      <c r="K50" t="str">
        <f t="shared" si="13"/>
        <v>Yes</v>
      </c>
      <c r="L50" t="str">
        <f t="shared" si="14"/>
        <v>va</v>
      </c>
      <c r="M50" t="str">
        <f t="shared" si="15"/>
        <v/>
      </c>
      <c r="N50" t="str">
        <f t="shared" si="16"/>
        <v>ih</v>
      </c>
      <c r="O50" t="str">
        <f t="shared" si="17"/>
        <v>vaih</v>
      </c>
      <c r="P50" t="s">
        <v>1672</v>
      </c>
      <c r="Q50" t="str">
        <f t="shared" si="18"/>
        <v>va</v>
      </c>
      <c r="R50" t="str">
        <f t="shared" si="19"/>
        <v/>
      </c>
      <c r="S50" t="str">
        <f t="shared" si="20"/>
        <v>ih</v>
      </c>
      <c r="T50" t="str">
        <f t="shared" si="21"/>
        <v>vaih</v>
      </c>
      <c r="U50" t="s">
        <v>1672</v>
      </c>
    </row>
    <row r="51" spans="1:21">
      <c r="A51" s="43" t="s">
        <v>450</v>
      </c>
      <c r="B51" s="43" t="s">
        <v>451</v>
      </c>
      <c r="C51" s="43" t="s">
        <v>452</v>
      </c>
      <c r="D51" s="43"/>
      <c r="E51" s="43" t="s">
        <v>453</v>
      </c>
      <c r="F51" s="44">
        <v>-1</v>
      </c>
      <c r="G51" s="47"/>
      <c r="H51" s="44">
        <v>0</v>
      </c>
      <c r="I51" t="str">
        <f t="shared" si="11"/>
        <v>Yes</v>
      </c>
      <c r="J51" t="str">
        <f t="shared" si="12"/>
        <v/>
      </c>
      <c r="K51" t="str">
        <f t="shared" si="13"/>
        <v/>
      </c>
      <c r="L51" t="str">
        <f t="shared" si="14"/>
        <v>va</v>
      </c>
      <c r="M51" t="str">
        <f t="shared" si="15"/>
        <v/>
      </c>
      <c r="N51" t="str">
        <f t="shared" si="16"/>
        <v/>
      </c>
      <c r="O51" t="str">
        <f t="shared" si="17"/>
        <v>va</v>
      </c>
      <c r="P51" t="s">
        <v>1671</v>
      </c>
      <c r="Q51" t="str">
        <f t="shared" si="18"/>
        <v>va</v>
      </c>
      <c r="R51" t="str">
        <f t="shared" si="19"/>
        <v/>
      </c>
      <c r="S51" t="str">
        <f t="shared" si="20"/>
        <v>ih</v>
      </c>
      <c r="T51" t="str">
        <f t="shared" si="21"/>
        <v>vaih</v>
      </c>
      <c r="U51" t="s">
        <v>1672</v>
      </c>
    </row>
    <row r="52" spans="1:21">
      <c r="A52" s="43" t="s">
        <v>819</v>
      </c>
      <c r="B52" s="43" t="s">
        <v>820</v>
      </c>
      <c r="C52" s="43" t="s">
        <v>821</v>
      </c>
      <c r="D52" s="43"/>
      <c r="E52" s="43" t="s">
        <v>822</v>
      </c>
      <c r="F52" s="44">
        <v>-1</v>
      </c>
      <c r="G52" s="45"/>
      <c r="H52" s="44">
        <v>-1</v>
      </c>
      <c r="I52" t="str">
        <f t="shared" si="11"/>
        <v>Yes</v>
      </c>
      <c r="J52" t="str">
        <f t="shared" si="12"/>
        <v/>
      </c>
      <c r="K52" t="str">
        <f t="shared" si="13"/>
        <v>Yes</v>
      </c>
      <c r="L52" t="str">
        <f t="shared" si="14"/>
        <v>va</v>
      </c>
      <c r="M52" t="str">
        <f t="shared" si="15"/>
        <v/>
      </c>
      <c r="N52" t="str">
        <f t="shared" si="16"/>
        <v>ih</v>
      </c>
      <c r="O52" t="str">
        <f t="shared" si="17"/>
        <v>vaih</v>
      </c>
      <c r="P52" t="s">
        <v>1672</v>
      </c>
      <c r="Q52" t="str">
        <f t="shared" si="18"/>
        <v>va</v>
      </c>
      <c r="R52" t="str">
        <f t="shared" si="19"/>
        <v/>
      </c>
      <c r="S52" t="str">
        <f t="shared" si="20"/>
        <v>ih</v>
      </c>
      <c r="T52" t="str">
        <f t="shared" si="21"/>
        <v>vaih</v>
      </c>
      <c r="U52" t="s">
        <v>1672</v>
      </c>
    </row>
    <row r="53" spans="1:21">
      <c r="A53" s="43" t="s">
        <v>71</v>
      </c>
      <c r="B53" s="43" t="s">
        <v>73</v>
      </c>
      <c r="C53" s="43" t="s">
        <v>363</v>
      </c>
      <c r="D53" s="43" t="s">
        <v>72</v>
      </c>
      <c r="E53" s="43" t="s">
        <v>72</v>
      </c>
      <c r="F53" s="44">
        <v>-1</v>
      </c>
      <c r="G53" s="46">
        <v>0</v>
      </c>
      <c r="H53" s="46">
        <v>-1</v>
      </c>
      <c r="I53" t="str">
        <f t="shared" si="11"/>
        <v>Yes</v>
      </c>
      <c r="J53" t="str">
        <f t="shared" si="12"/>
        <v/>
      </c>
      <c r="K53" t="str">
        <f t="shared" si="13"/>
        <v>Yes</v>
      </c>
      <c r="L53" t="str">
        <f t="shared" si="14"/>
        <v>va</v>
      </c>
      <c r="M53" t="str">
        <f t="shared" si="15"/>
        <v/>
      </c>
      <c r="N53" t="str">
        <f t="shared" si="16"/>
        <v>ih</v>
      </c>
      <c r="O53" t="str">
        <f t="shared" si="17"/>
        <v>vaih</v>
      </c>
      <c r="P53" t="s">
        <v>1672</v>
      </c>
      <c r="Q53" t="str">
        <f t="shared" si="18"/>
        <v>va</v>
      </c>
      <c r="R53" t="str">
        <f t="shared" si="19"/>
        <v>kp</v>
      </c>
      <c r="S53" t="str">
        <f t="shared" si="20"/>
        <v>ih</v>
      </c>
      <c r="T53" t="str">
        <f t="shared" si="21"/>
        <v>vakpih</v>
      </c>
      <c r="U53" t="s">
        <v>1674</v>
      </c>
    </row>
    <row r="54" spans="1:21">
      <c r="A54" s="43" t="s">
        <v>695</v>
      </c>
      <c r="B54" s="43" t="s">
        <v>696</v>
      </c>
      <c r="C54" s="43" t="s">
        <v>697</v>
      </c>
      <c r="D54" s="43"/>
      <c r="E54" s="43" t="s">
        <v>698</v>
      </c>
      <c r="F54" s="44">
        <v>-1</v>
      </c>
      <c r="G54" s="47"/>
      <c r="H54" s="44">
        <v>-1</v>
      </c>
      <c r="I54" t="str">
        <f t="shared" si="11"/>
        <v>Yes</v>
      </c>
      <c r="J54" t="str">
        <f t="shared" si="12"/>
        <v/>
      </c>
      <c r="K54" t="str">
        <f t="shared" si="13"/>
        <v>Yes</v>
      </c>
      <c r="L54" t="str">
        <f t="shared" si="14"/>
        <v>va</v>
      </c>
      <c r="M54" t="str">
        <f t="shared" si="15"/>
        <v/>
      </c>
      <c r="N54" t="str">
        <f t="shared" si="16"/>
        <v>ih</v>
      </c>
      <c r="O54" t="str">
        <f t="shared" si="17"/>
        <v>vaih</v>
      </c>
      <c r="P54" t="s">
        <v>1672</v>
      </c>
      <c r="Q54" t="str">
        <f t="shared" si="18"/>
        <v>va</v>
      </c>
      <c r="R54" t="str">
        <f t="shared" si="19"/>
        <v/>
      </c>
      <c r="S54" t="str">
        <f t="shared" si="20"/>
        <v>ih</v>
      </c>
      <c r="T54" t="str">
        <f t="shared" si="21"/>
        <v>vaih</v>
      </c>
      <c r="U54" t="s">
        <v>1672</v>
      </c>
    </row>
    <row r="55" spans="1:21">
      <c r="A55" s="43" t="s">
        <v>610</v>
      </c>
      <c r="B55" s="43" t="s">
        <v>611</v>
      </c>
      <c r="C55" s="43" t="s">
        <v>612</v>
      </c>
      <c r="D55" s="43"/>
      <c r="E55" s="43" t="s">
        <v>613</v>
      </c>
      <c r="F55" s="44">
        <v>-1</v>
      </c>
      <c r="G55" s="45"/>
      <c r="H55" s="44">
        <v>0</v>
      </c>
      <c r="I55" t="str">
        <f t="shared" si="11"/>
        <v>Yes</v>
      </c>
      <c r="J55" t="str">
        <f t="shared" si="12"/>
        <v/>
      </c>
      <c r="K55" t="str">
        <f t="shared" si="13"/>
        <v/>
      </c>
      <c r="L55" t="str">
        <f t="shared" si="14"/>
        <v>va</v>
      </c>
      <c r="M55" t="str">
        <f t="shared" si="15"/>
        <v/>
      </c>
      <c r="N55" t="str">
        <f t="shared" si="16"/>
        <v/>
      </c>
      <c r="O55" t="str">
        <f t="shared" si="17"/>
        <v>va</v>
      </c>
      <c r="P55" t="s">
        <v>1671</v>
      </c>
      <c r="Q55" t="str">
        <f t="shared" si="18"/>
        <v>va</v>
      </c>
      <c r="R55" t="str">
        <f t="shared" si="19"/>
        <v/>
      </c>
      <c r="S55" t="str">
        <f t="shared" si="20"/>
        <v>ih</v>
      </c>
      <c r="T55" t="str">
        <f t="shared" si="21"/>
        <v>vaih</v>
      </c>
      <c r="U55" t="s">
        <v>1672</v>
      </c>
    </row>
    <row r="56" spans="1:21">
      <c r="A56" s="43" t="s">
        <v>528</v>
      </c>
      <c r="B56" s="43" t="s">
        <v>529</v>
      </c>
      <c r="C56" s="43" t="s">
        <v>530</v>
      </c>
      <c r="D56" s="43"/>
      <c r="E56" s="43" t="s">
        <v>531</v>
      </c>
      <c r="F56" s="44">
        <v>-1</v>
      </c>
      <c r="G56" s="47"/>
      <c r="H56" s="46">
        <v>-1</v>
      </c>
      <c r="I56" t="str">
        <f t="shared" si="11"/>
        <v>Yes</v>
      </c>
      <c r="J56" t="str">
        <f t="shared" si="12"/>
        <v/>
      </c>
      <c r="K56" t="str">
        <f t="shared" si="13"/>
        <v>Yes</v>
      </c>
      <c r="L56" t="str">
        <f t="shared" si="14"/>
        <v>va</v>
      </c>
      <c r="M56" t="str">
        <f t="shared" si="15"/>
        <v/>
      </c>
      <c r="N56" t="str">
        <f t="shared" si="16"/>
        <v>ih</v>
      </c>
      <c r="O56" t="str">
        <f t="shared" si="17"/>
        <v>vaih</v>
      </c>
      <c r="P56" t="s">
        <v>1672</v>
      </c>
      <c r="Q56" t="str">
        <f t="shared" si="18"/>
        <v>va</v>
      </c>
      <c r="R56" t="str">
        <f t="shared" si="19"/>
        <v/>
      </c>
      <c r="S56" t="str">
        <f t="shared" si="20"/>
        <v>ih</v>
      </c>
      <c r="T56" t="str">
        <f t="shared" si="21"/>
        <v>vaih</v>
      </c>
      <c r="U56" t="s">
        <v>1672</v>
      </c>
    </row>
    <row r="57" spans="1:21">
      <c r="A57" s="43" t="s">
        <v>443</v>
      </c>
      <c r="B57" s="43" t="s">
        <v>444</v>
      </c>
      <c r="C57" s="43" t="s">
        <v>445</v>
      </c>
      <c r="D57" s="43"/>
      <c r="E57" s="43"/>
      <c r="F57" s="44">
        <v>-1</v>
      </c>
      <c r="G57" s="45"/>
      <c r="H57" s="47"/>
      <c r="I57" t="str">
        <f t="shared" si="11"/>
        <v>Yes</v>
      </c>
      <c r="J57" t="str">
        <f t="shared" si="12"/>
        <v/>
      </c>
      <c r="K57" t="str">
        <f t="shared" si="13"/>
        <v/>
      </c>
      <c r="L57" t="str">
        <f t="shared" si="14"/>
        <v>va</v>
      </c>
      <c r="M57" t="str">
        <f t="shared" si="15"/>
        <v/>
      </c>
      <c r="N57" t="str">
        <f t="shared" si="16"/>
        <v/>
      </c>
      <c r="O57" t="str">
        <f t="shared" si="17"/>
        <v>va</v>
      </c>
      <c r="P57" t="s">
        <v>1671</v>
      </c>
      <c r="Q57" t="str">
        <f t="shared" si="18"/>
        <v>va</v>
      </c>
      <c r="R57" t="str">
        <f t="shared" si="19"/>
        <v/>
      </c>
      <c r="S57" t="str">
        <f t="shared" si="20"/>
        <v/>
      </c>
      <c r="T57" t="str">
        <f t="shared" si="21"/>
        <v>va</v>
      </c>
      <c r="U57" t="s">
        <v>1671</v>
      </c>
    </row>
    <row r="58" spans="1:21">
      <c r="A58" s="43" t="s">
        <v>354</v>
      </c>
      <c r="B58" s="43" t="s">
        <v>355</v>
      </c>
      <c r="C58" s="43" t="s">
        <v>356</v>
      </c>
      <c r="D58" s="43"/>
      <c r="E58" s="43" t="s">
        <v>357</v>
      </c>
      <c r="F58" s="44">
        <v>-1</v>
      </c>
      <c r="G58" s="45"/>
      <c r="H58" s="46">
        <v>-1</v>
      </c>
      <c r="I58" t="str">
        <f t="shared" si="11"/>
        <v>Yes</v>
      </c>
      <c r="J58" t="str">
        <f t="shared" si="12"/>
        <v/>
      </c>
      <c r="K58" t="str">
        <f t="shared" si="13"/>
        <v>Yes</v>
      </c>
      <c r="L58" t="str">
        <f t="shared" si="14"/>
        <v>va</v>
      </c>
      <c r="M58" t="str">
        <f t="shared" si="15"/>
        <v/>
      </c>
      <c r="N58" t="str">
        <f t="shared" si="16"/>
        <v>ih</v>
      </c>
      <c r="O58" t="str">
        <f t="shared" si="17"/>
        <v>vaih</v>
      </c>
      <c r="P58" t="s">
        <v>1672</v>
      </c>
      <c r="Q58" t="str">
        <f t="shared" si="18"/>
        <v>va</v>
      </c>
      <c r="R58" t="str">
        <f t="shared" si="19"/>
        <v/>
      </c>
      <c r="S58" t="str">
        <f t="shared" si="20"/>
        <v>ih</v>
      </c>
      <c r="T58" t="str">
        <f t="shared" si="21"/>
        <v>vaih</v>
      </c>
      <c r="U58" t="s">
        <v>1672</v>
      </c>
    </row>
    <row r="59" spans="1:21">
      <c r="A59" s="43" t="s">
        <v>254</v>
      </c>
      <c r="B59" s="43" t="s">
        <v>255</v>
      </c>
      <c r="C59" s="43" t="s">
        <v>256</v>
      </c>
      <c r="D59" s="43"/>
      <c r="E59" s="43"/>
      <c r="F59" s="44">
        <v>-1</v>
      </c>
      <c r="G59" s="47"/>
      <c r="H59" s="45"/>
      <c r="I59" t="str">
        <f t="shared" si="11"/>
        <v>Yes</v>
      </c>
      <c r="J59" t="str">
        <f t="shared" si="12"/>
        <v/>
      </c>
      <c r="K59" t="str">
        <f t="shared" si="13"/>
        <v/>
      </c>
      <c r="L59" t="str">
        <f t="shared" si="14"/>
        <v>va</v>
      </c>
      <c r="M59" t="str">
        <f t="shared" si="15"/>
        <v/>
      </c>
      <c r="N59" t="str">
        <f t="shared" si="16"/>
        <v/>
      </c>
      <c r="O59" t="str">
        <f t="shared" si="17"/>
        <v>va</v>
      </c>
      <c r="P59" t="s">
        <v>1671</v>
      </c>
      <c r="Q59" t="str">
        <f t="shared" si="18"/>
        <v>va</v>
      </c>
      <c r="R59" t="str">
        <f t="shared" si="19"/>
        <v/>
      </c>
      <c r="S59" t="str">
        <f t="shared" si="20"/>
        <v/>
      </c>
      <c r="T59" t="str">
        <f t="shared" si="21"/>
        <v>va</v>
      </c>
      <c r="U59" t="s">
        <v>1671</v>
      </c>
    </row>
    <row r="60" spans="1:21">
      <c r="A60" s="43" t="s">
        <v>348</v>
      </c>
      <c r="B60" s="43" t="s">
        <v>349</v>
      </c>
      <c r="C60" s="43" t="s">
        <v>350</v>
      </c>
      <c r="D60" s="43"/>
      <c r="E60" s="43"/>
      <c r="F60" s="44">
        <v>-1</v>
      </c>
      <c r="G60" s="45"/>
      <c r="H60" s="45"/>
      <c r="I60" t="str">
        <f t="shared" si="11"/>
        <v>Yes</v>
      </c>
      <c r="J60" t="str">
        <f t="shared" si="12"/>
        <v/>
      </c>
      <c r="K60" t="str">
        <f t="shared" si="13"/>
        <v/>
      </c>
      <c r="L60" t="str">
        <f t="shared" si="14"/>
        <v>va</v>
      </c>
      <c r="M60" t="str">
        <f t="shared" si="15"/>
        <v/>
      </c>
      <c r="N60" t="str">
        <f t="shared" si="16"/>
        <v/>
      </c>
      <c r="O60" t="str">
        <f t="shared" si="17"/>
        <v>va</v>
      </c>
      <c r="P60" t="s">
        <v>1671</v>
      </c>
      <c r="Q60" t="str">
        <f t="shared" si="18"/>
        <v>va</v>
      </c>
      <c r="R60" t="str">
        <f t="shared" si="19"/>
        <v/>
      </c>
      <c r="S60" t="str">
        <f t="shared" si="20"/>
        <v/>
      </c>
      <c r="T60" t="str">
        <f t="shared" si="21"/>
        <v>va</v>
      </c>
      <c r="U60" t="s">
        <v>1671</v>
      </c>
    </row>
    <row r="61" spans="1:21">
      <c r="A61" s="43" t="s">
        <v>89</v>
      </c>
      <c r="B61" s="43" t="s">
        <v>91</v>
      </c>
      <c r="C61" s="43" t="s">
        <v>786</v>
      </c>
      <c r="D61" s="43" t="s">
        <v>90</v>
      </c>
      <c r="E61" s="43"/>
      <c r="F61" s="44">
        <v>-1</v>
      </c>
      <c r="G61" s="46">
        <v>0</v>
      </c>
      <c r="H61" s="47"/>
      <c r="I61" t="str">
        <f t="shared" si="11"/>
        <v>Yes</v>
      </c>
      <c r="J61" t="str">
        <f t="shared" si="12"/>
        <v/>
      </c>
      <c r="K61" t="str">
        <f t="shared" si="13"/>
        <v/>
      </c>
      <c r="L61" t="str">
        <f t="shared" si="14"/>
        <v>va</v>
      </c>
      <c r="M61" t="str">
        <f t="shared" si="15"/>
        <v/>
      </c>
      <c r="N61" t="str">
        <f t="shared" si="16"/>
        <v/>
      </c>
      <c r="O61" t="str">
        <f t="shared" si="17"/>
        <v>va</v>
      </c>
      <c r="P61" t="s">
        <v>1671</v>
      </c>
      <c r="Q61" t="str">
        <f t="shared" si="18"/>
        <v>va</v>
      </c>
      <c r="R61" t="str">
        <f t="shared" si="19"/>
        <v>kp</v>
      </c>
      <c r="S61" t="str">
        <f t="shared" si="20"/>
        <v/>
      </c>
      <c r="T61" t="str">
        <f t="shared" si="21"/>
        <v>vakp</v>
      </c>
      <c r="U61" t="s">
        <v>1673</v>
      </c>
    </row>
    <row r="62" spans="1:21">
      <c r="A62" s="43" t="s">
        <v>810</v>
      </c>
      <c r="B62" s="43" t="s">
        <v>811</v>
      </c>
      <c r="C62" s="43" t="s">
        <v>812</v>
      </c>
      <c r="D62" s="43"/>
      <c r="E62" s="43"/>
      <c r="F62" s="44">
        <v>-1</v>
      </c>
      <c r="G62" s="47"/>
      <c r="H62" s="47"/>
      <c r="I62" t="str">
        <f t="shared" si="11"/>
        <v>Yes</v>
      </c>
      <c r="J62" t="str">
        <f t="shared" si="12"/>
        <v/>
      </c>
      <c r="K62" t="str">
        <f t="shared" si="13"/>
        <v/>
      </c>
      <c r="L62" t="str">
        <f t="shared" si="14"/>
        <v>va</v>
      </c>
      <c r="M62" t="str">
        <f t="shared" si="15"/>
        <v/>
      </c>
      <c r="N62" t="str">
        <f t="shared" si="16"/>
        <v/>
      </c>
      <c r="O62" t="str">
        <f t="shared" si="17"/>
        <v>va</v>
      </c>
      <c r="P62" t="s">
        <v>1671</v>
      </c>
      <c r="Q62" t="str">
        <f t="shared" si="18"/>
        <v>va</v>
      </c>
      <c r="R62" t="str">
        <f t="shared" si="19"/>
        <v/>
      </c>
      <c r="S62" t="str">
        <f t="shared" si="20"/>
        <v/>
      </c>
      <c r="T62" t="str">
        <f t="shared" si="21"/>
        <v>va</v>
      </c>
      <c r="U62" t="s">
        <v>1671</v>
      </c>
    </row>
    <row r="63" spans="1:21" ht="30">
      <c r="A63" s="43" t="s">
        <v>321</v>
      </c>
      <c r="B63" s="43" t="s">
        <v>322</v>
      </c>
      <c r="C63" s="43" t="s">
        <v>323</v>
      </c>
      <c r="D63" s="43"/>
      <c r="E63" s="43"/>
      <c r="F63" s="44">
        <v>-1</v>
      </c>
      <c r="G63" s="45"/>
      <c r="H63" s="45"/>
      <c r="I63" t="str">
        <f t="shared" si="11"/>
        <v>Yes</v>
      </c>
      <c r="J63" t="str">
        <f t="shared" si="12"/>
        <v/>
      </c>
      <c r="K63" t="str">
        <f t="shared" si="13"/>
        <v/>
      </c>
      <c r="L63" t="str">
        <f t="shared" si="14"/>
        <v>va</v>
      </c>
      <c r="M63" t="str">
        <f t="shared" si="15"/>
        <v/>
      </c>
      <c r="N63" t="str">
        <f t="shared" si="16"/>
        <v/>
      </c>
      <c r="O63" t="str">
        <f t="shared" si="17"/>
        <v>va</v>
      </c>
      <c r="P63" t="s">
        <v>1671</v>
      </c>
      <c r="Q63" t="str">
        <f t="shared" si="18"/>
        <v>va</v>
      </c>
      <c r="R63" t="str">
        <f t="shared" si="19"/>
        <v/>
      </c>
      <c r="S63" t="str">
        <f t="shared" si="20"/>
        <v/>
      </c>
      <c r="T63" t="str">
        <f t="shared" si="21"/>
        <v>va</v>
      </c>
      <c r="U63" t="s">
        <v>1671</v>
      </c>
    </row>
    <row r="64" spans="1:21">
      <c r="A64" s="43" t="s">
        <v>847</v>
      </c>
      <c r="B64" s="43" t="s">
        <v>848</v>
      </c>
      <c r="C64" s="43" t="s">
        <v>849</v>
      </c>
      <c r="D64" s="43"/>
      <c r="E64" s="43"/>
      <c r="F64" s="46">
        <v>-1</v>
      </c>
      <c r="G64" s="45"/>
      <c r="H64" s="45"/>
      <c r="I64" t="str">
        <f t="shared" si="11"/>
        <v>Yes</v>
      </c>
      <c r="J64" t="str">
        <f t="shared" si="12"/>
        <v/>
      </c>
      <c r="K64" t="str">
        <f t="shared" si="13"/>
        <v/>
      </c>
      <c r="L64" t="str">
        <f t="shared" si="14"/>
        <v>va</v>
      </c>
      <c r="M64" t="str">
        <f t="shared" si="15"/>
        <v/>
      </c>
      <c r="N64" t="str">
        <f t="shared" si="16"/>
        <v/>
      </c>
      <c r="O64" t="str">
        <f t="shared" si="17"/>
        <v>va</v>
      </c>
      <c r="P64" t="s">
        <v>1671</v>
      </c>
      <c r="Q64" t="str">
        <f t="shared" si="18"/>
        <v>va</v>
      </c>
      <c r="R64" t="str">
        <f t="shared" si="19"/>
        <v/>
      </c>
      <c r="S64" t="str">
        <f t="shared" si="20"/>
        <v/>
      </c>
      <c r="T64" t="str">
        <f t="shared" si="21"/>
        <v>va</v>
      </c>
      <c r="U64" t="s">
        <v>1671</v>
      </c>
    </row>
    <row r="65" spans="1:21">
      <c r="A65" s="43" t="s">
        <v>663</v>
      </c>
      <c r="B65" s="43" t="s">
        <v>664</v>
      </c>
      <c r="C65" s="43" t="s">
        <v>665</v>
      </c>
      <c r="D65" s="43"/>
      <c r="E65" s="43" t="s">
        <v>666</v>
      </c>
      <c r="F65" s="44">
        <v>-1</v>
      </c>
      <c r="G65" s="45"/>
      <c r="H65" s="44">
        <v>0</v>
      </c>
      <c r="I65" t="str">
        <f t="shared" si="11"/>
        <v>Yes</v>
      </c>
      <c r="J65" t="str">
        <f t="shared" si="12"/>
        <v/>
      </c>
      <c r="K65" t="str">
        <f t="shared" si="13"/>
        <v/>
      </c>
      <c r="L65" t="str">
        <f t="shared" si="14"/>
        <v>va</v>
      </c>
      <c r="M65" t="str">
        <f t="shared" si="15"/>
        <v/>
      </c>
      <c r="N65" t="str">
        <f t="shared" si="16"/>
        <v/>
      </c>
      <c r="O65" t="str">
        <f t="shared" si="17"/>
        <v>va</v>
      </c>
      <c r="P65" t="s">
        <v>1671</v>
      </c>
      <c r="Q65" t="str">
        <f t="shared" si="18"/>
        <v>va</v>
      </c>
      <c r="R65" t="str">
        <f t="shared" si="19"/>
        <v/>
      </c>
      <c r="S65" t="str">
        <f t="shared" si="20"/>
        <v>ih</v>
      </c>
      <c r="T65" t="str">
        <f t="shared" si="21"/>
        <v>vaih</v>
      </c>
      <c r="U65" t="s">
        <v>1672</v>
      </c>
    </row>
    <row r="66" spans="1:21">
      <c r="A66" s="43" t="s">
        <v>65</v>
      </c>
      <c r="B66" s="43" t="s">
        <v>67</v>
      </c>
      <c r="C66" s="43" t="s">
        <v>774</v>
      </c>
      <c r="D66" s="43" t="s">
        <v>66</v>
      </c>
      <c r="E66" s="43" t="s">
        <v>775</v>
      </c>
      <c r="F66" s="44">
        <v>-1</v>
      </c>
      <c r="G66" s="46">
        <v>0</v>
      </c>
      <c r="H66" s="46">
        <v>-1</v>
      </c>
      <c r="I66" t="str">
        <f t="shared" ref="I66:I97" si="22">IF(F66,"Yes","")</f>
        <v>Yes</v>
      </c>
      <c r="J66" t="str">
        <f t="shared" ref="J66:J97" si="23">IF(G66,"Yes","")</f>
        <v/>
      </c>
      <c r="K66" t="str">
        <f t="shared" ref="K66:K97" si="24">IF(H66,"Yes","")</f>
        <v>Yes</v>
      </c>
      <c r="L66" t="str">
        <f t="shared" ref="L66:L97" si="25">IF(F66,"va","")</f>
        <v>va</v>
      </c>
      <c r="M66" t="str">
        <f t="shared" ref="M66:M97" si="26">IF(G66,"kp","")</f>
        <v/>
      </c>
      <c r="N66" t="str">
        <f t="shared" ref="N66:N97" si="27">IF(H66,"ih","")</f>
        <v>ih</v>
      </c>
      <c r="O66" t="str">
        <f t="shared" ref="O66:O97" si="28">L66&amp;M66&amp;N66</f>
        <v>vaih</v>
      </c>
      <c r="P66" t="s">
        <v>1672</v>
      </c>
      <c r="Q66" t="str">
        <f t="shared" ref="Q66:Q97" si="29">IF(ISBLANK(C66),"","va")</f>
        <v>va</v>
      </c>
      <c r="R66" t="str">
        <f t="shared" ref="R66:R97" si="30">IF(ISBLANK(D66),"","kp")</f>
        <v>kp</v>
      </c>
      <c r="S66" t="str">
        <f t="shared" ref="S66:S97" si="31">IF(ISBLANK(E66),"","ih")</f>
        <v>ih</v>
      </c>
      <c r="T66" t="str">
        <f t="shared" ref="T66:T97" si="32">Q66&amp;R66&amp;S66</f>
        <v>vakpih</v>
      </c>
      <c r="U66" t="s">
        <v>1674</v>
      </c>
    </row>
    <row r="67" spans="1:21">
      <c r="A67" s="43" t="s">
        <v>31</v>
      </c>
      <c r="B67" s="43" t="s">
        <v>33</v>
      </c>
      <c r="C67" s="43" t="s">
        <v>387</v>
      </c>
      <c r="D67" s="43" t="s">
        <v>32</v>
      </c>
      <c r="E67" s="43" t="s">
        <v>388</v>
      </c>
      <c r="F67" s="44">
        <v>-1</v>
      </c>
      <c r="G67" s="46">
        <v>0</v>
      </c>
      <c r="H67" s="46">
        <v>-1</v>
      </c>
      <c r="I67" t="str">
        <f t="shared" si="22"/>
        <v>Yes</v>
      </c>
      <c r="J67" t="str">
        <f t="shared" si="23"/>
        <v/>
      </c>
      <c r="K67" t="str">
        <f t="shared" si="24"/>
        <v>Yes</v>
      </c>
      <c r="L67" t="str">
        <f t="shared" si="25"/>
        <v>va</v>
      </c>
      <c r="M67" t="str">
        <f t="shared" si="26"/>
        <v/>
      </c>
      <c r="N67" t="str">
        <f t="shared" si="27"/>
        <v>ih</v>
      </c>
      <c r="O67" t="str">
        <f t="shared" si="28"/>
        <v>vaih</v>
      </c>
      <c r="P67" t="s">
        <v>1672</v>
      </c>
      <c r="Q67" t="str">
        <f t="shared" si="29"/>
        <v>va</v>
      </c>
      <c r="R67" t="str">
        <f t="shared" si="30"/>
        <v>kp</v>
      </c>
      <c r="S67" t="str">
        <f t="shared" si="31"/>
        <v>ih</v>
      </c>
      <c r="T67" t="str">
        <f t="shared" si="32"/>
        <v>vakpih</v>
      </c>
      <c r="U67" t="s">
        <v>1674</v>
      </c>
    </row>
    <row r="68" spans="1:21">
      <c r="A68" s="43" t="s">
        <v>281</v>
      </c>
      <c r="B68" s="43" t="s">
        <v>282</v>
      </c>
      <c r="C68" s="43" t="s">
        <v>283</v>
      </c>
      <c r="D68" s="43"/>
      <c r="E68" s="43"/>
      <c r="F68" s="44">
        <v>-1</v>
      </c>
      <c r="G68" s="45"/>
      <c r="H68" s="45"/>
      <c r="I68" t="str">
        <f t="shared" si="22"/>
        <v>Yes</v>
      </c>
      <c r="J68" t="str">
        <f t="shared" si="23"/>
        <v/>
      </c>
      <c r="K68" t="str">
        <f t="shared" si="24"/>
        <v/>
      </c>
      <c r="L68" t="str">
        <f t="shared" si="25"/>
        <v>va</v>
      </c>
      <c r="M68" t="str">
        <f t="shared" si="26"/>
        <v/>
      </c>
      <c r="N68" t="str">
        <f t="shared" si="27"/>
        <v/>
      </c>
      <c r="O68" t="str">
        <f t="shared" si="28"/>
        <v>va</v>
      </c>
      <c r="P68" t="s">
        <v>1671</v>
      </c>
      <c r="Q68" t="str">
        <f t="shared" si="29"/>
        <v>va</v>
      </c>
      <c r="R68" t="str">
        <f t="shared" si="30"/>
        <v/>
      </c>
      <c r="S68" t="str">
        <f t="shared" si="31"/>
        <v/>
      </c>
      <c r="T68" t="str">
        <f t="shared" si="32"/>
        <v>va</v>
      </c>
      <c r="U68" t="s">
        <v>1671</v>
      </c>
    </row>
    <row r="69" spans="1:21">
      <c r="A69" s="43" t="s">
        <v>636</v>
      </c>
      <c r="B69" s="43" t="s">
        <v>637</v>
      </c>
      <c r="C69" s="43" t="s">
        <v>638</v>
      </c>
      <c r="D69" s="43"/>
      <c r="E69" s="43"/>
      <c r="F69" s="44">
        <v>-1</v>
      </c>
      <c r="G69" s="45"/>
      <c r="H69" s="47"/>
      <c r="I69" t="str">
        <f t="shared" si="22"/>
        <v>Yes</v>
      </c>
      <c r="J69" t="str">
        <f t="shared" si="23"/>
        <v/>
      </c>
      <c r="K69" t="str">
        <f t="shared" si="24"/>
        <v/>
      </c>
      <c r="L69" t="str">
        <f t="shared" si="25"/>
        <v>va</v>
      </c>
      <c r="M69" t="str">
        <f t="shared" si="26"/>
        <v/>
      </c>
      <c r="N69" t="str">
        <f t="shared" si="27"/>
        <v/>
      </c>
      <c r="O69" t="str">
        <f t="shared" si="28"/>
        <v>va</v>
      </c>
      <c r="P69" t="s">
        <v>1671</v>
      </c>
      <c r="Q69" t="str">
        <f t="shared" si="29"/>
        <v>va</v>
      </c>
      <c r="R69" t="str">
        <f t="shared" si="30"/>
        <v/>
      </c>
      <c r="S69" t="str">
        <f t="shared" si="31"/>
        <v/>
      </c>
      <c r="T69" t="str">
        <f t="shared" si="32"/>
        <v>va</v>
      </c>
      <c r="U69" t="s">
        <v>1671</v>
      </c>
    </row>
    <row r="70" spans="1:21">
      <c r="A70" s="43" t="s">
        <v>86</v>
      </c>
      <c r="B70" s="43" t="s">
        <v>88</v>
      </c>
      <c r="C70" s="43" t="s">
        <v>242</v>
      </c>
      <c r="D70" s="43" t="s">
        <v>87</v>
      </c>
      <c r="E70" s="43" t="s">
        <v>87</v>
      </c>
      <c r="F70" s="44">
        <v>-1</v>
      </c>
      <c r="G70" s="46">
        <v>0</v>
      </c>
      <c r="H70" s="46">
        <v>0</v>
      </c>
      <c r="I70" t="str">
        <f t="shared" si="22"/>
        <v>Yes</v>
      </c>
      <c r="J70" t="str">
        <f t="shared" si="23"/>
        <v/>
      </c>
      <c r="K70" t="str">
        <f t="shared" si="24"/>
        <v/>
      </c>
      <c r="L70" t="str">
        <f t="shared" si="25"/>
        <v>va</v>
      </c>
      <c r="M70" t="str">
        <f t="shared" si="26"/>
        <v/>
      </c>
      <c r="N70" t="str">
        <f t="shared" si="27"/>
        <v/>
      </c>
      <c r="O70" t="str">
        <f t="shared" si="28"/>
        <v>va</v>
      </c>
      <c r="P70" t="s">
        <v>1671</v>
      </c>
      <c r="Q70" t="str">
        <f t="shared" si="29"/>
        <v>va</v>
      </c>
      <c r="R70" t="str">
        <f t="shared" si="30"/>
        <v>kp</v>
      </c>
      <c r="S70" t="str">
        <f t="shared" si="31"/>
        <v>ih</v>
      </c>
      <c r="T70" t="str">
        <f t="shared" si="32"/>
        <v>vakpih</v>
      </c>
      <c r="U70" t="s">
        <v>1674</v>
      </c>
    </row>
    <row r="71" spans="1:21">
      <c r="A71" s="43" t="s">
        <v>59</v>
      </c>
      <c r="B71" s="43" t="s">
        <v>61</v>
      </c>
      <c r="C71" s="43"/>
      <c r="D71" s="43" t="s">
        <v>60</v>
      </c>
      <c r="E71" s="43"/>
      <c r="F71" s="47"/>
      <c r="G71" s="44">
        <v>0</v>
      </c>
      <c r="H71" s="47"/>
      <c r="I71" t="str">
        <f t="shared" si="22"/>
        <v/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t="str">
        <f t="shared" si="28"/>
        <v/>
      </c>
      <c r="P71" t="s">
        <v>5</v>
      </c>
      <c r="Q71" t="str">
        <f t="shared" si="29"/>
        <v/>
      </c>
      <c r="R71" t="str">
        <f t="shared" si="30"/>
        <v>kp</v>
      </c>
      <c r="S71" t="str">
        <f t="shared" si="31"/>
        <v/>
      </c>
      <c r="T71" t="str">
        <f t="shared" si="32"/>
        <v>kp</v>
      </c>
      <c r="U71" t="s">
        <v>867</v>
      </c>
    </row>
    <row r="72" spans="1:21">
      <c r="A72" s="43" t="s">
        <v>152</v>
      </c>
      <c r="B72" s="43" t="s">
        <v>154</v>
      </c>
      <c r="C72" s="43" t="s">
        <v>481</v>
      </c>
      <c r="D72" s="43" t="s">
        <v>153</v>
      </c>
      <c r="E72" s="43"/>
      <c r="F72" s="44">
        <v>-1</v>
      </c>
      <c r="G72" s="46">
        <v>0</v>
      </c>
      <c r="H72" s="47"/>
      <c r="I72" t="str">
        <f t="shared" si="22"/>
        <v>Yes</v>
      </c>
      <c r="J72" t="str">
        <f t="shared" si="23"/>
        <v/>
      </c>
      <c r="K72" t="str">
        <f t="shared" si="24"/>
        <v/>
      </c>
      <c r="L72" t="str">
        <f t="shared" si="25"/>
        <v>va</v>
      </c>
      <c r="M72" t="str">
        <f t="shared" si="26"/>
        <v/>
      </c>
      <c r="N72" t="str">
        <f t="shared" si="27"/>
        <v/>
      </c>
      <c r="O72" t="str">
        <f t="shared" si="28"/>
        <v>va</v>
      </c>
      <c r="P72" t="s">
        <v>1671</v>
      </c>
      <c r="Q72" t="str">
        <f t="shared" si="29"/>
        <v>va</v>
      </c>
      <c r="R72" t="str">
        <f t="shared" si="30"/>
        <v>kp</v>
      </c>
      <c r="S72" t="str">
        <f t="shared" si="31"/>
        <v/>
      </c>
      <c r="T72" t="str">
        <f t="shared" si="32"/>
        <v>vakp</v>
      </c>
      <c r="U72" t="s">
        <v>1673</v>
      </c>
    </row>
    <row r="73" spans="1:21">
      <c r="A73" s="43" t="s">
        <v>119</v>
      </c>
      <c r="B73" s="43" t="s">
        <v>121</v>
      </c>
      <c r="C73" s="43" t="s">
        <v>843</v>
      </c>
      <c r="D73" s="43" t="s">
        <v>120</v>
      </c>
      <c r="E73" s="43"/>
      <c r="F73" s="44">
        <v>-1</v>
      </c>
      <c r="G73" s="46">
        <v>0</v>
      </c>
      <c r="H73" s="47"/>
      <c r="I73" t="str">
        <f t="shared" si="22"/>
        <v>Yes</v>
      </c>
      <c r="J73" t="str">
        <f t="shared" si="23"/>
        <v/>
      </c>
      <c r="K73" t="str">
        <f t="shared" si="24"/>
        <v/>
      </c>
      <c r="L73" t="str">
        <f t="shared" si="25"/>
        <v>va</v>
      </c>
      <c r="M73" t="str">
        <f t="shared" si="26"/>
        <v/>
      </c>
      <c r="N73" t="str">
        <f t="shared" si="27"/>
        <v/>
      </c>
      <c r="O73" t="str">
        <f t="shared" si="28"/>
        <v>va</v>
      </c>
      <c r="P73" t="s">
        <v>1671</v>
      </c>
      <c r="Q73" t="str">
        <f t="shared" si="29"/>
        <v>va</v>
      </c>
      <c r="R73" t="str">
        <f t="shared" si="30"/>
        <v>kp</v>
      </c>
      <c r="S73" t="str">
        <f t="shared" si="31"/>
        <v/>
      </c>
      <c r="T73" t="str">
        <f t="shared" si="32"/>
        <v>vakp</v>
      </c>
      <c r="U73" t="s">
        <v>1673</v>
      </c>
    </row>
    <row r="74" spans="1:21">
      <c r="A74" s="43" t="s">
        <v>264</v>
      </c>
      <c r="B74" s="43" t="s">
        <v>265</v>
      </c>
      <c r="C74" s="43" t="s">
        <v>266</v>
      </c>
      <c r="D74" s="43"/>
      <c r="E74" s="43"/>
      <c r="F74" s="44">
        <v>-1</v>
      </c>
      <c r="G74" s="45"/>
      <c r="H74" s="45"/>
      <c r="I74" t="str">
        <f t="shared" si="22"/>
        <v>Yes</v>
      </c>
      <c r="J74" t="str">
        <f t="shared" si="23"/>
        <v/>
      </c>
      <c r="K74" t="str">
        <f t="shared" si="24"/>
        <v/>
      </c>
      <c r="L74" t="str">
        <f t="shared" si="25"/>
        <v>va</v>
      </c>
      <c r="M74" t="str">
        <f t="shared" si="26"/>
        <v/>
      </c>
      <c r="N74" t="str">
        <f t="shared" si="27"/>
        <v/>
      </c>
      <c r="O74" t="str">
        <f t="shared" si="28"/>
        <v>va</v>
      </c>
      <c r="P74" t="s">
        <v>1671</v>
      </c>
      <c r="Q74" t="str">
        <f t="shared" si="29"/>
        <v>va</v>
      </c>
      <c r="R74" t="str">
        <f t="shared" si="30"/>
        <v/>
      </c>
      <c r="S74" t="str">
        <f t="shared" si="31"/>
        <v/>
      </c>
      <c r="T74" t="str">
        <f t="shared" si="32"/>
        <v>va</v>
      </c>
      <c r="U74" t="s">
        <v>1671</v>
      </c>
    </row>
    <row r="75" spans="1:21">
      <c r="A75" s="43" t="s">
        <v>260</v>
      </c>
      <c r="B75" s="43" t="s">
        <v>261</v>
      </c>
      <c r="C75" s="43" t="s">
        <v>262</v>
      </c>
      <c r="D75" s="43"/>
      <c r="E75" s="43" t="s">
        <v>263</v>
      </c>
      <c r="F75" s="44">
        <v>-1</v>
      </c>
      <c r="G75" s="45"/>
      <c r="H75" s="46">
        <v>-1</v>
      </c>
      <c r="I75" t="str">
        <f t="shared" si="22"/>
        <v>Yes</v>
      </c>
      <c r="J75" t="str">
        <f t="shared" si="23"/>
        <v/>
      </c>
      <c r="K75" t="str">
        <f t="shared" si="24"/>
        <v>Yes</v>
      </c>
      <c r="L75" t="str">
        <f t="shared" si="25"/>
        <v>va</v>
      </c>
      <c r="M75" t="str">
        <f t="shared" si="26"/>
        <v/>
      </c>
      <c r="N75" t="str">
        <f t="shared" si="27"/>
        <v>ih</v>
      </c>
      <c r="O75" t="str">
        <f t="shared" si="28"/>
        <v>vaih</v>
      </c>
      <c r="P75" t="s">
        <v>1672</v>
      </c>
      <c r="Q75" t="str">
        <f t="shared" si="29"/>
        <v>va</v>
      </c>
      <c r="R75" t="str">
        <f t="shared" si="30"/>
        <v/>
      </c>
      <c r="S75" t="str">
        <f t="shared" si="31"/>
        <v>ih</v>
      </c>
      <c r="T75" t="str">
        <f t="shared" si="32"/>
        <v>vaih</v>
      </c>
      <c r="U75" t="s">
        <v>1672</v>
      </c>
    </row>
    <row r="76" spans="1:21">
      <c r="A76" s="43" t="s">
        <v>861</v>
      </c>
      <c r="B76" s="43" t="s">
        <v>862</v>
      </c>
      <c r="C76" s="43" t="s">
        <v>863</v>
      </c>
      <c r="D76" s="43"/>
      <c r="E76" s="43"/>
      <c r="F76" s="44">
        <v>-1</v>
      </c>
      <c r="G76" s="45"/>
      <c r="H76" s="47"/>
      <c r="I76" t="str">
        <f t="shared" si="22"/>
        <v>Yes</v>
      </c>
      <c r="J76" t="str">
        <f t="shared" si="23"/>
        <v/>
      </c>
      <c r="K76" t="str">
        <f t="shared" si="24"/>
        <v/>
      </c>
      <c r="L76" t="str">
        <f t="shared" si="25"/>
        <v>va</v>
      </c>
      <c r="M76" t="str">
        <f t="shared" si="26"/>
        <v/>
      </c>
      <c r="N76" t="str">
        <f t="shared" si="27"/>
        <v/>
      </c>
      <c r="O76" t="str">
        <f t="shared" si="28"/>
        <v>va</v>
      </c>
      <c r="P76" t="s">
        <v>1671</v>
      </c>
      <c r="Q76" t="str">
        <f t="shared" si="29"/>
        <v>va</v>
      </c>
      <c r="R76" t="str">
        <f t="shared" si="30"/>
        <v/>
      </c>
      <c r="S76" t="str">
        <f t="shared" si="31"/>
        <v/>
      </c>
      <c r="T76" t="str">
        <f t="shared" si="32"/>
        <v>va</v>
      </c>
      <c r="U76" t="s">
        <v>1671</v>
      </c>
    </row>
    <row r="77" spans="1:21">
      <c r="A77" s="43" t="s">
        <v>311</v>
      </c>
      <c r="B77" s="43" t="s">
        <v>312</v>
      </c>
      <c r="C77" s="43" t="s">
        <v>313</v>
      </c>
      <c r="D77" s="43"/>
      <c r="E77" s="43" t="s">
        <v>314</v>
      </c>
      <c r="F77" s="44">
        <v>-1</v>
      </c>
      <c r="G77" s="47"/>
      <c r="H77" s="44">
        <v>-1</v>
      </c>
      <c r="I77" t="str">
        <f t="shared" si="22"/>
        <v>Yes</v>
      </c>
      <c r="J77" t="str">
        <f t="shared" si="23"/>
        <v/>
      </c>
      <c r="K77" t="str">
        <f t="shared" si="24"/>
        <v>Yes</v>
      </c>
      <c r="L77" t="str">
        <f t="shared" si="25"/>
        <v>va</v>
      </c>
      <c r="M77" t="str">
        <f t="shared" si="26"/>
        <v/>
      </c>
      <c r="N77" t="str">
        <f t="shared" si="27"/>
        <v>ih</v>
      </c>
      <c r="O77" t="str">
        <f t="shared" si="28"/>
        <v>vaih</v>
      </c>
      <c r="P77" t="s">
        <v>1672</v>
      </c>
      <c r="Q77" t="str">
        <f t="shared" si="29"/>
        <v>va</v>
      </c>
      <c r="R77" t="str">
        <f t="shared" si="30"/>
        <v/>
      </c>
      <c r="S77" t="str">
        <f t="shared" si="31"/>
        <v>ih</v>
      </c>
      <c r="T77" t="str">
        <f t="shared" si="32"/>
        <v>vaih</v>
      </c>
      <c r="U77" t="s">
        <v>1672</v>
      </c>
    </row>
    <row r="78" spans="1:21">
      <c r="A78" s="43" t="s">
        <v>499</v>
      </c>
      <c r="B78" s="43" t="s">
        <v>500</v>
      </c>
      <c r="C78" s="43" t="s">
        <v>501</v>
      </c>
      <c r="D78" s="43"/>
      <c r="E78" s="43"/>
      <c r="F78" s="46">
        <v>-1</v>
      </c>
      <c r="G78" s="47"/>
      <c r="H78" s="47"/>
      <c r="I78" t="str">
        <f t="shared" si="22"/>
        <v>Yes</v>
      </c>
      <c r="J78" t="str">
        <f t="shared" si="23"/>
        <v/>
      </c>
      <c r="K78" t="str">
        <f t="shared" si="24"/>
        <v/>
      </c>
      <c r="L78" t="str">
        <f t="shared" si="25"/>
        <v>va</v>
      </c>
      <c r="M78" t="str">
        <f t="shared" si="26"/>
        <v/>
      </c>
      <c r="N78" t="str">
        <f t="shared" si="27"/>
        <v/>
      </c>
      <c r="O78" t="str">
        <f t="shared" si="28"/>
        <v>va</v>
      </c>
      <c r="P78" t="s">
        <v>1671</v>
      </c>
      <c r="Q78" t="str">
        <f t="shared" si="29"/>
        <v>va</v>
      </c>
      <c r="R78" t="str">
        <f t="shared" si="30"/>
        <v/>
      </c>
      <c r="S78" t="str">
        <f t="shared" si="31"/>
        <v/>
      </c>
      <c r="T78" t="str">
        <f t="shared" si="32"/>
        <v>va</v>
      </c>
      <c r="U78" t="s">
        <v>1671</v>
      </c>
    </row>
    <row r="79" spans="1:21">
      <c r="A79" s="43" t="s">
        <v>27</v>
      </c>
      <c r="B79" s="43" t="s">
        <v>29</v>
      </c>
      <c r="C79" s="43" t="s">
        <v>581</v>
      </c>
      <c r="D79" s="43" t="s">
        <v>28</v>
      </c>
      <c r="E79" s="43"/>
      <c r="F79" s="44">
        <v>-1</v>
      </c>
      <c r="G79" s="46">
        <v>0</v>
      </c>
      <c r="H79" s="45"/>
      <c r="I79" t="str">
        <f t="shared" si="22"/>
        <v>Yes</v>
      </c>
      <c r="J79" t="str">
        <f t="shared" si="23"/>
        <v/>
      </c>
      <c r="K79" t="str">
        <f t="shared" si="24"/>
        <v/>
      </c>
      <c r="L79" t="str">
        <f t="shared" si="25"/>
        <v>va</v>
      </c>
      <c r="M79" t="str">
        <f t="shared" si="26"/>
        <v/>
      </c>
      <c r="N79" t="str">
        <f t="shared" si="27"/>
        <v/>
      </c>
      <c r="O79" t="str">
        <f t="shared" si="28"/>
        <v>va</v>
      </c>
      <c r="P79" t="s">
        <v>1671</v>
      </c>
      <c r="Q79" t="str">
        <f t="shared" si="29"/>
        <v>va</v>
      </c>
      <c r="R79" t="str">
        <f t="shared" si="30"/>
        <v>kp</v>
      </c>
      <c r="S79" t="str">
        <f t="shared" si="31"/>
        <v/>
      </c>
      <c r="T79" t="str">
        <f t="shared" si="32"/>
        <v>vakp</v>
      </c>
      <c r="U79" t="s">
        <v>1673</v>
      </c>
    </row>
    <row r="80" spans="1:21">
      <c r="A80" s="43" t="s">
        <v>787</v>
      </c>
      <c r="B80" s="43" t="s">
        <v>788</v>
      </c>
      <c r="C80" s="43" t="s">
        <v>789</v>
      </c>
      <c r="D80" s="43"/>
      <c r="E80" s="43"/>
      <c r="F80" s="44">
        <v>-1</v>
      </c>
      <c r="G80" s="47"/>
      <c r="H80" s="47"/>
      <c r="I80" t="str">
        <f t="shared" si="22"/>
        <v>Yes</v>
      </c>
      <c r="J80" t="str">
        <f t="shared" si="23"/>
        <v/>
      </c>
      <c r="K80" t="str">
        <f t="shared" si="24"/>
        <v/>
      </c>
      <c r="L80" t="str">
        <f t="shared" si="25"/>
        <v>va</v>
      </c>
      <c r="M80" t="str">
        <f t="shared" si="26"/>
        <v/>
      </c>
      <c r="N80" t="str">
        <f t="shared" si="27"/>
        <v/>
      </c>
      <c r="O80" t="str">
        <f t="shared" si="28"/>
        <v>va</v>
      </c>
      <c r="P80" t="s">
        <v>1671</v>
      </c>
      <c r="Q80" t="str">
        <f t="shared" si="29"/>
        <v>va</v>
      </c>
      <c r="R80" t="str">
        <f t="shared" si="30"/>
        <v/>
      </c>
      <c r="S80" t="str">
        <f t="shared" si="31"/>
        <v/>
      </c>
      <c r="T80" t="str">
        <f t="shared" si="32"/>
        <v>va</v>
      </c>
      <c r="U80" t="s">
        <v>1671</v>
      </c>
    </row>
    <row r="81" spans="1:21">
      <c r="A81" s="43" t="s">
        <v>582</v>
      </c>
      <c r="B81" s="43" t="s">
        <v>583</v>
      </c>
      <c r="C81" s="43"/>
      <c r="D81" s="43"/>
      <c r="E81" s="43" t="s">
        <v>584</v>
      </c>
      <c r="F81" s="47"/>
      <c r="G81" s="45"/>
      <c r="H81" s="46">
        <v>-1</v>
      </c>
      <c r="I81" t="str">
        <f t="shared" si="22"/>
        <v/>
      </c>
      <c r="J81" t="str">
        <f t="shared" si="23"/>
        <v/>
      </c>
      <c r="K81" t="str">
        <f t="shared" si="24"/>
        <v>Yes</v>
      </c>
      <c r="L81" t="str">
        <f t="shared" si="25"/>
        <v/>
      </c>
      <c r="M81" t="str">
        <f t="shared" si="26"/>
        <v/>
      </c>
      <c r="N81" t="str">
        <f t="shared" si="27"/>
        <v>ih</v>
      </c>
      <c r="O81" t="str">
        <f t="shared" si="28"/>
        <v>ih</v>
      </c>
      <c r="P81" t="s">
        <v>1669</v>
      </c>
      <c r="Q81" t="str">
        <f t="shared" si="29"/>
        <v/>
      </c>
      <c r="R81" t="str">
        <f t="shared" si="30"/>
        <v/>
      </c>
      <c r="S81" t="str">
        <f t="shared" si="31"/>
        <v>ih</v>
      </c>
      <c r="T81" t="str">
        <f t="shared" si="32"/>
        <v>ih</v>
      </c>
      <c r="U81" t="s">
        <v>1669</v>
      </c>
    </row>
    <row r="82" spans="1:21">
      <c r="A82" s="43" t="s">
        <v>708</v>
      </c>
      <c r="B82" s="43" t="s">
        <v>709</v>
      </c>
      <c r="C82" s="43" t="s">
        <v>710</v>
      </c>
      <c r="D82" s="43"/>
      <c r="E82" s="43" t="s">
        <v>711</v>
      </c>
      <c r="F82" s="46">
        <v>-1</v>
      </c>
      <c r="G82" s="45"/>
      <c r="H82" s="46">
        <v>-1</v>
      </c>
      <c r="I82" t="str">
        <f t="shared" si="22"/>
        <v>Yes</v>
      </c>
      <c r="J82" t="str">
        <f t="shared" si="23"/>
        <v/>
      </c>
      <c r="K82" t="str">
        <f t="shared" si="24"/>
        <v>Yes</v>
      </c>
      <c r="L82" t="str">
        <f t="shared" si="25"/>
        <v>va</v>
      </c>
      <c r="M82" t="str">
        <f t="shared" si="26"/>
        <v/>
      </c>
      <c r="N82" t="str">
        <f t="shared" si="27"/>
        <v>ih</v>
      </c>
      <c r="O82" t="str">
        <f t="shared" si="28"/>
        <v>vaih</v>
      </c>
      <c r="P82" t="s">
        <v>1672</v>
      </c>
      <c r="Q82" t="str">
        <f t="shared" si="29"/>
        <v>va</v>
      </c>
      <c r="R82" t="str">
        <f t="shared" si="30"/>
        <v/>
      </c>
      <c r="S82" t="str">
        <f t="shared" si="31"/>
        <v>ih</v>
      </c>
      <c r="T82" t="str">
        <f t="shared" si="32"/>
        <v>vaih</v>
      </c>
      <c r="U82" t="s">
        <v>1672</v>
      </c>
    </row>
    <row r="83" spans="1:21">
      <c r="A83" s="43" t="s">
        <v>853</v>
      </c>
      <c r="B83" s="43" t="s">
        <v>854</v>
      </c>
      <c r="C83" s="43" t="s">
        <v>855</v>
      </c>
      <c r="D83" s="43"/>
      <c r="E83" s="43" t="s">
        <v>856</v>
      </c>
      <c r="F83" s="44">
        <v>-1</v>
      </c>
      <c r="G83" s="45"/>
      <c r="H83" s="46">
        <v>0</v>
      </c>
      <c r="I83" t="str">
        <f t="shared" si="22"/>
        <v>Yes</v>
      </c>
      <c r="J83" t="str">
        <f t="shared" si="23"/>
        <v/>
      </c>
      <c r="K83" t="str">
        <f t="shared" si="24"/>
        <v/>
      </c>
      <c r="L83" t="str">
        <f t="shared" si="25"/>
        <v>va</v>
      </c>
      <c r="M83" t="str">
        <f t="shared" si="26"/>
        <v/>
      </c>
      <c r="N83" t="str">
        <f t="shared" si="27"/>
        <v/>
      </c>
      <c r="O83" t="str">
        <f t="shared" si="28"/>
        <v>va</v>
      </c>
      <c r="P83" t="s">
        <v>1671</v>
      </c>
      <c r="Q83" t="str">
        <f t="shared" si="29"/>
        <v>va</v>
      </c>
      <c r="R83" t="str">
        <f t="shared" si="30"/>
        <v/>
      </c>
      <c r="S83" t="str">
        <f t="shared" si="31"/>
        <v>ih</v>
      </c>
      <c r="T83" t="str">
        <f t="shared" si="32"/>
        <v>vaih</v>
      </c>
      <c r="U83" t="s">
        <v>1672</v>
      </c>
    </row>
    <row r="84" spans="1:21">
      <c r="A84" s="43" t="s">
        <v>330</v>
      </c>
      <c r="B84" s="43" t="s">
        <v>331</v>
      </c>
      <c r="C84" s="43" t="s">
        <v>332</v>
      </c>
      <c r="D84" s="43"/>
      <c r="E84" s="43" t="s">
        <v>333</v>
      </c>
      <c r="F84" s="44">
        <v>-1</v>
      </c>
      <c r="G84" s="47"/>
      <c r="H84" s="46">
        <v>0</v>
      </c>
      <c r="I84" t="str">
        <f t="shared" si="22"/>
        <v>Yes</v>
      </c>
      <c r="J84" t="str">
        <f t="shared" si="23"/>
        <v/>
      </c>
      <c r="K84" t="str">
        <f t="shared" si="24"/>
        <v/>
      </c>
      <c r="L84" t="str">
        <f t="shared" si="25"/>
        <v>va</v>
      </c>
      <c r="M84" t="str">
        <f t="shared" si="26"/>
        <v/>
      </c>
      <c r="N84" t="str">
        <f t="shared" si="27"/>
        <v/>
      </c>
      <c r="O84" t="str">
        <f t="shared" si="28"/>
        <v>va</v>
      </c>
      <c r="P84" t="s">
        <v>1671</v>
      </c>
      <c r="Q84" t="str">
        <f t="shared" si="29"/>
        <v>va</v>
      </c>
      <c r="R84" t="str">
        <f t="shared" si="30"/>
        <v/>
      </c>
      <c r="S84" t="str">
        <f t="shared" si="31"/>
        <v>ih</v>
      </c>
      <c r="T84" t="str">
        <f t="shared" si="32"/>
        <v>vaih</v>
      </c>
      <c r="U84" t="s">
        <v>1672</v>
      </c>
    </row>
    <row r="85" spans="1:21">
      <c r="A85" s="43" t="s">
        <v>290</v>
      </c>
      <c r="B85" s="43" t="s">
        <v>291</v>
      </c>
      <c r="C85" s="43" t="s">
        <v>292</v>
      </c>
      <c r="D85" s="43"/>
      <c r="E85" s="43"/>
      <c r="F85" s="46">
        <v>-1</v>
      </c>
      <c r="G85" s="45"/>
      <c r="H85" s="47"/>
      <c r="I85" t="str">
        <f t="shared" si="22"/>
        <v>Yes</v>
      </c>
      <c r="J85" t="str">
        <f t="shared" si="23"/>
        <v/>
      </c>
      <c r="K85" t="str">
        <f t="shared" si="24"/>
        <v/>
      </c>
      <c r="L85" t="str">
        <f t="shared" si="25"/>
        <v>va</v>
      </c>
      <c r="M85" t="str">
        <f t="shared" si="26"/>
        <v/>
      </c>
      <c r="N85" t="str">
        <f t="shared" si="27"/>
        <v/>
      </c>
      <c r="O85" t="str">
        <f t="shared" si="28"/>
        <v>va</v>
      </c>
      <c r="P85" t="s">
        <v>1671</v>
      </c>
      <c r="Q85" t="str">
        <f t="shared" si="29"/>
        <v>va</v>
      </c>
      <c r="R85" t="str">
        <f t="shared" si="30"/>
        <v/>
      </c>
      <c r="S85" t="str">
        <f t="shared" si="31"/>
        <v/>
      </c>
      <c r="T85" t="str">
        <f t="shared" si="32"/>
        <v>va</v>
      </c>
      <c r="U85" t="s">
        <v>1671</v>
      </c>
    </row>
    <row r="86" spans="1:21">
      <c r="A86" s="43" t="s">
        <v>1660</v>
      </c>
      <c r="B86" s="43" t="s">
        <v>1661</v>
      </c>
      <c r="C86" s="43"/>
      <c r="D86" s="49" t="s">
        <v>18</v>
      </c>
      <c r="E86" s="43"/>
      <c r="F86" s="45"/>
      <c r="G86" s="45"/>
      <c r="H86" s="45"/>
      <c r="I86" t="str">
        <f t="shared" si="22"/>
        <v/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t="str">
        <f t="shared" si="28"/>
        <v/>
      </c>
      <c r="P86" t="s">
        <v>5</v>
      </c>
      <c r="Q86" t="str">
        <f t="shared" si="29"/>
        <v/>
      </c>
      <c r="R86" t="str">
        <f t="shared" si="30"/>
        <v>kp</v>
      </c>
      <c r="S86" t="str">
        <f t="shared" si="31"/>
        <v/>
      </c>
      <c r="T86" t="str">
        <f t="shared" si="32"/>
        <v>kp</v>
      </c>
      <c r="U86" t="s">
        <v>867</v>
      </c>
    </row>
    <row r="87" spans="1:21">
      <c r="A87" s="43" t="s">
        <v>95</v>
      </c>
      <c r="B87" s="43" t="s">
        <v>97</v>
      </c>
      <c r="C87" s="43" t="s">
        <v>654</v>
      </c>
      <c r="D87" s="43" t="s">
        <v>96</v>
      </c>
      <c r="E87" s="43" t="s">
        <v>96</v>
      </c>
      <c r="F87" s="44">
        <v>-1</v>
      </c>
      <c r="G87" s="46">
        <v>0</v>
      </c>
      <c r="H87" s="44">
        <v>-1</v>
      </c>
      <c r="I87" t="str">
        <f t="shared" si="22"/>
        <v>Yes</v>
      </c>
      <c r="J87" t="str">
        <f t="shared" si="23"/>
        <v/>
      </c>
      <c r="K87" t="str">
        <f t="shared" si="24"/>
        <v>Yes</v>
      </c>
      <c r="L87" t="str">
        <f t="shared" si="25"/>
        <v>va</v>
      </c>
      <c r="M87" t="str">
        <f t="shared" si="26"/>
        <v/>
      </c>
      <c r="N87" t="str">
        <f t="shared" si="27"/>
        <v>ih</v>
      </c>
      <c r="O87" t="str">
        <f t="shared" si="28"/>
        <v>vaih</v>
      </c>
      <c r="P87" t="s">
        <v>1672</v>
      </c>
      <c r="Q87" t="str">
        <f t="shared" si="29"/>
        <v>va</v>
      </c>
      <c r="R87" t="str">
        <f t="shared" si="30"/>
        <v>kp</v>
      </c>
      <c r="S87" t="str">
        <f t="shared" si="31"/>
        <v>ih</v>
      </c>
      <c r="T87" t="str">
        <f t="shared" si="32"/>
        <v>vakpih</v>
      </c>
      <c r="U87" t="s">
        <v>1674</v>
      </c>
    </row>
    <row r="88" spans="1:21">
      <c r="A88" s="43" t="s">
        <v>502</v>
      </c>
      <c r="B88" s="43" t="s">
        <v>503</v>
      </c>
      <c r="C88" s="43" t="s">
        <v>504</v>
      </c>
      <c r="D88" s="43"/>
      <c r="E88" s="43" t="s">
        <v>505</v>
      </c>
      <c r="F88" s="44">
        <v>-1</v>
      </c>
      <c r="G88" s="47"/>
      <c r="H88" s="46">
        <v>-1</v>
      </c>
      <c r="I88" t="str">
        <f t="shared" si="22"/>
        <v>Yes</v>
      </c>
      <c r="J88" t="str">
        <f t="shared" si="23"/>
        <v/>
      </c>
      <c r="K88" t="str">
        <f t="shared" si="24"/>
        <v>Yes</v>
      </c>
      <c r="L88" t="str">
        <f t="shared" si="25"/>
        <v>va</v>
      </c>
      <c r="M88" t="str">
        <f t="shared" si="26"/>
        <v/>
      </c>
      <c r="N88" t="str">
        <f t="shared" si="27"/>
        <v>ih</v>
      </c>
      <c r="O88" t="str">
        <f t="shared" si="28"/>
        <v>vaih</v>
      </c>
      <c r="P88" t="s">
        <v>1672</v>
      </c>
      <c r="Q88" t="str">
        <f t="shared" si="29"/>
        <v>va</v>
      </c>
      <c r="R88" t="str">
        <f t="shared" si="30"/>
        <v/>
      </c>
      <c r="S88" t="str">
        <f t="shared" si="31"/>
        <v>ih</v>
      </c>
      <c r="T88" t="str">
        <f t="shared" si="32"/>
        <v>vaih</v>
      </c>
      <c r="U88" t="s">
        <v>1672</v>
      </c>
    </row>
    <row r="89" spans="1:21">
      <c r="A89" s="43" t="s">
        <v>541</v>
      </c>
      <c r="B89" s="43" t="s">
        <v>542</v>
      </c>
      <c r="C89" s="43" t="s">
        <v>543</v>
      </c>
      <c r="D89" s="43"/>
      <c r="E89" s="43" t="s">
        <v>544</v>
      </c>
      <c r="F89" s="44">
        <v>-1</v>
      </c>
      <c r="G89" s="45"/>
      <c r="H89" s="46">
        <v>0</v>
      </c>
      <c r="I89" t="str">
        <f t="shared" si="22"/>
        <v>Yes</v>
      </c>
      <c r="J89" t="str">
        <f t="shared" si="23"/>
        <v/>
      </c>
      <c r="K89" t="str">
        <f t="shared" si="24"/>
        <v/>
      </c>
      <c r="L89" t="str">
        <f t="shared" si="25"/>
        <v>va</v>
      </c>
      <c r="M89" t="str">
        <f t="shared" si="26"/>
        <v/>
      </c>
      <c r="N89" t="str">
        <f t="shared" si="27"/>
        <v/>
      </c>
      <c r="O89" t="str">
        <f t="shared" si="28"/>
        <v>va</v>
      </c>
      <c r="P89" t="s">
        <v>1671</v>
      </c>
      <c r="Q89" t="str">
        <f t="shared" si="29"/>
        <v>va</v>
      </c>
      <c r="R89" t="str">
        <f t="shared" si="30"/>
        <v/>
      </c>
      <c r="S89" t="str">
        <f t="shared" si="31"/>
        <v>ih</v>
      </c>
      <c r="T89" t="str">
        <f t="shared" si="32"/>
        <v>vaih</v>
      </c>
      <c r="U89" t="s">
        <v>1672</v>
      </c>
    </row>
    <row r="90" spans="1:21">
      <c r="A90" s="43" t="s">
        <v>532</v>
      </c>
      <c r="B90" s="43" t="s">
        <v>533</v>
      </c>
      <c r="C90" s="43" t="s">
        <v>534</v>
      </c>
      <c r="D90" s="43"/>
      <c r="E90" s="43"/>
      <c r="F90" s="46">
        <v>-1</v>
      </c>
      <c r="G90" s="47"/>
      <c r="H90" s="45"/>
      <c r="I90" t="str">
        <f t="shared" si="22"/>
        <v>Yes</v>
      </c>
      <c r="J90" t="str">
        <f t="shared" si="23"/>
        <v/>
      </c>
      <c r="K90" t="str">
        <f t="shared" si="24"/>
        <v/>
      </c>
      <c r="L90" t="str">
        <f t="shared" si="25"/>
        <v>va</v>
      </c>
      <c r="M90" t="str">
        <f t="shared" si="26"/>
        <v/>
      </c>
      <c r="N90" t="str">
        <f t="shared" si="27"/>
        <v/>
      </c>
      <c r="O90" t="str">
        <f t="shared" si="28"/>
        <v>va</v>
      </c>
      <c r="P90" t="s">
        <v>1671</v>
      </c>
      <c r="Q90" t="str">
        <f t="shared" si="29"/>
        <v>va</v>
      </c>
      <c r="R90" t="str">
        <f t="shared" si="30"/>
        <v/>
      </c>
      <c r="S90" t="str">
        <f t="shared" si="31"/>
        <v/>
      </c>
      <c r="T90" t="str">
        <f t="shared" si="32"/>
        <v>va</v>
      </c>
      <c r="U90" t="s">
        <v>1671</v>
      </c>
    </row>
    <row r="91" spans="1:21">
      <c r="A91" s="43" t="s">
        <v>520</v>
      </c>
      <c r="B91" s="43" t="s">
        <v>521</v>
      </c>
      <c r="C91" s="43" t="s">
        <v>522</v>
      </c>
      <c r="D91" s="43"/>
      <c r="E91" s="43"/>
      <c r="F91" s="44">
        <v>-1</v>
      </c>
      <c r="G91" s="45"/>
      <c r="H91" s="47"/>
      <c r="I91" t="str">
        <f t="shared" si="22"/>
        <v>Yes</v>
      </c>
      <c r="J91" t="str">
        <f t="shared" si="23"/>
        <v/>
      </c>
      <c r="K91" t="str">
        <f t="shared" si="24"/>
        <v/>
      </c>
      <c r="L91" t="str">
        <f t="shared" si="25"/>
        <v>va</v>
      </c>
      <c r="M91" t="str">
        <f t="shared" si="26"/>
        <v/>
      </c>
      <c r="N91" t="str">
        <f t="shared" si="27"/>
        <v/>
      </c>
      <c r="O91" t="str">
        <f t="shared" si="28"/>
        <v>va</v>
      </c>
      <c r="P91" t="s">
        <v>1671</v>
      </c>
      <c r="Q91" t="str">
        <f t="shared" si="29"/>
        <v>va</v>
      </c>
      <c r="R91" t="str">
        <f t="shared" si="30"/>
        <v/>
      </c>
      <c r="S91" t="str">
        <f t="shared" si="31"/>
        <v/>
      </c>
      <c r="T91" t="str">
        <f t="shared" si="32"/>
        <v>va</v>
      </c>
      <c r="U91" t="s">
        <v>1671</v>
      </c>
    </row>
    <row r="92" spans="1:21">
      <c r="A92" s="43" t="s">
        <v>308</v>
      </c>
      <c r="B92" s="43" t="s">
        <v>309</v>
      </c>
      <c r="C92" s="43" t="s">
        <v>310</v>
      </c>
      <c r="D92" s="43"/>
      <c r="E92" s="43"/>
      <c r="F92" s="46">
        <v>-1</v>
      </c>
      <c r="G92" s="45"/>
      <c r="H92" s="47"/>
      <c r="I92" t="str">
        <f t="shared" si="22"/>
        <v>Yes</v>
      </c>
      <c r="J92" t="str">
        <f t="shared" si="23"/>
        <v/>
      </c>
      <c r="K92" t="str">
        <f t="shared" si="24"/>
        <v/>
      </c>
      <c r="L92" t="str">
        <f t="shared" si="25"/>
        <v>va</v>
      </c>
      <c r="M92" t="str">
        <f t="shared" si="26"/>
        <v/>
      </c>
      <c r="N92" t="str">
        <f t="shared" si="27"/>
        <v/>
      </c>
      <c r="O92" t="str">
        <f t="shared" si="28"/>
        <v>va</v>
      </c>
      <c r="P92" t="s">
        <v>1671</v>
      </c>
      <c r="Q92" t="str">
        <f t="shared" si="29"/>
        <v>va</v>
      </c>
      <c r="R92" t="str">
        <f t="shared" si="30"/>
        <v/>
      </c>
      <c r="S92" t="str">
        <f t="shared" si="31"/>
        <v/>
      </c>
      <c r="T92" t="str">
        <f t="shared" si="32"/>
        <v>va</v>
      </c>
      <c r="U92" t="s">
        <v>1671</v>
      </c>
    </row>
    <row r="93" spans="1:21">
      <c r="A93" s="43" t="s">
        <v>47</v>
      </c>
      <c r="B93" s="43" t="s">
        <v>49</v>
      </c>
      <c r="C93" s="43" t="s">
        <v>765</v>
      </c>
      <c r="D93" s="43" t="s">
        <v>48</v>
      </c>
      <c r="E93" s="43" t="s">
        <v>766</v>
      </c>
      <c r="F93" s="44">
        <v>-1</v>
      </c>
      <c r="G93" s="46">
        <v>0</v>
      </c>
      <c r="H93" s="44">
        <v>-1</v>
      </c>
      <c r="I93" t="str">
        <f t="shared" si="22"/>
        <v>Yes</v>
      </c>
      <c r="J93" t="str">
        <f t="shared" si="23"/>
        <v/>
      </c>
      <c r="K93" t="str">
        <f t="shared" si="24"/>
        <v>Yes</v>
      </c>
      <c r="L93" t="str">
        <f t="shared" si="25"/>
        <v>va</v>
      </c>
      <c r="M93" t="str">
        <f t="shared" si="26"/>
        <v/>
      </c>
      <c r="N93" t="str">
        <f t="shared" si="27"/>
        <v>ih</v>
      </c>
      <c r="O93" t="str">
        <f t="shared" si="28"/>
        <v>vaih</v>
      </c>
      <c r="P93" t="s">
        <v>1672</v>
      </c>
      <c r="Q93" t="str">
        <f t="shared" si="29"/>
        <v>va</v>
      </c>
      <c r="R93" t="str">
        <f t="shared" si="30"/>
        <v>kp</v>
      </c>
      <c r="S93" t="str">
        <f t="shared" si="31"/>
        <v>ih</v>
      </c>
      <c r="T93" t="str">
        <f t="shared" si="32"/>
        <v>vakpih</v>
      </c>
      <c r="U93" t="s">
        <v>1674</v>
      </c>
    </row>
    <row r="94" spans="1:21">
      <c r="A94" s="43" t="s">
        <v>395</v>
      </c>
      <c r="B94" s="43" t="s">
        <v>396</v>
      </c>
      <c r="C94" s="43" t="s">
        <v>397</v>
      </c>
      <c r="D94" s="43"/>
      <c r="E94" s="43"/>
      <c r="F94" s="44">
        <v>-1</v>
      </c>
      <c r="G94" s="47"/>
      <c r="H94" s="47"/>
      <c r="I94" t="str">
        <f t="shared" si="22"/>
        <v>Yes</v>
      </c>
      <c r="J94" t="str">
        <f t="shared" si="23"/>
        <v/>
      </c>
      <c r="K94" t="str">
        <f t="shared" si="24"/>
        <v/>
      </c>
      <c r="L94" t="str">
        <f t="shared" si="25"/>
        <v>va</v>
      </c>
      <c r="M94" t="str">
        <f t="shared" si="26"/>
        <v/>
      </c>
      <c r="N94" t="str">
        <f t="shared" si="27"/>
        <v/>
      </c>
      <c r="O94" t="str">
        <f t="shared" si="28"/>
        <v>va</v>
      </c>
      <c r="P94" t="s">
        <v>1671</v>
      </c>
      <c r="Q94" t="str">
        <f t="shared" si="29"/>
        <v>va</v>
      </c>
      <c r="R94" t="str">
        <f t="shared" si="30"/>
        <v/>
      </c>
      <c r="S94" t="str">
        <f t="shared" si="31"/>
        <v/>
      </c>
      <c r="T94" t="str">
        <f t="shared" si="32"/>
        <v>va</v>
      </c>
      <c r="U94" t="s">
        <v>1671</v>
      </c>
    </row>
    <row r="95" spans="1:21">
      <c r="A95" s="43" t="s">
        <v>419</v>
      </c>
      <c r="B95" s="43" t="s">
        <v>420</v>
      </c>
      <c r="C95" s="43" t="s">
        <v>421</v>
      </c>
      <c r="D95" s="43"/>
      <c r="E95" s="43"/>
      <c r="F95" s="44">
        <v>-1</v>
      </c>
      <c r="G95" s="45"/>
      <c r="H95" s="47"/>
      <c r="I95" t="str">
        <f t="shared" si="22"/>
        <v>Yes</v>
      </c>
      <c r="J95" t="str">
        <f t="shared" si="23"/>
        <v/>
      </c>
      <c r="K95" t="str">
        <f t="shared" si="24"/>
        <v/>
      </c>
      <c r="L95" t="str">
        <f t="shared" si="25"/>
        <v>va</v>
      </c>
      <c r="M95" t="str">
        <f t="shared" si="26"/>
        <v/>
      </c>
      <c r="N95" t="str">
        <f t="shared" si="27"/>
        <v/>
      </c>
      <c r="O95" t="str">
        <f t="shared" si="28"/>
        <v>va</v>
      </c>
      <c r="P95" t="s">
        <v>1671</v>
      </c>
      <c r="Q95" t="str">
        <f t="shared" si="29"/>
        <v>va</v>
      </c>
      <c r="R95" t="str">
        <f t="shared" si="30"/>
        <v/>
      </c>
      <c r="S95" t="str">
        <f t="shared" si="31"/>
        <v/>
      </c>
      <c r="T95" t="str">
        <f t="shared" si="32"/>
        <v>va</v>
      </c>
      <c r="U95" t="s">
        <v>1671</v>
      </c>
    </row>
    <row r="96" spans="1:21">
      <c r="A96" s="43" t="s">
        <v>761</v>
      </c>
      <c r="B96" s="43" t="s">
        <v>762</v>
      </c>
      <c r="C96" s="43" t="s">
        <v>763</v>
      </c>
      <c r="D96" s="43"/>
      <c r="E96" s="43" t="s">
        <v>764</v>
      </c>
      <c r="F96" s="44">
        <v>-1</v>
      </c>
      <c r="G96" s="45"/>
      <c r="H96" s="46">
        <v>-1</v>
      </c>
      <c r="I96" t="str">
        <f t="shared" si="22"/>
        <v>Yes</v>
      </c>
      <c r="J96" t="str">
        <f t="shared" si="23"/>
        <v/>
      </c>
      <c r="K96" t="str">
        <f t="shared" si="24"/>
        <v>Yes</v>
      </c>
      <c r="L96" t="str">
        <f t="shared" si="25"/>
        <v>va</v>
      </c>
      <c r="M96" t="str">
        <f t="shared" si="26"/>
        <v/>
      </c>
      <c r="N96" t="str">
        <f t="shared" si="27"/>
        <v>ih</v>
      </c>
      <c r="O96" t="str">
        <f t="shared" si="28"/>
        <v>vaih</v>
      </c>
      <c r="P96" t="s">
        <v>1672</v>
      </c>
      <c r="Q96" t="str">
        <f t="shared" si="29"/>
        <v>va</v>
      </c>
      <c r="R96" t="str">
        <f t="shared" si="30"/>
        <v/>
      </c>
      <c r="S96" t="str">
        <f t="shared" si="31"/>
        <v>ih</v>
      </c>
      <c r="T96" t="str">
        <f t="shared" si="32"/>
        <v>vaih</v>
      </c>
      <c r="U96" t="s">
        <v>1672</v>
      </c>
    </row>
    <row r="97" spans="1:21">
      <c r="A97" s="43" t="s">
        <v>746</v>
      </c>
      <c r="B97" s="43" t="s">
        <v>747</v>
      </c>
      <c r="C97" s="43" t="s">
        <v>748</v>
      </c>
      <c r="D97" s="43"/>
      <c r="E97" s="43" t="s">
        <v>749</v>
      </c>
      <c r="F97" s="44">
        <v>-1</v>
      </c>
      <c r="G97" s="45"/>
      <c r="H97" s="44">
        <v>0</v>
      </c>
      <c r="I97" t="str">
        <f t="shared" si="22"/>
        <v>Yes</v>
      </c>
      <c r="J97" t="str">
        <f t="shared" si="23"/>
        <v/>
      </c>
      <c r="K97" t="str">
        <f t="shared" si="24"/>
        <v/>
      </c>
      <c r="L97" t="str">
        <f t="shared" si="25"/>
        <v>va</v>
      </c>
      <c r="M97" t="str">
        <f t="shared" si="26"/>
        <v/>
      </c>
      <c r="N97" t="str">
        <f t="shared" si="27"/>
        <v/>
      </c>
      <c r="O97" t="str">
        <f t="shared" si="28"/>
        <v>va</v>
      </c>
      <c r="P97" t="s">
        <v>1671</v>
      </c>
      <c r="Q97" t="str">
        <f t="shared" si="29"/>
        <v>va</v>
      </c>
      <c r="R97" t="str">
        <f t="shared" si="30"/>
        <v/>
      </c>
      <c r="S97" t="str">
        <f t="shared" si="31"/>
        <v>ih</v>
      </c>
      <c r="T97" t="str">
        <f t="shared" si="32"/>
        <v>vaih</v>
      </c>
      <c r="U97" t="s">
        <v>1672</v>
      </c>
    </row>
    <row r="98" spans="1:21">
      <c r="A98" s="43" t="s">
        <v>597</v>
      </c>
      <c r="B98" s="43" t="s">
        <v>598</v>
      </c>
      <c r="C98" s="43" t="s">
        <v>599</v>
      </c>
      <c r="D98" s="43"/>
      <c r="E98" s="43" t="s">
        <v>600</v>
      </c>
      <c r="F98" s="44">
        <v>-1</v>
      </c>
      <c r="G98" s="45"/>
      <c r="H98" s="44">
        <v>0</v>
      </c>
      <c r="I98" t="str">
        <f t="shared" ref="I98:I129" si="33">IF(F98,"Yes","")</f>
        <v>Yes</v>
      </c>
      <c r="J98" t="str">
        <f t="shared" ref="J98:J129" si="34">IF(G98,"Yes","")</f>
        <v/>
      </c>
      <c r="K98" t="str">
        <f t="shared" ref="K98:K129" si="35">IF(H98,"Yes","")</f>
        <v/>
      </c>
      <c r="L98" t="str">
        <f t="shared" ref="L98:L129" si="36">IF(F98,"va","")</f>
        <v>va</v>
      </c>
      <c r="M98" t="str">
        <f t="shared" ref="M98:M129" si="37">IF(G98,"kp","")</f>
        <v/>
      </c>
      <c r="N98" t="str">
        <f t="shared" ref="N98:N129" si="38">IF(H98,"ih","")</f>
        <v/>
      </c>
      <c r="O98" t="str">
        <f t="shared" ref="O98:O129" si="39">L98&amp;M98&amp;N98</f>
        <v>va</v>
      </c>
      <c r="P98" t="s">
        <v>1671</v>
      </c>
      <c r="Q98" t="str">
        <f t="shared" ref="Q98:Q129" si="40">IF(ISBLANK(C98),"","va")</f>
        <v>va</v>
      </c>
      <c r="R98" t="str">
        <f t="shared" ref="R98:R129" si="41">IF(ISBLANK(D98),"","kp")</f>
        <v/>
      </c>
      <c r="S98" t="str">
        <f t="shared" ref="S98:S129" si="42">IF(ISBLANK(E98),"","ih")</f>
        <v>ih</v>
      </c>
      <c r="T98" t="str">
        <f t="shared" ref="T98:T129" si="43">Q98&amp;R98&amp;S98</f>
        <v>vaih</v>
      </c>
      <c r="U98" t="s">
        <v>1672</v>
      </c>
    </row>
    <row r="99" spans="1:21">
      <c r="A99" s="43" t="s">
        <v>604</v>
      </c>
      <c r="B99" s="43" t="s">
        <v>605</v>
      </c>
      <c r="C99" s="43" t="s">
        <v>606</v>
      </c>
      <c r="D99" s="43"/>
      <c r="E99" s="43" t="s">
        <v>607</v>
      </c>
      <c r="F99" s="44">
        <v>-1</v>
      </c>
      <c r="G99" s="45"/>
      <c r="H99" s="46">
        <v>-1</v>
      </c>
      <c r="I99" t="str">
        <f t="shared" si="33"/>
        <v>Yes</v>
      </c>
      <c r="J99" t="str">
        <f t="shared" si="34"/>
        <v/>
      </c>
      <c r="K99" t="str">
        <f t="shared" si="35"/>
        <v>Yes</v>
      </c>
      <c r="L99" t="str">
        <f t="shared" si="36"/>
        <v>va</v>
      </c>
      <c r="M99" t="str">
        <f t="shared" si="37"/>
        <v/>
      </c>
      <c r="N99" t="str">
        <f t="shared" si="38"/>
        <v>ih</v>
      </c>
      <c r="O99" t="str">
        <f t="shared" si="39"/>
        <v>vaih</v>
      </c>
      <c r="P99" t="s">
        <v>1672</v>
      </c>
      <c r="Q99" t="str">
        <f t="shared" si="40"/>
        <v>va</v>
      </c>
      <c r="R99" t="str">
        <f t="shared" si="41"/>
        <v/>
      </c>
      <c r="S99" t="str">
        <f t="shared" si="42"/>
        <v>ih</v>
      </c>
      <c r="T99" t="str">
        <f t="shared" si="43"/>
        <v>vaih</v>
      </c>
      <c r="U99" t="s">
        <v>1672</v>
      </c>
    </row>
    <row r="100" spans="1:21">
      <c r="A100" s="43" t="s">
        <v>11</v>
      </c>
      <c r="B100" s="43" t="s">
        <v>13</v>
      </c>
      <c r="C100" s="43" t="s">
        <v>296</v>
      </c>
      <c r="D100" s="43" t="s">
        <v>30</v>
      </c>
      <c r="E100" s="43" t="s">
        <v>297</v>
      </c>
      <c r="F100" s="44">
        <v>-1</v>
      </c>
      <c r="G100" s="46">
        <v>-1</v>
      </c>
      <c r="H100" s="46">
        <v>-1</v>
      </c>
      <c r="I100" t="str">
        <f t="shared" si="33"/>
        <v>Yes</v>
      </c>
      <c r="J100" t="str">
        <f t="shared" si="34"/>
        <v>Yes</v>
      </c>
      <c r="K100" t="str">
        <f t="shared" si="35"/>
        <v>Yes</v>
      </c>
      <c r="L100" t="str">
        <f t="shared" si="36"/>
        <v>va</v>
      </c>
      <c r="M100" t="str">
        <f t="shared" si="37"/>
        <v>kp</v>
      </c>
      <c r="N100" t="str">
        <f t="shared" si="38"/>
        <v>ih</v>
      </c>
      <c r="O100" t="str">
        <f t="shared" si="39"/>
        <v>vakpih</v>
      </c>
      <c r="P100" t="s">
        <v>1674</v>
      </c>
      <c r="Q100" t="str">
        <f t="shared" si="40"/>
        <v>va</v>
      </c>
      <c r="R100" t="str">
        <f t="shared" si="41"/>
        <v>kp</v>
      </c>
      <c r="S100" t="str">
        <f t="shared" si="42"/>
        <v>ih</v>
      </c>
      <c r="T100" t="str">
        <f t="shared" si="43"/>
        <v>vakpih</v>
      </c>
      <c r="U100" t="s">
        <v>1674</v>
      </c>
    </row>
    <row r="101" spans="1:21">
      <c r="A101" s="43" t="s">
        <v>585</v>
      </c>
      <c r="B101" s="43" t="s">
        <v>586</v>
      </c>
      <c r="C101" s="43" t="s">
        <v>587</v>
      </c>
      <c r="D101" s="43"/>
      <c r="E101" s="43" t="s">
        <v>588</v>
      </c>
      <c r="F101" s="44">
        <v>-1</v>
      </c>
      <c r="G101" s="45"/>
      <c r="H101" s="46">
        <v>0</v>
      </c>
      <c r="I101" t="str">
        <f t="shared" si="33"/>
        <v>Yes</v>
      </c>
      <c r="J101" t="str">
        <f t="shared" si="34"/>
        <v/>
      </c>
      <c r="K101" t="str">
        <f t="shared" si="35"/>
        <v/>
      </c>
      <c r="L101" t="str">
        <f t="shared" si="36"/>
        <v>va</v>
      </c>
      <c r="M101" t="str">
        <f t="shared" si="37"/>
        <v/>
      </c>
      <c r="N101" t="str">
        <f t="shared" si="38"/>
        <v/>
      </c>
      <c r="O101" t="str">
        <f t="shared" si="39"/>
        <v>va</v>
      </c>
      <c r="P101" t="s">
        <v>1671</v>
      </c>
      <c r="Q101" t="str">
        <f t="shared" si="40"/>
        <v>va</v>
      </c>
      <c r="R101" t="str">
        <f t="shared" si="41"/>
        <v/>
      </c>
      <c r="S101" t="str">
        <f t="shared" si="42"/>
        <v>ih</v>
      </c>
      <c r="T101" t="str">
        <f t="shared" si="43"/>
        <v>vaih</v>
      </c>
      <c r="U101" t="s">
        <v>1672</v>
      </c>
    </row>
    <row r="102" spans="1:21">
      <c r="A102" s="43" t="s">
        <v>628</v>
      </c>
      <c r="B102" s="43" t="s">
        <v>629</v>
      </c>
      <c r="C102" s="43" t="s">
        <v>630</v>
      </c>
      <c r="D102" s="43"/>
      <c r="E102" s="43" t="s">
        <v>631</v>
      </c>
      <c r="F102" s="44">
        <v>-1</v>
      </c>
      <c r="G102" s="45"/>
      <c r="H102" s="46">
        <v>0</v>
      </c>
      <c r="I102" t="str">
        <f t="shared" si="33"/>
        <v>Yes</v>
      </c>
      <c r="J102" t="str">
        <f t="shared" si="34"/>
        <v/>
      </c>
      <c r="K102" t="str">
        <f t="shared" si="35"/>
        <v/>
      </c>
      <c r="L102" t="str">
        <f t="shared" si="36"/>
        <v>va</v>
      </c>
      <c r="M102" t="str">
        <f t="shared" si="37"/>
        <v/>
      </c>
      <c r="N102" t="str">
        <f t="shared" si="38"/>
        <v/>
      </c>
      <c r="O102" t="str">
        <f t="shared" si="39"/>
        <v>va</v>
      </c>
      <c r="P102" t="s">
        <v>1671</v>
      </c>
      <c r="Q102" t="str">
        <f t="shared" si="40"/>
        <v>va</v>
      </c>
      <c r="R102" t="str">
        <f t="shared" si="41"/>
        <v/>
      </c>
      <c r="S102" t="str">
        <f t="shared" si="42"/>
        <v>ih</v>
      </c>
      <c r="T102" t="str">
        <f t="shared" si="43"/>
        <v>vaih</v>
      </c>
      <c r="U102" t="s">
        <v>1672</v>
      </c>
    </row>
    <row r="103" spans="1:21">
      <c r="A103" s="43" t="s">
        <v>278</v>
      </c>
      <c r="B103" s="43" t="s">
        <v>279</v>
      </c>
      <c r="C103" s="43" t="s">
        <v>280</v>
      </c>
      <c r="D103" s="43"/>
      <c r="E103" s="43"/>
      <c r="F103" s="44">
        <v>-1</v>
      </c>
      <c r="G103" s="47"/>
      <c r="H103" s="47"/>
      <c r="I103" t="str">
        <f t="shared" si="33"/>
        <v>Yes</v>
      </c>
      <c r="J103" t="str">
        <f t="shared" si="34"/>
        <v/>
      </c>
      <c r="K103" t="str">
        <f t="shared" si="35"/>
        <v/>
      </c>
      <c r="L103" t="str">
        <f t="shared" si="36"/>
        <v>va</v>
      </c>
      <c r="M103" t="str">
        <f t="shared" si="37"/>
        <v/>
      </c>
      <c r="N103" t="str">
        <f t="shared" si="38"/>
        <v/>
      </c>
      <c r="O103" t="str">
        <f t="shared" si="39"/>
        <v>va</v>
      </c>
      <c r="P103" t="s">
        <v>1671</v>
      </c>
      <c r="Q103" t="str">
        <f t="shared" si="40"/>
        <v>va</v>
      </c>
      <c r="R103" t="str">
        <f t="shared" si="41"/>
        <v/>
      </c>
      <c r="S103" t="str">
        <f t="shared" si="42"/>
        <v/>
      </c>
      <c r="T103" t="str">
        <f t="shared" si="43"/>
        <v>va</v>
      </c>
      <c r="U103" t="s">
        <v>1671</v>
      </c>
    </row>
    <row r="104" spans="1:21">
      <c r="A104" s="43" t="s">
        <v>338</v>
      </c>
      <c r="B104" s="43" t="s">
        <v>339</v>
      </c>
      <c r="C104" s="43"/>
      <c r="D104" s="43"/>
      <c r="E104" s="43" t="s">
        <v>340</v>
      </c>
      <c r="F104" s="47"/>
      <c r="G104" s="45"/>
      <c r="H104" s="44">
        <v>-1</v>
      </c>
      <c r="I104" t="str">
        <f t="shared" si="33"/>
        <v/>
      </c>
      <c r="J104" t="str">
        <f t="shared" si="34"/>
        <v/>
      </c>
      <c r="K104" t="str">
        <f t="shared" si="35"/>
        <v>Yes</v>
      </c>
      <c r="L104" t="str">
        <f t="shared" si="36"/>
        <v/>
      </c>
      <c r="M104" t="str">
        <f t="shared" si="37"/>
        <v/>
      </c>
      <c r="N104" t="str">
        <f t="shared" si="38"/>
        <v>ih</v>
      </c>
      <c r="O104" t="str">
        <f t="shared" si="39"/>
        <v>ih</v>
      </c>
      <c r="P104" t="s">
        <v>1669</v>
      </c>
      <c r="Q104" t="str">
        <f t="shared" si="40"/>
        <v/>
      </c>
      <c r="R104" t="str">
        <f t="shared" si="41"/>
        <v/>
      </c>
      <c r="S104" t="str">
        <f t="shared" si="42"/>
        <v>ih</v>
      </c>
      <c r="T104" t="str">
        <f t="shared" si="43"/>
        <v>ih</v>
      </c>
      <c r="U104" t="s">
        <v>1669</v>
      </c>
    </row>
    <row r="105" spans="1:21">
      <c r="A105" s="43" t="s">
        <v>199</v>
      </c>
      <c r="B105" s="43" t="s">
        <v>200</v>
      </c>
      <c r="C105" s="43" t="s">
        <v>201</v>
      </c>
      <c r="D105" s="43"/>
      <c r="E105" s="43"/>
      <c r="F105" s="44">
        <v>-1</v>
      </c>
      <c r="G105" s="45"/>
      <c r="H105" s="47"/>
      <c r="I105" t="str">
        <f t="shared" si="33"/>
        <v>Yes</v>
      </c>
      <c r="J105" t="str">
        <f t="shared" si="34"/>
        <v/>
      </c>
      <c r="K105" t="str">
        <f t="shared" si="35"/>
        <v/>
      </c>
      <c r="L105" t="str">
        <f t="shared" si="36"/>
        <v>va</v>
      </c>
      <c r="M105" t="str">
        <f t="shared" si="37"/>
        <v/>
      </c>
      <c r="N105" t="str">
        <f t="shared" si="38"/>
        <v/>
      </c>
      <c r="O105" t="str">
        <f t="shared" si="39"/>
        <v>va</v>
      </c>
      <c r="P105" t="s">
        <v>1671</v>
      </c>
      <c r="Q105" t="str">
        <f t="shared" si="40"/>
        <v>va</v>
      </c>
      <c r="R105" t="str">
        <f t="shared" si="41"/>
        <v/>
      </c>
      <c r="S105" t="str">
        <f t="shared" si="42"/>
        <v/>
      </c>
      <c r="T105" t="str">
        <f t="shared" si="43"/>
        <v>va</v>
      </c>
      <c r="U105" t="s">
        <v>1671</v>
      </c>
    </row>
    <row r="106" spans="1:21">
      <c r="A106" s="43" t="s">
        <v>800</v>
      </c>
      <c r="B106" s="43" t="s">
        <v>801</v>
      </c>
      <c r="C106" s="43" t="s">
        <v>802</v>
      </c>
      <c r="D106" s="43"/>
      <c r="E106" s="43" t="s">
        <v>803</v>
      </c>
      <c r="F106" s="44">
        <v>-1</v>
      </c>
      <c r="G106" s="45"/>
      <c r="H106" s="44">
        <v>-1</v>
      </c>
      <c r="I106" t="str">
        <f t="shared" si="33"/>
        <v>Yes</v>
      </c>
      <c r="J106" t="str">
        <f t="shared" si="34"/>
        <v/>
      </c>
      <c r="K106" t="str">
        <f t="shared" si="35"/>
        <v>Yes</v>
      </c>
      <c r="L106" t="str">
        <f t="shared" si="36"/>
        <v>va</v>
      </c>
      <c r="M106" t="str">
        <f t="shared" si="37"/>
        <v/>
      </c>
      <c r="N106" t="str">
        <f t="shared" si="38"/>
        <v>ih</v>
      </c>
      <c r="O106" t="str">
        <f t="shared" si="39"/>
        <v>vaih</v>
      </c>
      <c r="P106" t="s">
        <v>1672</v>
      </c>
      <c r="Q106" t="str">
        <f t="shared" si="40"/>
        <v>va</v>
      </c>
      <c r="R106" t="str">
        <f t="shared" si="41"/>
        <v/>
      </c>
      <c r="S106" t="str">
        <f t="shared" si="42"/>
        <v>ih</v>
      </c>
      <c r="T106" t="str">
        <f t="shared" si="43"/>
        <v>vaih</v>
      </c>
      <c r="U106" t="s">
        <v>1672</v>
      </c>
    </row>
    <row r="107" spans="1:21">
      <c r="A107" s="43" t="s">
        <v>573</v>
      </c>
      <c r="B107" s="43" t="s">
        <v>574</v>
      </c>
      <c r="C107" s="43" t="s">
        <v>575</v>
      </c>
      <c r="D107" s="43"/>
      <c r="E107" s="43"/>
      <c r="F107" s="44">
        <v>-1</v>
      </c>
      <c r="G107" s="47"/>
      <c r="H107" s="47"/>
      <c r="I107" t="str">
        <f t="shared" si="33"/>
        <v>Yes</v>
      </c>
      <c r="J107" t="str">
        <f t="shared" si="34"/>
        <v/>
      </c>
      <c r="K107" t="str">
        <f t="shared" si="35"/>
        <v/>
      </c>
      <c r="L107" t="str">
        <f t="shared" si="36"/>
        <v>va</v>
      </c>
      <c r="M107" t="str">
        <f t="shared" si="37"/>
        <v/>
      </c>
      <c r="N107" t="str">
        <f t="shared" si="38"/>
        <v/>
      </c>
      <c r="O107" t="str">
        <f t="shared" si="39"/>
        <v>va</v>
      </c>
      <c r="P107" t="s">
        <v>1671</v>
      </c>
      <c r="Q107" t="str">
        <f t="shared" si="40"/>
        <v>va</v>
      </c>
      <c r="R107" t="str">
        <f t="shared" si="41"/>
        <v/>
      </c>
      <c r="S107" t="str">
        <f t="shared" si="42"/>
        <v/>
      </c>
      <c r="T107" t="str">
        <f t="shared" si="43"/>
        <v>va</v>
      </c>
      <c r="U107" t="s">
        <v>1671</v>
      </c>
    </row>
    <row r="108" spans="1:21">
      <c r="A108" s="43" t="s">
        <v>738</v>
      </c>
      <c r="B108" s="43" t="s">
        <v>739</v>
      </c>
      <c r="C108" s="43" t="s">
        <v>740</v>
      </c>
      <c r="D108" s="43"/>
      <c r="E108" s="43" t="s">
        <v>741</v>
      </c>
      <c r="F108" s="44">
        <v>-1</v>
      </c>
      <c r="G108" s="47"/>
      <c r="H108" s="44">
        <v>0</v>
      </c>
      <c r="I108" t="str">
        <f t="shared" si="33"/>
        <v>Yes</v>
      </c>
      <c r="J108" t="str">
        <f t="shared" si="34"/>
        <v/>
      </c>
      <c r="K108" t="str">
        <f t="shared" si="35"/>
        <v/>
      </c>
      <c r="L108" t="str">
        <f t="shared" si="36"/>
        <v>va</v>
      </c>
      <c r="M108" t="str">
        <f t="shared" si="37"/>
        <v/>
      </c>
      <c r="N108" t="str">
        <f t="shared" si="38"/>
        <v/>
      </c>
      <c r="O108" t="str">
        <f t="shared" si="39"/>
        <v>va</v>
      </c>
      <c r="P108" t="s">
        <v>1671</v>
      </c>
      <c r="Q108" t="str">
        <f t="shared" si="40"/>
        <v>va</v>
      </c>
      <c r="R108" t="str">
        <f t="shared" si="41"/>
        <v/>
      </c>
      <c r="S108" t="str">
        <f t="shared" si="42"/>
        <v>ih</v>
      </c>
      <c r="T108" t="str">
        <f t="shared" si="43"/>
        <v>vaih</v>
      </c>
      <c r="U108" t="s">
        <v>1672</v>
      </c>
    </row>
    <row r="109" spans="1:21">
      <c r="A109" s="43" t="s">
        <v>767</v>
      </c>
      <c r="B109" s="43" t="s">
        <v>768</v>
      </c>
      <c r="C109" s="43" t="s">
        <v>1159</v>
      </c>
      <c r="D109" s="43"/>
      <c r="E109" s="43" t="s">
        <v>769</v>
      </c>
      <c r="F109" s="44">
        <v>0</v>
      </c>
      <c r="G109" s="45"/>
      <c r="H109" s="46">
        <v>0</v>
      </c>
      <c r="I109" t="str">
        <f t="shared" si="33"/>
        <v/>
      </c>
      <c r="J109" t="str">
        <f t="shared" si="34"/>
        <v/>
      </c>
      <c r="K109" t="str">
        <f t="shared" si="35"/>
        <v/>
      </c>
      <c r="L109" t="str">
        <f t="shared" si="36"/>
        <v/>
      </c>
      <c r="M109" t="str">
        <f t="shared" si="37"/>
        <v/>
      </c>
      <c r="N109" t="str">
        <f t="shared" si="38"/>
        <v/>
      </c>
      <c r="O109" t="str">
        <f t="shared" si="39"/>
        <v/>
      </c>
      <c r="P109" t="s">
        <v>5</v>
      </c>
      <c r="Q109" t="str">
        <f t="shared" si="40"/>
        <v>va</v>
      </c>
      <c r="R109" t="str">
        <f t="shared" si="41"/>
        <v/>
      </c>
      <c r="S109" t="str">
        <f t="shared" si="42"/>
        <v>ih</v>
      </c>
      <c r="T109" t="str">
        <f t="shared" si="43"/>
        <v>vaih</v>
      </c>
      <c r="U109" t="s">
        <v>1672</v>
      </c>
    </row>
    <row r="110" spans="1:21">
      <c r="A110" s="43" t="s">
        <v>1662</v>
      </c>
      <c r="B110" s="43" t="s">
        <v>1663</v>
      </c>
      <c r="C110" s="49" t="s">
        <v>418</v>
      </c>
      <c r="D110" s="43"/>
      <c r="E110" s="43"/>
      <c r="F110" s="47"/>
      <c r="G110" s="45"/>
      <c r="H110" s="45"/>
      <c r="I110" t="str">
        <f t="shared" si="33"/>
        <v/>
      </c>
      <c r="J110" t="str">
        <f t="shared" si="34"/>
        <v/>
      </c>
      <c r="K110" t="str">
        <f t="shared" si="35"/>
        <v/>
      </c>
      <c r="L110" t="str">
        <f t="shared" si="36"/>
        <v/>
      </c>
      <c r="M110" t="str">
        <f t="shared" si="37"/>
        <v/>
      </c>
      <c r="N110" t="str">
        <f t="shared" si="38"/>
        <v/>
      </c>
      <c r="O110" t="str">
        <f t="shared" si="39"/>
        <v/>
      </c>
      <c r="P110" t="s">
        <v>5</v>
      </c>
      <c r="Q110" t="str">
        <f t="shared" si="40"/>
        <v>va</v>
      </c>
      <c r="R110" t="str">
        <f t="shared" si="41"/>
        <v/>
      </c>
      <c r="S110" t="str">
        <f t="shared" si="42"/>
        <v/>
      </c>
      <c r="T110" t="str">
        <f t="shared" si="43"/>
        <v>va</v>
      </c>
      <c r="U110" t="s">
        <v>1671</v>
      </c>
    </row>
    <row r="111" spans="1:21">
      <c r="A111" s="43" t="s">
        <v>110</v>
      </c>
      <c r="B111" s="43" t="s">
        <v>112</v>
      </c>
      <c r="C111" s="43" t="s">
        <v>608</v>
      </c>
      <c r="D111" s="43" t="s">
        <v>111</v>
      </c>
      <c r="E111" s="43" t="s">
        <v>609</v>
      </c>
      <c r="F111" s="44">
        <v>-1</v>
      </c>
      <c r="G111" s="46">
        <v>0</v>
      </c>
      <c r="H111" s="44">
        <v>0</v>
      </c>
      <c r="I111" t="str">
        <f t="shared" si="33"/>
        <v>Yes</v>
      </c>
      <c r="J111" t="str">
        <f t="shared" si="34"/>
        <v/>
      </c>
      <c r="K111" t="str">
        <f t="shared" si="35"/>
        <v/>
      </c>
      <c r="L111" t="str">
        <f t="shared" si="36"/>
        <v>va</v>
      </c>
      <c r="M111" t="str">
        <f t="shared" si="37"/>
        <v/>
      </c>
      <c r="N111" t="str">
        <f t="shared" si="38"/>
        <v/>
      </c>
      <c r="O111" t="str">
        <f t="shared" si="39"/>
        <v>va</v>
      </c>
      <c r="P111" t="s">
        <v>1671</v>
      </c>
      <c r="Q111" t="str">
        <f t="shared" si="40"/>
        <v>va</v>
      </c>
      <c r="R111" t="str">
        <f t="shared" si="41"/>
        <v>kp</v>
      </c>
      <c r="S111" t="str">
        <f t="shared" si="42"/>
        <v>ih</v>
      </c>
      <c r="T111" t="str">
        <f t="shared" si="43"/>
        <v>vakpih</v>
      </c>
      <c r="U111" t="s">
        <v>1674</v>
      </c>
    </row>
    <row r="112" spans="1:21">
      <c r="A112" s="43" t="s">
        <v>351</v>
      </c>
      <c r="B112" s="43" t="s">
        <v>352</v>
      </c>
      <c r="C112" s="43" t="s">
        <v>353</v>
      </c>
      <c r="D112" s="43"/>
      <c r="E112" s="43"/>
      <c r="F112" s="44">
        <v>-1</v>
      </c>
      <c r="G112" s="47"/>
      <c r="H112" s="47"/>
      <c r="I112" t="str">
        <f t="shared" si="33"/>
        <v>Yes</v>
      </c>
      <c r="J112" t="str">
        <f t="shared" si="34"/>
        <v/>
      </c>
      <c r="K112" t="str">
        <f t="shared" si="35"/>
        <v/>
      </c>
      <c r="L112" t="str">
        <f t="shared" si="36"/>
        <v>va</v>
      </c>
      <c r="M112" t="str">
        <f t="shared" si="37"/>
        <v/>
      </c>
      <c r="N112" t="str">
        <f t="shared" si="38"/>
        <v/>
      </c>
      <c r="O112" t="str">
        <f t="shared" si="39"/>
        <v>va</v>
      </c>
      <c r="P112" t="s">
        <v>1671</v>
      </c>
      <c r="Q112" t="str">
        <f t="shared" si="40"/>
        <v>va</v>
      </c>
      <c r="R112" t="str">
        <f t="shared" si="41"/>
        <v/>
      </c>
      <c r="S112" t="str">
        <f t="shared" si="42"/>
        <v/>
      </c>
      <c r="T112" t="str">
        <f t="shared" si="43"/>
        <v>va</v>
      </c>
      <c r="U112" t="s">
        <v>1671</v>
      </c>
    </row>
    <row r="113" spans="1:21">
      <c r="A113" s="43" t="s">
        <v>439</v>
      </c>
      <c r="B113" s="43" t="s">
        <v>440</v>
      </c>
      <c r="C113" s="43" t="s">
        <v>441</v>
      </c>
      <c r="D113" s="43"/>
      <c r="E113" s="43" t="s">
        <v>442</v>
      </c>
      <c r="F113" s="44">
        <v>-1</v>
      </c>
      <c r="G113" s="45"/>
      <c r="H113" s="44">
        <v>-1</v>
      </c>
      <c r="I113" t="str">
        <f t="shared" si="33"/>
        <v>Yes</v>
      </c>
      <c r="J113" t="str">
        <f t="shared" si="34"/>
        <v/>
      </c>
      <c r="K113" t="str">
        <f t="shared" si="35"/>
        <v>Yes</v>
      </c>
      <c r="L113" t="str">
        <f t="shared" si="36"/>
        <v>va</v>
      </c>
      <c r="M113" t="str">
        <f t="shared" si="37"/>
        <v/>
      </c>
      <c r="N113" t="str">
        <f t="shared" si="38"/>
        <v>ih</v>
      </c>
      <c r="O113" t="str">
        <f t="shared" si="39"/>
        <v>vaih</v>
      </c>
      <c r="P113" t="s">
        <v>1672</v>
      </c>
      <c r="Q113" t="str">
        <f t="shared" si="40"/>
        <v>va</v>
      </c>
      <c r="R113" t="str">
        <f t="shared" si="41"/>
        <v/>
      </c>
      <c r="S113" t="str">
        <f t="shared" si="42"/>
        <v>ih</v>
      </c>
      <c r="T113" t="str">
        <f t="shared" si="43"/>
        <v>vaih</v>
      </c>
      <c r="U113" t="s">
        <v>1672</v>
      </c>
    </row>
    <row r="114" spans="1:21">
      <c r="A114" s="43" t="s">
        <v>267</v>
      </c>
      <c r="B114" s="43" t="s">
        <v>268</v>
      </c>
      <c r="C114" s="43" t="s">
        <v>269</v>
      </c>
      <c r="D114" s="43"/>
      <c r="E114" s="43"/>
      <c r="F114" s="44">
        <v>-1</v>
      </c>
      <c r="G114" s="45"/>
      <c r="H114" s="47"/>
      <c r="I114" t="str">
        <f t="shared" si="33"/>
        <v>Yes</v>
      </c>
      <c r="J114" t="str">
        <f t="shared" si="34"/>
        <v/>
      </c>
      <c r="K114" t="str">
        <f t="shared" si="35"/>
        <v/>
      </c>
      <c r="L114" t="str">
        <f t="shared" si="36"/>
        <v>va</v>
      </c>
      <c r="M114" t="str">
        <f t="shared" si="37"/>
        <v/>
      </c>
      <c r="N114" t="str">
        <f t="shared" si="38"/>
        <v/>
      </c>
      <c r="O114" t="str">
        <f t="shared" si="39"/>
        <v>va</v>
      </c>
      <c r="P114" t="s">
        <v>1671</v>
      </c>
      <c r="Q114" t="str">
        <f t="shared" si="40"/>
        <v>va</v>
      </c>
      <c r="R114" t="str">
        <f t="shared" si="41"/>
        <v/>
      </c>
      <c r="S114" t="str">
        <f t="shared" si="42"/>
        <v/>
      </c>
      <c r="T114" t="str">
        <f t="shared" si="43"/>
        <v>va</v>
      </c>
      <c r="U114" t="s">
        <v>1671</v>
      </c>
    </row>
    <row r="115" spans="1:21">
      <c r="A115" s="43" t="s">
        <v>412</v>
      </c>
      <c r="B115" s="43" t="s">
        <v>413</v>
      </c>
      <c r="C115" s="43" t="s">
        <v>414</v>
      </c>
      <c r="D115" s="43"/>
      <c r="E115" s="43" t="s">
        <v>415</v>
      </c>
      <c r="F115" s="46">
        <v>-1</v>
      </c>
      <c r="G115" s="45"/>
      <c r="H115" s="44">
        <v>0</v>
      </c>
      <c r="I115" t="str">
        <f t="shared" si="33"/>
        <v>Yes</v>
      </c>
      <c r="J115" t="str">
        <f t="shared" si="34"/>
        <v/>
      </c>
      <c r="K115" t="str">
        <f t="shared" si="35"/>
        <v/>
      </c>
      <c r="L115" t="str">
        <f t="shared" si="36"/>
        <v>va</v>
      </c>
      <c r="M115" t="str">
        <f t="shared" si="37"/>
        <v/>
      </c>
      <c r="N115" t="str">
        <f t="shared" si="38"/>
        <v/>
      </c>
      <c r="O115" t="str">
        <f t="shared" si="39"/>
        <v>va</v>
      </c>
      <c r="P115" t="s">
        <v>1671</v>
      </c>
      <c r="Q115" t="str">
        <f t="shared" si="40"/>
        <v>va</v>
      </c>
      <c r="R115" t="str">
        <f t="shared" si="41"/>
        <v/>
      </c>
      <c r="S115" t="str">
        <f t="shared" si="42"/>
        <v>ih</v>
      </c>
      <c r="T115" t="str">
        <f t="shared" si="43"/>
        <v>vaih</v>
      </c>
      <c r="U115" t="s">
        <v>1672</v>
      </c>
    </row>
    <row r="116" spans="1:21">
      <c r="A116" s="43" t="s">
        <v>770</v>
      </c>
      <c r="B116" s="43" t="s">
        <v>771</v>
      </c>
      <c r="C116" s="43" t="s">
        <v>772</v>
      </c>
      <c r="D116" s="43"/>
      <c r="E116" s="43" t="s">
        <v>773</v>
      </c>
      <c r="F116" s="44">
        <v>-1</v>
      </c>
      <c r="G116" s="45"/>
      <c r="H116" s="44">
        <v>-1</v>
      </c>
      <c r="I116" t="str">
        <f t="shared" si="33"/>
        <v>Yes</v>
      </c>
      <c r="J116" t="str">
        <f t="shared" si="34"/>
        <v/>
      </c>
      <c r="K116" t="str">
        <f t="shared" si="35"/>
        <v>Yes</v>
      </c>
      <c r="L116" t="str">
        <f t="shared" si="36"/>
        <v>va</v>
      </c>
      <c r="M116" t="str">
        <f t="shared" si="37"/>
        <v/>
      </c>
      <c r="N116" t="str">
        <f t="shared" si="38"/>
        <v>ih</v>
      </c>
      <c r="O116" t="str">
        <f t="shared" si="39"/>
        <v>vaih</v>
      </c>
      <c r="P116" t="s">
        <v>1672</v>
      </c>
      <c r="Q116" t="str">
        <f t="shared" si="40"/>
        <v>va</v>
      </c>
      <c r="R116" t="str">
        <f t="shared" si="41"/>
        <v/>
      </c>
      <c r="S116" t="str">
        <f t="shared" si="42"/>
        <v>ih</v>
      </c>
      <c r="T116" t="str">
        <f t="shared" si="43"/>
        <v>vaih</v>
      </c>
      <c r="U116" t="s">
        <v>1672</v>
      </c>
    </row>
    <row r="117" spans="1:21">
      <c r="A117" s="43" t="s">
        <v>301</v>
      </c>
      <c r="B117" s="43" t="s">
        <v>302</v>
      </c>
      <c r="C117" s="43" t="s">
        <v>303</v>
      </c>
      <c r="D117" s="43"/>
      <c r="E117" s="43"/>
      <c r="F117" s="44">
        <v>-1</v>
      </c>
      <c r="G117" s="45"/>
      <c r="H117" s="47"/>
      <c r="I117" t="str">
        <f t="shared" si="33"/>
        <v>Yes</v>
      </c>
      <c r="J117" t="str">
        <f t="shared" si="34"/>
        <v/>
      </c>
      <c r="K117" t="str">
        <f t="shared" si="35"/>
        <v/>
      </c>
      <c r="L117" t="str">
        <f t="shared" si="36"/>
        <v>va</v>
      </c>
      <c r="M117" t="str">
        <f t="shared" si="37"/>
        <v/>
      </c>
      <c r="N117" t="str">
        <f t="shared" si="38"/>
        <v/>
      </c>
      <c r="O117" t="str">
        <f t="shared" si="39"/>
        <v>va</v>
      </c>
      <c r="P117" t="s">
        <v>1671</v>
      </c>
      <c r="Q117" t="str">
        <f t="shared" si="40"/>
        <v>va</v>
      </c>
      <c r="R117" t="str">
        <f t="shared" si="41"/>
        <v/>
      </c>
      <c r="S117" t="str">
        <f t="shared" si="42"/>
        <v/>
      </c>
      <c r="T117" t="str">
        <f t="shared" si="43"/>
        <v>va</v>
      </c>
      <c r="U117" t="s">
        <v>1671</v>
      </c>
    </row>
    <row r="118" spans="1:21">
      <c r="A118" s="43" t="s">
        <v>98</v>
      </c>
      <c r="B118" s="43" t="s">
        <v>100</v>
      </c>
      <c r="C118" s="43" t="s">
        <v>860</v>
      </c>
      <c r="D118" s="43" t="s">
        <v>99</v>
      </c>
      <c r="E118" s="43" t="s">
        <v>99</v>
      </c>
      <c r="F118" s="44">
        <v>-1</v>
      </c>
      <c r="G118" s="46">
        <v>0</v>
      </c>
      <c r="H118" s="46">
        <v>-1</v>
      </c>
      <c r="I118" t="str">
        <f t="shared" si="33"/>
        <v>Yes</v>
      </c>
      <c r="J118" t="str">
        <f t="shared" si="34"/>
        <v/>
      </c>
      <c r="K118" t="str">
        <f t="shared" si="35"/>
        <v>Yes</v>
      </c>
      <c r="L118" t="str">
        <f t="shared" si="36"/>
        <v>va</v>
      </c>
      <c r="M118" t="str">
        <f t="shared" si="37"/>
        <v/>
      </c>
      <c r="N118" t="str">
        <f t="shared" si="38"/>
        <v>ih</v>
      </c>
      <c r="O118" t="str">
        <f t="shared" si="39"/>
        <v>vaih</v>
      </c>
      <c r="P118" t="s">
        <v>1672</v>
      </c>
      <c r="Q118" t="str">
        <f t="shared" si="40"/>
        <v>va</v>
      </c>
      <c r="R118" t="str">
        <f t="shared" si="41"/>
        <v>kp</v>
      </c>
      <c r="S118" t="str">
        <f t="shared" si="42"/>
        <v>ih</v>
      </c>
      <c r="T118" t="str">
        <f t="shared" si="43"/>
        <v>vakpih</v>
      </c>
      <c r="U118" t="s">
        <v>1674</v>
      </c>
    </row>
    <row r="119" spans="1:21">
      <c r="A119" s="43" t="s">
        <v>17</v>
      </c>
      <c r="B119" s="43" t="s">
        <v>19</v>
      </c>
      <c r="C119" s="43" t="s">
        <v>968</v>
      </c>
      <c r="D119" s="43" t="s">
        <v>124</v>
      </c>
      <c r="E119" s="43"/>
      <c r="F119" s="44">
        <v>0</v>
      </c>
      <c r="G119" s="44">
        <v>0</v>
      </c>
      <c r="H119" s="47"/>
      <c r="I119" t="str">
        <f t="shared" si="33"/>
        <v/>
      </c>
      <c r="J119" t="str">
        <f t="shared" si="34"/>
        <v/>
      </c>
      <c r="K119" t="str">
        <f t="shared" si="35"/>
        <v/>
      </c>
      <c r="L119" t="str">
        <f t="shared" si="36"/>
        <v/>
      </c>
      <c r="M119" t="str">
        <f t="shared" si="37"/>
        <v/>
      </c>
      <c r="N119" t="str">
        <f t="shared" si="38"/>
        <v/>
      </c>
      <c r="O119" t="str">
        <f t="shared" si="39"/>
        <v/>
      </c>
      <c r="P119" t="s">
        <v>5</v>
      </c>
      <c r="Q119" t="str">
        <f t="shared" si="40"/>
        <v>va</v>
      </c>
      <c r="R119" t="str">
        <f t="shared" si="41"/>
        <v>kp</v>
      </c>
      <c r="S119" t="str">
        <f t="shared" si="42"/>
        <v/>
      </c>
      <c r="T119" t="str">
        <f t="shared" si="43"/>
        <v>vakp</v>
      </c>
      <c r="U119" t="s">
        <v>1673</v>
      </c>
    </row>
    <row r="120" spans="1:21">
      <c r="A120" s="43" t="s">
        <v>511</v>
      </c>
      <c r="B120" s="43" t="s">
        <v>512</v>
      </c>
      <c r="C120" s="43" t="s">
        <v>513</v>
      </c>
      <c r="D120" s="43"/>
      <c r="E120" s="43"/>
      <c r="F120" s="44">
        <v>-1</v>
      </c>
      <c r="G120" s="45"/>
      <c r="H120" s="45"/>
      <c r="I120" t="str">
        <f t="shared" si="33"/>
        <v>Yes</v>
      </c>
      <c r="J120" t="str">
        <f t="shared" si="34"/>
        <v/>
      </c>
      <c r="K120" t="str">
        <f t="shared" si="35"/>
        <v/>
      </c>
      <c r="L120" t="str">
        <f t="shared" si="36"/>
        <v>va</v>
      </c>
      <c r="M120" t="str">
        <f t="shared" si="37"/>
        <v/>
      </c>
      <c r="N120" t="str">
        <f t="shared" si="38"/>
        <v/>
      </c>
      <c r="O120" t="str">
        <f t="shared" si="39"/>
        <v>va</v>
      </c>
      <c r="P120" t="s">
        <v>1671</v>
      </c>
      <c r="Q120" t="str">
        <f t="shared" si="40"/>
        <v>va</v>
      </c>
      <c r="R120" t="str">
        <f t="shared" si="41"/>
        <v/>
      </c>
      <c r="S120" t="str">
        <f t="shared" si="42"/>
        <v/>
      </c>
      <c r="T120" t="str">
        <f t="shared" si="43"/>
        <v>va</v>
      </c>
      <c r="U120" t="s">
        <v>1671</v>
      </c>
    </row>
    <row r="121" spans="1:21">
      <c r="A121" s="43" t="s">
        <v>506</v>
      </c>
      <c r="B121" s="43" t="s">
        <v>507</v>
      </c>
      <c r="C121" s="43" t="s">
        <v>508</v>
      </c>
      <c r="D121" s="43"/>
      <c r="E121" s="43"/>
      <c r="F121" s="44">
        <v>-1</v>
      </c>
      <c r="G121" s="45"/>
      <c r="H121" s="47"/>
      <c r="I121" t="str">
        <f t="shared" si="33"/>
        <v>Yes</v>
      </c>
      <c r="J121" t="str">
        <f t="shared" si="34"/>
        <v/>
      </c>
      <c r="K121" t="str">
        <f t="shared" si="35"/>
        <v/>
      </c>
      <c r="L121" t="str">
        <f t="shared" si="36"/>
        <v>va</v>
      </c>
      <c r="M121" t="str">
        <f t="shared" si="37"/>
        <v/>
      </c>
      <c r="N121" t="str">
        <f t="shared" si="38"/>
        <v/>
      </c>
      <c r="O121" t="str">
        <f t="shared" si="39"/>
        <v>va</v>
      </c>
      <c r="P121" t="s">
        <v>1671</v>
      </c>
      <c r="Q121" t="str">
        <f t="shared" si="40"/>
        <v>va</v>
      </c>
      <c r="R121" t="str">
        <f t="shared" si="41"/>
        <v/>
      </c>
      <c r="S121" t="str">
        <f t="shared" si="42"/>
        <v/>
      </c>
      <c r="T121" t="str">
        <f t="shared" si="43"/>
        <v>va</v>
      </c>
      <c r="U121" t="s">
        <v>1671</v>
      </c>
    </row>
    <row r="122" spans="1:21">
      <c r="A122" s="43" t="s">
        <v>804</v>
      </c>
      <c r="B122" s="43" t="s">
        <v>805</v>
      </c>
      <c r="C122" s="43" t="s">
        <v>806</v>
      </c>
      <c r="D122" s="43"/>
      <c r="E122" s="43"/>
      <c r="F122" s="44">
        <v>-1</v>
      </c>
      <c r="G122" s="45"/>
      <c r="H122" s="47"/>
      <c r="I122" t="str">
        <f t="shared" si="33"/>
        <v>Yes</v>
      </c>
      <c r="J122" t="str">
        <f t="shared" si="34"/>
        <v/>
      </c>
      <c r="K122" t="str">
        <f t="shared" si="35"/>
        <v/>
      </c>
      <c r="L122" t="str">
        <f t="shared" si="36"/>
        <v>va</v>
      </c>
      <c r="M122" t="str">
        <f t="shared" si="37"/>
        <v/>
      </c>
      <c r="N122" t="str">
        <f t="shared" si="38"/>
        <v/>
      </c>
      <c r="O122" t="str">
        <f t="shared" si="39"/>
        <v>va</v>
      </c>
      <c r="P122" t="s">
        <v>1671</v>
      </c>
      <c r="Q122" t="str">
        <f t="shared" si="40"/>
        <v>va</v>
      </c>
      <c r="R122" t="str">
        <f t="shared" si="41"/>
        <v/>
      </c>
      <c r="S122" t="str">
        <f t="shared" si="42"/>
        <v/>
      </c>
      <c r="T122" t="str">
        <f t="shared" si="43"/>
        <v>va</v>
      </c>
      <c r="U122" t="s">
        <v>1671</v>
      </c>
    </row>
    <row r="123" spans="1:21">
      <c r="A123" s="43" t="s">
        <v>80</v>
      </c>
      <c r="B123" s="43" t="s">
        <v>82</v>
      </c>
      <c r="C123" s="43" t="s">
        <v>793</v>
      </c>
      <c r="D123" s="43" t="s">
        <v>81</v>
      </c>
      <c r="E123" s="43" t="s">
        <v>81</v>
      </c>
      <c r="F123" s="44">
        <v>-1</v>
      </c>
      <c r="G123" s="46">
        <v>0</v>
      </c>
      <c r="H123" s="44">
        <v>-1</v>
      </c>
      <c r="I123" t="str">
        <f t="shared" si="33"/>
        <v>Yes</v>
      </c>
      <c r="J123" t="str">
        <f t="shared" si="34"/>
        <v/>
      </c>
      <c r="K123" t="str">
        <f t="shared" si="35"/>
        <v>Yes</v>
      </c>
      <c r="L123" t="str">
        <f t="shared" si="36"/>
        <v>va</v>
      </c>
      <c r="M123" t="str">
        <f t="shared" si="37"/>
        <v/>
      </c>
      <c r="N123" t="str">
        <f t="shared" si="38"/>
        <v>ih</v>
      </c>
      <c r="O123" t="str">
        <f t="shared" si="39"/>
        <v>vaih</v>
      </c>
      <c r="P123" t="s">
        <v>1672</v>
      </c>
      <c r="Q123" t="str">
        <f t="shared" si="40"/>
        <v>va</v>
      </c>
      <c r="R123" t="str">
        <f t="shared" si="41"/>
        <v>kp</v>
      </c>
      <c r="S123" t="str">
        <f t="shared" si="42"/>
        <v>ih</v>
      </c>
      <c r="T123" t="str">
        <f t="shared" si="43"/>
        <v>vakpih</v>
      </c>
      <c r="U123" t="s">
        <v>1674</v>
      </c>
    </row>
    <row r="124" spans="1:21">
      <c r="A124" s="43" t="s">
        <v>384</v>
      </c>
      <c r="B124" s="43" t="s">
        <v>385</v>
      </c>
      <c r="C124" s="43" t="s">
        <v>386</v>
      </c>
      <c r="D124" s="43"/>
      <c r="E124" s="43"/>
      <c r="F124" s="44">
        <v>-1</v>
      </c>
      <c r="G124" s="45"/>
      <c r="H124" s="45"/>
      <c r="I124" t="str">
        <f t="shared" si="33"/>
        <v>Yes</v>
      </c>
      <c r="J124" t="str">
        <f t="shared" si="34"/>
        <v/>
      </c>
      <c r="K124" t="str">
        <f t="shared" si="35"/>
        <v/>
      </c>
      <c r="L124" t="str">
        <f t="shared" si="36"/>
        <v>va</v>
      </c>
      <c r="M124" t="str">
        <f t="shared" si="37"/>
        <v/>
      </c>
      <c r="N124" t="str">
        <f t="shared" si="38"/>
        <v/>
      </c>
      <c r="O124" t="str">
        <f t="shared" si="39"/>
        <v>va</v>
      </c>
      <c r="P124" t="s">
        <v>1671</v>
      </c>
      <c r="Q124" t="str">
        <f t="shared" si="40"/>
        <v>va</v>
      </c>
      <c r="R124" t="str">
        <f t="shared" si="41"/>
        <v/>
      </c>
      <c r="S124" t="str">
        <f t="shared" si="42"/>
        <v/>
      </c>
      <c r="T124" t="str">
        <f t="shared" si="43"/>
        <v>va</v>
      </c>
      <c r="U124" t="s">
        <v>1671</v>
      </c>
    </row>
    <row r="125" spans="1:21">
      <c r="A125" s="43" t="s">
        <v>685</v>
      </c>
      <c r="B125" s="43" t="s">
        <v>686</v>
      </c>
      <c r="C125" s="43" t="s">
        <v>687</v>
      </c>
      <c r="D125" s="43"/>
      <c r="E125" s="43"/>
      <c r="F125" s="44">
        <v>-1</v>
      </c>
      <c r="G125" s="45"/>
      <c r="H125" s="47"/>
      <c r="I125" t="str">
        <f t="shared" si="33"/>
        <v>Yes</v>
      </c>
      <c r="J125" t="str">
        <f t="shared" si="34"/>
        <v/>
      </c>
      <c r="K125" t="str">
        <f t="shared" si="35"/>
        <v/>
      </c>
      <c r="L125" t="str">
        <f t="shared" si="36"/>
        <v>va</v>
      </c>
      <c r="M125" t="str">
        <f t="shared" si="37"/>
        <v/>
      </c>
      <c r="N125" t="str">
        <f t="shared" si="38"/>
        <v/>
      </c>
      <c r="O125" t="str">
        <f t="shared" si="39"/>
        <v>va</v>
      </c>
      <c r="P125" t="s">
        <v>1671</v>
      </c>
      <c r="Q125" t="str">
        <f t="shared" si="40"/>
        <v>va</v>
      </c>
      <c r="R125" t="str">
        <f t="shared" si="41"/>
        <v/>
      </c>
      <c r="S125" t="str">
        <f t="shared" si="42"/>
        <v/>
      </c>
      <c r="T125" t="str">
        <f t="shared" si="43"/>
        <v>va</v>
      </c>
      <c r="U125" t="s">
        <v>1671</v>
      </c>
    </row>
    <row r="126" spans="1:21">
      <c r="A126" s="43" t="s">
        <v>722</v>
      </c>
      <c r="B126" s="43" t="s">
        <v>723</v>
      </c>
      <c r="C126" s="43" t="s">
        <v>724</v>
      </c>
      <c r="D126" s="43"/>
      <c r="E126" s="43" t="s">
        <v>725</v>
      </c>
      <c r="F126" s="44">
        <v>-1</v>
      </c>
      <c r="G126" s="45"/>
      <c r="H126" s="44">
        <v>0</v>
      </c>
      <c r="I126" t="str">
        <f t="shared" si="33"/>
        <v>Yes</v>
      </c>
      <c r="J126" t="str">
        <f t="shared" si="34"/>
        <v/>
      </c>
      <c r="K126" t="str">
        <f t="shared" si="35"/>
        <v/>
      </c>
      <c r="L126" t="str">
        <f t="shared" si="36"/>
        <v>va</v>
      </c>
      <c r="M126" t="str">
        <f t="shared" si="37"/>
        <v/>
      </c>
      <c r="N126" t="str">
        <f t="shared" si="38"/>
        <v/>
      </c>
      <c r="O126" t="str">
        <f t="shared" si="39"/>
        <v>va</v>
      </c>
      <c r="P126" t="s">
        <v>1671</v>
      </c>
      <c r="Q126" t="str">
        <f t="shared" si="40"/>
        <v>va</v>
      </c>
      <c r="R126" t="str">
        <f t="shared" si="41"/>
        <v/>
      </c>
      <c r="S126" t="str">
        <f t="shared" si="42"/>
        <v>ih</v>
      </c>
      <c r="T126" t="str">
        <f t="shared" si="43"/>
        <v>vaih</v>
      </c>
      <c r="U126" t="s">
        <v>1672</v>
      </c>
    </row>
    <row r="127" spans="1:21">
      <c r="A127" s="43" t="s">
        <v>750</v>
      </c>
      <c r="B127" s="43" t="s">
        <v>751</v>
      </c>
      <c r="C127" s="43" t="s">
        <v>752</v>
      </c>
      <c r="D127" s="43"/>
      <c r="E127" s="43"/>
      <c r="F127" s="44">
        <v>-1</v>
      </c>
      <c r="G127" s="47"/>
      <c r="H127" s="47"/>
      <c r="I127" t="str">
        <f t="shared" si="33"/>
        <v>Yes</v>
      </c>
      <c r="J127" t="str">
        <f t="shared" si="34"/>
        <v/>
      </c>
      <c r="K127" t="str">
        <f t="shared" si="35"/>
        <v/>
      </c>
      <c r="L127" t="str">
        <f t="shared" si="36"/>
        <v>va</v>
      </c>
      <c r="M127" t="str">
        <f t="shared" si="37"/>
        <v/>
      </c>
      <c r="N127" t="str">
        <f t="shared" si="38"/>
        <v/>
      </c>
      <c r="O127" t="str">
        <f t="shared" si="39"/>
        <v>va</v>
      </c>
      <c r="P127" t="s">
        <v>1671</v>
      </c>
      <c r="Q127" t="str">
        <f t="shared" si="40"/>
        <v>va</v>
      </c>
      <c r="R127" t="str">
        <f t="shared" si="41"/>
        <v/>
      </c>
      <c r="S127" t="str">
        <f t="shared" si="42"/>
        <v/>
      </c>
      <c r="T127" t="str">
        <f t="shared" si="43"/>
        <v>va</v>
      </c>
      <c r="U127" t="s">
        <v>1671</v>
      </c>
    </row>
    <row r="128" spans="1:21">
      <c r="A128" s="43" t="s">
        <v>257</v>
      </c>
      <c r="B128" s="43" t="s">
        <v>258</v>
      </c>
      <c r="C128" s="43" t="s">
        <v>259</v>
      </c>
      <c r="D128" s="43"/>
      <c r="E128" s="43"/>
      <c r="F128" s="44">
        <v>-1</v>
      </c>
      <c r="G128" s="45"/>
      <c r="H128" s="47"/>
      <c r="I128" t="str">
        <f t="shared" si="33"/>
        <v>Yes</v>
      </c>
      <c r="J128" t="str">
        <f t="shared" si="34"/>
        <v/>
      </c>
      <c r="K128" t="str">
        <f t="shared" si="35"/>
        <v/>
      </c>
      <c r="L128" t="str">
        <f t="shared" si="36"/>
        <v>va</v>
      </c>
      <c r="M128" t="str">
        <f t="shared" si="37"/>
        <v/>
      </c>
      <c r="N128" t="str">
        <f t="shared" si="38"/>
        <v/>
      </c>
      <c r="O128" t="str">
        <f t="shared" si="39"/>
        <v>va</v>
      </c>
      <c r="P128" t="s">
        <v>1671</v>
      </c>
      <c r="Q128" t="str">
        <f t="shared" si="40"/>
        <v>va</v>
      </c>
      <c r="R128" t="str">
        <f t="shared" si="41"/>
        <v/>
      </c>
      <c r="S128" t="str">
        <f t="shared" si="42"/>
        <v/>
      </c>
      <c r="T128" t="str">
        <f t="shared" si="43"/>
        <v>va</v>
      </c>
      <c r="U128" t="s">
        <v>1671</v>
      </c>
    </row>
    <row r="129" spans="1:21">
      <c r="A129" s="43" t="s">
        <v>753</v>
      </c>
      <c r="B129" s="43" t="s">
        <v>754</v>
      </c>
      <c r="C129" s="43" t="s">
        <v>755</v>
      </c>
      <c r="D129" s="43"/>
      <c r="E129" s="43" t="s">
        <v>756</v>
      </c>
      <c r="F129" s="44">
        <v>-1</v>
      </c>
      <c r="G129" s="45"/>
      <c r="H129" s="44">
        <v>-1</v>
      </c>
      <c r="I129" t="str">
        <f t="shared" si="33"/>
        <v>Yes</v>
      </c>
      <c r="J129" t="str">
        <f t="shared" si="34"/>
        <v/>
      </c>
      <c r="K129" t="str">
        <f t="shared" si="35"/>
        <v>Yes</v>
      </c>
      <c r="L129" t="str">
        <f t="shared" si="36"/>
        <v>va</v>
      </c>
      <c r="M129" t="str">
        <f t="shared" si="37"/>
        <v/>
      </c>
      <c r="N129" t="str">
        <f t="shared" si="38"/>
        <v>ih</v>
      </c>
      <c r="O129" t="str">
        <f t="shared" si="39"/>
        <v>vaih</v>
      </c>
      <c r="P129" t="s">
        <v>1672</v>
      </c>
      <c r="Q129" t="str">
        <f t="shared" si="40"/>
        <v>va</v>
      </c>
      <c r="R129" t="str">
        <f t="shared" si="41"/>
        <v/>
      </c>
      <c r="S129" t="str">
        <f t="shared" si="42"/>
        <v>ih</v>
      </c>
      <c r="T129" t="str">
        <f t="shared" si="43"/>
        <v>vaih</v>
      </c>
      <c r="U129" t="s">
        <v>1672</v>
      </c>
    </row>
    <row r="130" spans="1:21">
      <c r="A130" s="43" t="s">
        <v>409</v>
      </c>
      <c r="B130" s="43" t="s">
        <v>410</v>
      </c>
      <c r="C130" s="43" t="s">
        <v>411</v>
      </c>
      <c r="D130" s="43"/>
      <c r="E130" s="43"/>
      <c r="F130" s="44">
        <v>-1</v>
      </c>
      <c r="G130" s="47"/>
      <c r="H130" s="47"/>
      <c r="I130" t="str">
        <f t="shared" ref="I130:I148" si="44">IF(F130,"Yes","")</f>
        <v>Yes</v>
      </c>
      <c r="J130" t="str">
        <f t="shared" ref="J130:J148" si="45">IF(G130,"Yes","")</f>
        <v/>
      </c>
      <c r="K130" t="str">
        <f t="shared" ref="K130:K148" si="46">IF(H130,"Yes","")</f>
        <v/>
      </c>
      <c r="L130" t="str">
        <f t="shared" ref="L130:L148" si="47">IF(F130,"va","")</f>
        <v>va</v>
      </c>
      <c r="M130" t="str">
        <f t="shared" ref="M130:M148" si="48">IF(G130,"kp","")</f>
        <v/>
      </c>
      <c r="N130" t="str">
        <f t="shared" ref="N130:N148" si="49">IF(H130,"ih","")</f>
        <v/>
      </c>
      <c r="O130" t="str">
        <f t="shared" ref="O130:O161" si="50">L130&amp;M130&amp;N130</f>
        <v>va</v>
      </c>
      <c r="P130" t="s">
        <v>1671</v>
      </c>
      <c r="Q130" t="str">
        <f t="shared" ref="Q130:Q148" si="51">IF(ISBLANK(C130),"","va")</f>
        <v>va</v>
      </c>
      <c r="R130" t="str">
        <f t="shared" ref="R130:R148" si="52">IF(ISBLANK(D130),"","kp")</f>
        <v/>
      </c>
      <c r="S130" t="str">
        <f t="shared" ref="S130:S148" si="53">IF(ISBLANK(E130),"","ih")</f>
        <v/>
      </c>
      <c r="T130" t="str">
        <f t="shared" ref="T130:T148" si="54">Q130&amp;R130&amp;S130</f>
        <v>va</v>
      </c>
      <c r="U130" t="s">
        <v>1671</v>
      </c>
    </row>
    <row r="131" spans="1:21">
      <c r="A131" s="43" t="s">
        <v>645</v>
      </c>
      <c r="B131" s="43" t="s">
        <v>646</v>
      </c>
      <c r="C131" s="43" t="s">
        <v>647</v>
      </c>
      <c r="D131" s="43"/>
      <c r="E131" s="43"/>
      <c r="F131" s="44">
        <v>-1</v>
      </c>
      <c r="G131" s="47"/>
      <c r="H131" s="45"/>
      <c r="I131" t="str">
        <f t="shared" si="44"/>
        <v>Yes</v>
      </c>
      <c r="J131" t="str">
        <f t="shared" si="45"/>
        <v/>
      </c>
      <c r="K131" t="str">
        <f t="shared" si="46"/>
        <v/>
      </c>
      <c r="L131" t="str">
        <f t="shared" si="47"/>
        <v>va</v>
      </c>
      <c r="M131" t="str">
        <f t="shared" si="48"/>
        <v/>
      </c>
      <c r="N131" t="str">
        <f t="shared" si="49"/>
        <v/>
      </c>
      <c r="O131" t="str">
        <f t="shared" si="50"/>
        <v>va</v>
      </c>
      <c r="P131" t="s">
        <v>1671</v>
      </c>
      <c r="Q131" t="str">
        <f t="shared" si="51"/>
        <v>va</v>
      </c>
      <c r="R131" t="str">
        <f t="shared" si="52"/>
        <v/>
      </c>
      <c r="S131" t="str">
        <f t="shared" si="53"/>
        <v/>
      </c>
      <c r="T131" t="str">
        <f t="shared" si="54"/>
        <v>va</v>
      </c>
      <c r="U131" t="s">
        <v>1671</v>
      </c>
    </row>
    <row r="132" spans="1:21">
      <c r="A132" s="43" t="s">
        <v>467</v>
      </c>
      <c r="B132" s="43" t="s">
        <v>468</v>
      </c>
      <c r="C132" s="43" t="s">
        <v>469</v>
      </c>
      <c r="D132" s="43"/>
      <c r="E132" s="43"/>
      <c r="F132" s="44">
        <v>-1</v>
      </c>
      <c r="G132" s="45"/>
      <c r="H132" s="45"/>
      <c r="I132" t="str">
        <f t="shared" si="44"/>
        <v>Yes</v>
      </c>
      <c r="J132" t="str">
        <f t="shared" si="45"/>
        <v/>
      </c>
      <c r="K132" t="str">
        <f t="shared" si="46"/>
        <v/>
      </c>
      <c r="L132" t="str">
        <f t="shared" si="47"/>
        <v>va</v>
      </c>
      <c r="M132" t="str">
        <f t="shared" si="48"/>
        <v/>
      </c>
      <c r="N132" t="str">
        <f t="shared" si="49"/>
        <v/>
      </c>
      <c r="O132" t="str">
        <f t="shared" si="50"/>
        <v>va</v>
      </c>
      <c r="P132" t="s">
        <v>1671</v>
      </c>
      <c r="Q132" t="str">
        <f t="shared" si="51"/>
        <v>va</v>
      </c>
      <c r="R132" t="str">
        <f t="shared" si="52"/>
        <v/>
      </c>
      <c r="S132" t="str">
        <f t="shared" si="53"/>
        <v/>
      </c>
      <c r="T132" t="str">
        <f t="shared" si="54"/>
        <v>va</v>
      </c>
      <c r="U132" t="s">
        <v>1671</v>
      </c>
    </row>
    <row r="133" spans="1:21">
      <c r="A133" s="43" t="s">
        <v>657</v>
      </c>
      <c r="B133" s="43" t="s">
        <v>658</v>
      </c>
      <c r="C133" s="43" t="s">
        <v>659</v>
      </c>
      <c r="D133" s="43"/>
      <c r="E133" s="43" t="s">
        <v>660</v>
      </c>
      <c r="F133" s="46">
        <v>-1</v>
      </c>
      <c r="G133" s="45"/>
      <c r="H133" s="46">
        <v>-1</v>
      </c>
      <c r="I133" t="str">
        <f t="shared" si="44"/>
        <v>Yes</v>
      </c>
      <c r="J133" t="str">
        <f t="shared" si="45"/>
        <v/>
      </c>
      <c r="K133" t="str">
        <f t="shared" si="46"/>
        <v>Yes</v>
      </c>
      <c r="L133" t="str">
        <f t="shared" si="47"/>
        <v>va</v>
      </c>
      <c r="M133" t="str">
        <f t="shared" si="48"/>
        <v/>
      </c>
      <c r="N133" t="str">
        <f t="shared" si="49"/>
        <v>ih</v>
      </c>
      <c r="O133" t="str">
        <f t="shared" si="50"/>
        <v>vaih</v>
      </c>
      <c r="P133" t="s">
        <v>1672</v>
      </c>
      <c r="Q133" t="str">
        <f t="shared" si="51"/>
        <v>va</v>
      </c>
      <c r="R133" t="str">
        <f t="shared" si="52"/>
        <v/>
      </c>
      <c r="S133" t="str">
        <f t="shared" si="53"/>
        <v>ih</v>
      </c>
      <c r="T133" t="str">
        <f t="shared" si="54"/>
        <v>vaih</v>
      </c>
      <c r="U133" t="s">
        <v>1672</v>
      </c>
    </row>
    <row r="134" spans="1:21">
      <c r="A134" s="43" t="s">
        <v>648</v>
      </c>
      <c r="B134" s="43" t="s">
        <v>649</v>
      </c>
      <c r="C134" s="43" t="s">
        <v>650</v>
      </c>
      <c r="D134" s="43"/>
      <c r="E134" s="43"/>
      <c r="F134" s="44">
        <v>-1</v>
      </c>
      <c r="G134" s="47"/>
      <c r="H134" s="47"/>
      <c r="I134" t="str">
        <f t="shared" si="44"/>
        <v>Yes</v>
      </c>
      <c r="J134" t="str">
        <f t="shared" si="45"/>
        <v/>
      </c>
      <c r="K134" t="str">
        <f t="shared" si="46"/>
        <v/>
      </c>
      <c r="L134" t="str">
        <f t="shared" si="47"/>
        <v>va</v>
      </c>
      <c r="M134" t="str">
        <f t="shared" si="48"/>
        <v/>
      </c>
      <c r="N134" t="str">
        <f t="shared" si="49"/>
        <v/>
      </c>
      <c r="O134" t="str">
        <f t="shared" si="50"/>
        <v>va</v>
      </c>
      <c r="P134" t="s">
        <v>1671</v>
      </c>
      <c r="Q134" t="str">
        <f t="shared" si="51"/>
        <v>va</v>
      </c>
      <c r="R134" t="str">
        <f t="shared" si="52"/>
        <v/>
      </c>
      <c r="S134" t="str">
        <f t="shared" si="53"/>
        <v/>
      </c>
      <c r="T134" t="str">
        <f t="shared" si="54"/>
        <v>va</v>
      </c>
      <c r="U134" t="s">
        <v>1671</v>
      </c>
    </row>
    <row r="135" spans="1:21">
      <c r="A135" s="43" t="s">
        <v>406</v>
      </c>
      <c r="B135" s="43" t="s">
        <v>407</v>
      </c>
      <c r="C135" s="43" t="s">
        <v>408</v>
      </c>
      <c r="D135" s="43"/>
      <c r="E135" s="43"/>
      <c r="F135" s="44">
        <v>-1</v>
      </c>
      <c r="G135" s="45"/>
      <c r="H135" s="47"/>
      <c r="I135" t="str">
        <f t="shared" si="44"/>
        <v>Yes</v>
      </c>
      <c r="J135" t="str">
        <f t="shared" si="45"/>
        <v/>
      </c>
      <c r="K135" t="str">
        <f t="shared" si="46"/>
        <v/>
      </c>
      <c r="L135" t="str">
        <f t="shared" si="47"/>
        <v>va</v>
      </c>
      <c r="M135" t="str">
        <f t="shared" si="48"/>
        <v/>
      </c>
      <c r="N135" t="str">
        <f t="shared" si="49"/>
        <v/>
      </c>
      <c r="O135" t="str">
        <f t="shared" si="50"/>
        <v>va</v>
      </c>
      <c r="P135" t="s">
        <v>1671</v>
      </c>
      <c r="Q135" t="str">
        <f t="shared" si="51"/>
        <v>va</v>
      </c>
      <c r="R135" t="str">
        <f t="shared" si="52"/>
        <v/>
      </c>
      <c r="S135" t="str">
        <f t="shared" si="53"/>
        <v/>
      </c>
      <c r="T135" t="str">
        <f t="shared" si="54"/>
        <v>va</v>
      </c>
      <c r="U135" t="s">
        <v>1671</v>
      </c>
    </row>
    <row r="136" spans="1:21">
      <c r="A136" s="43" t="s">
        <v>424</v>
      </c>
      <c r="B136" s="43" t="s">
        <v>425</v>
      </c>
      <c r="C136" s="43" t="s">
        <v>426</v>
      </c>
      <c r="D136" s="43"/>
      <c r="E136" s="43" t="s">
        <v>427</v>
      </c>
      <c r="F136" s="44">
        <v>-1</v>
      </c>
      <c r="G136" s="45"/>
      <c r="H136" s="46">
        <v>-1</v>
      </c>
      <c r="I136" t="str">
        <f t="shared" si="44"/>
        <v>Yes</v>
      </c>
      <c r="J136" t="str">
        <f t="shared" si="45"/>
        <v/>
      </c>
      <c r="K136" t="str">
        <f t="shared" si="46"/>
        <v>Yes</v>
      </c>
      <c r="L136" t="str">
        <f t="shared" si="47"/>
        <v>va</v>
      </c>
      <c r="M136" t="str">
        <f t="shared" si="48"/>
        <v/>
      </c>
      <c r="N136" t="str">
        <f t="shared" si="49"/>
        <v>ih</v>
      </c>
      <c r="O136" t="str">
        <f t="shared" si="50"/>
        <v>vaih</v>
      </c>
      <c r="P136" t="s">
        <v>1672</v>
      </c>
      <c r="Q136" t="str">
        <f t="shared" si="51"/>
        <v>va</v>
      </c>
      <c r="R136" t="str">
        <f t="shared" si="52"/>
        <v/>
      </c>
      <c r="S136" t="str">
        <f t="shared" si="53"/>
        <v>ih</v>
      </c>
      <c r="T136" t="str">
        <f t="shared" si="54"/>
        <v>vaih</v>
      </c>
      <c r="U136" t="s">
        <v>1672</v>
      </c>
    </row>
    <row r="137" spans="1:21">
      <c r="A137" s="43" t="s">
        <v>489</v>
      </c>
      <c r="B137" s="43" t="s">
        <v>490</v>
      </c>
      <c r="C137" s="43" t="s">
        <v>491</v>
      </c>
      <c r="D137" s="43"/>
      <c r="E137" s="43" t="s">
        <v>492</v>
      </c>
      <c r="F137" s="44">
        <v>-1</v>
      </c>
      <c r="G137" s="45"/>
      <c r="H137" s="46">
        <v>-1</v>
      </c>
      <c r="I137" t="str">
        <f t="shared" si="44"/>
        <v>Yes</v>
      </c>
      <c r="J137" t="str">
        <f t="shared" si="45"/>
        <v/>
      </c>
      <c r="K137" t="str">
        <f t="shared" si="46"/>
        <v>Yes</v>
      </c>
      <c r="L137" t="str">
        <f t="shared" si="47"/>
        <v>va</v>
      </c>
      <c r="M137" t="str">
        <f t="shared" si="48"/>
        <v/>
      </c>
      <c r="N137" t="str">
        <f t="shared" si="49"/>
        <v>ih</v>
      </c>
      <c r="O137" t="str">
        <f t="shared" si="50"/>
        <v>vaih</v>
      </c>
      <c r="P137" t="s">
        <v>1672</v>
      </c>
      <c r="Q137" t="str">
        <f t="shared" si="51"/>
        <v>va</v>
      </c>
      <c r="R137" t="str">
        <f t="shared" si="52"/>
        <v/>
      </c>
      <c r="S137" t="str">
        <f t="shared" si="53"/>
        <v>ih</v>
      </c>
      <c r="T137" t="str">
        <f t="shared" si="54"/>
        <v>vaih</v>
      </c>
      <c r="U137" t="s">
        <v>1672</v>
      </c>
    </row>
    <row r="138" spans="1:21">
      <c r="A138" s="43" t="s">
        <v>275</v>
      </c>
      <c r="B138" s="43" t="s">
        <v>276</v>
      </c>
      <c r="C138" s="43" t="s">
        <v>277</v>
      </c>
      <c r="D138" s="43"/>
      <c r="E138" s="43"/>
      <c r="F138" s="44">
        <v>-1</v>
      </c>
      <c r="G138" s="45"/>
      <c r="H138" s="45"/>
      <c r="I138" t="str">
        <f t="shared" si="44"/>
        <v>Yes</v>
      </c>
      <c r="J138" t="str">
        <f t="shared" si="45"/>
        <v/>
      </c>
      <c r="K138" t="str">
        <f t="shared" si="46"/>
        <v/>
      </c>
      <c r="L138" t="str">
        <f t="shared" si="47"/>
        <v>va</v>
      </c>
      <c r="M138" t="str">
        <f t="shared" si="48"/>
        <v/>
      </c>
      <c r="N138" t="str">
        <f t="shared" si="49"/>
        <v/>
      </c>
      <c r="O138" t="str">
        <f t="shared" si="50"/>
        <v>va</v>
      </c>
      <c r="P138" t="s">
        <v>1671</v>
      </c>
      <c r="Q138" t="str">
        <f t="shared" si="51"/>
        <v>va</v>
      </c>
      <c r="R138" t="str">
        <f t="shared" si="52"/>
        <v/>
      </c>
      <c r="S138" t="str">
        <f t="shared" si="53"/>
        <v/>
      </c>
      <c r="T138" t="str">
        <f t="shared" si="54"/>
        <v>va</v>
      </c>
      <c r="U138" t="s">
        <v>1671</v>
      </c>
    </row>
    <row r="139" spans="1:21">
      <c r="A139" s="43" t="s">
        <v>718</v>
      </c>
      <c r="B139" s="43" t="s">
        <v>719</v>
      </c>
      <c r="C139" s="43" t="s">
        <v>720</v>
      </c>
      <c r="D139" s="43"/>
      <c r="E139" s="43" t="s">
        <v>721</v>
      </c>
      <c r="F139" s="44">
        <v>-1</v>
      </c>
      <c r="G139" s="45"/>
      <c r="H139" s="44">
        <v>0</v>
      </c>
      <c r="I139" t="str">
        <f t="shared" si="44"/>
        <v>Yes</v>
      </c>
      <c r="J139" t="str">
        <f t="shared" si="45"/>
        <v/>
      </c>
      <c r="K139" t="str">
        <f t="shared" si="46"/>
        <v/>
      </c>
      <c r="L139" t="str">
        <f t="shared" si="47"/>
        <v>va</v>
      </c>
      <c r="M139" t="str">
        <f t="shared" si="48"/>
        <v/>
      </c>
      <c r="N139" t="str">
        <f t="shared" si="49"/>
        <v/>
      </c>
      <c r="O139" t="str">
        <f t="shared" si="50"/>
        <v>va</v>
      </c>
      <c r="P139" t="s">
        <v>1671</v>
      </c>
      <c r="Q139" t="str">
        <f t="shared" si="51"/>
        <v>va</v>
      </c>
      <c r="R139" t="str">
        <f t="shared" si="52"/>
        <v/>
      </c>
      <c r="S139" t="str">
        <f t="shared" si="53"/>
        <v>ih</v>
      </c>
      <c r="T139" t="str">
        <f t="shared" si="54"/>
        <v>vaih</v>
      </c>
      <c r="U139" t="s">
        <v>1672</v>
      </c>
    </row>
    <row r="140" spans="1:21">
      <c r="A140" s="43" t="s">
        <v>391</v>
      </c>
      <c r="B140" s="43" t="s">
        <v>392</v>
      </c>
      <c r="C140" s="43" t="s">
        <v>393</v>
      </c>
      <c r="D140" s="43"/>
      <c r="E140" s="43" t="s">
        <v>394</v>
      </c>
      <c r="F140" s="44">
        <v>-1</v>
      </c>
      <c r="G140" s="45"/>
      <c r="H140" s="46">
        <v>0</v>
      </c>
      <c r="I140" t="str">
        <f t="shared" si="44"/>
        <v>Yes</v>
      </c>
      <c r="J140" t="str">
        <f t="shared" si="45"/>
        <v/>
      </c>
      <c r="K140" t="str">
        <f t="shared" si="46"/>
        <v/>
      </c>
      <c r="L140" t="str">
        <f t="shared" si="47"/>
        <v>va</v>
      </c>
      <c r="M140" t="str">
        <f t="shared" si="48"/>
        <v/>
      </c>
      <c r="N140" t="str">
        <f t="shared" si="49"/>
        <v/>
      </c>
      <c r="O140" t="str">
        <f t="shared" si="50"/>
        <v>va</v>
      </c>
      <c r="P140" t="s">
        <v>1671</v>
      </c>
      <c r="Q140" t="str">
        <f t="shared" si="51"/>
        <v>va</v>
      </c>
      <c r="R140" t="str">
        <f t="shared" si="52"/>
        <v/>
      </c>
      <c r="S140" t="str">
        <f t="shared" si="53"/>
        <v>ih</v>
      </c>
      <c r="T140" t="str">
        <f t="shared" si="54"/>
        <v>vaih</v>
      </c>
      <c r="U140" t="s">
        <v>1672</v>
      </c>
    </row>
    <row r="141" spans="1:21">
      <c r="A141" s="43" t="s">
        <v>24</v>
      </c>
      <c r="B141" s="43" t="s">
        <v>26</v>
      </c>
      <c r="C141" s="43" t="s">
        <v>222</v>
      </c>
      <c r="D141" s="43" t="s">
        <v>25</v>
      </c>
      <c r="E141" s="43" t="s">
        <v>223</v>
      </c>
      <c r="F141" s="44">
        <v>-1</v>
      </c>
      <c r="G141" s="46">
        <v>-1</v>
      </c>
      <c r="H141" s="44">
        <v>-1</v>
      </c>
      <c r="I141" t="str">
        <f t="shared" si="44"/>
        <v>Yes</v>
      </c>
      <c r="J141" t="str">
        <f t="shared" si="45"/>
        <v>Yes</v>
      </c>
      <c r="K141" t="str">
        <f t="shared" si="46"/>
        <v>Yes</v>
      </c>
      <c r="L141" t="str">
        <f t="shared" si="47"/>
        <v>va</v>
      </c>
      <c r="M141" t="str">
        <f t="shared" si="48"/>
        <v>kp</v>
      </c>
      <c r="N141" t="str">
        <f t="shared" si="49"/>
        <v>ih</v>
      </c>
      <c r="O141" t="str">
        <f t="shared" si="50"/>
        <v>vakpih</v>
      </c>
      <c r="P141" t="s">
        <v>1674</v>
      </c>
      <c r="Q141" t="str">
        <f t="shared" si="51"/>
        <v>va</v>
      </c>
      <c r="R141" t="str">
        <f t="shared" si="52"/>
        <v>kp</v>
      </c>
      <c r="S141" t="str">
        <f t="shared" si="53"/>
        <v>ih</v>
      </c>
      <c r="T141" t="str">
        <f t="shared" si="54"/>
        <v>vakpih</v>
      </c>
      <c r="U141" t="s">
        <v>1674</v>
      </c>
    </row>
    <row r="142" spans="1:21">
      <c r="A142" s="43" t="s">
        <v>545</v>
      </c>
      <c r="B142" s="43" t="s">
        <v>546</v>
      </c>
      <c r="C142" s="43" t="s">
        <v>547</v>
      </c>
      <c r="D142" s="43"/>
      <c r="E142" s="43" t="s">
        <v>548</v>
      </c>
      <c r="F142" s="44">
        <v>-1</v>
      </c>
      <c r="G142" s="45"/>
      <c r="H142" s="44">
        <v>0</v>
      </c>
      <c r="I142" t="str">
        <f t="shared" si="44"/>
        <v>Yes</v>
      </c>
      <c r="J142" t="str">
        <f t="shared" si="45"/>
        <v/>
      </c>
      <c r="K142" t="str">
        <f t="shared" si="46"/>
        <v/>
      </c>
      <c r="L142" t="str">
        <f t="shared" si="47"/>
        <v>va</v>
      </c>
      <c r="M142" t="str">
        <f t="shared" si="48"/>
        <v/>
      </c>
      <c r="N142" t="str">
        <f t="shared" si="49"/>
        <v/>
      </c>
      <c r="O142" t="str">
        <f t="shared" si="50"/>
        <v>va</v>
      </c>
      <c r="P142" t="s">
        <v>1671</v>
      </c>
      <c r="Q142" t="str">
        <f t="shared" si="51"/>
        <v>va</v>
      </c>
      <c r="R142" t="str">
        <f t="shared" si="52"/>
        <v/>
      </c>
      <c r="S142" t="str">
        <f t="shared" si="53"/>
        <v>ih</v>
      </c>
      <c r="T142" t="str">
        <f t="shared" si="54"/>
        <v>vaih</v>
      </c>
      <c r="U142" t="s">
        <v>1672</v>
      </c>
    </row>
    <row r="143" spans="1:21">
      <c r="A143" s="43" t="s">
        <v>742</v>
      </c>
      <c r="B143" s="43" t="s">
        <v>743</v>
      </c>
      <c r="C143" s="43" t="s">
        <v>744</v>
      </c>
      <c r="D143" s="43"/>
      <c r="E143" s="43" t="s">
        <v>745</v>
      </c>
      <c r="F143" s="44">
        <v>-1</v>
      </c>
      <c r="G143" s="47"/>
      <c r="H143" s="46">
        <v>0</v>
      </c>
      <c r="I143" t="str">
        <f t="shared" si="44"/>
        <v>Yes</v>
      </c>
      <c r="J143" t="str">
        <f t="shared" si="45"/>
        <v/>
      </c>
      <c r="K143" t="str">
        <f t="shared" si="46"/>
        <v/>
      </c>
      <c r="L143" t="str">
        <f t="shared" si="47"/>
        <v>va</v>
      </c>
      <c r="M143" t="str">
        <f t="shared" si="48"/>
        <v/>
      </c>
      <c r="N143" t="str">
        <f t="shared" si="49"/>
        <v/>
      </c>
      <c r="O143" t="str">
        <f t="shared" si="50"/>
        <v>va</v>
      </c>
      <c r="P143" t="s">
        <v>1671</v>
      </c>
      <c r="Q143" t="str">
        <f t="shared" si="51"/>
        <v>va</v>
      </c>
      <c r="R143" t="str">
        <f t="shared" si="52"/>
        <v/>
      </c>
      <c r="S143" t="str">
        <f t="shared" si="53"/>
        <v>ih</v>
      </c>
      <c r="T143" t="str">
        <f t="shared" si="54"/>
        <v>vaih</v>
      </c>
      <c r="U143" t="s">
        <v>1672</v>
      </c>
    </row>
    <row r="144" spans="1:21">
      <c r="A144" s="43" t="s">
        <v>601</v>
      </c>
      <c r="B144" s="43" t="s">
        <v>602</v>
      </c>
      <c r="C144" s="43"/>
      <c r="D144" s="43"/>
      <c r="E144" s="43" t="s">
        <v>603</v>
      </c>
      <c r="F144" s="47"/>
      <c r="G144" s="45"/>
      <c r="H144" s="46">
        <v>-1</v>
      </c>
      <c r="I144" t="str">
        <f t="shared" si="44"/>
        <v/>
      </c>
      <c r="J144" t="str">
        <f t="shared" si="45"/>
        <v/>
      </c>
      <c r="K144" t="str">
        <f t="shared" si="46"/>
        <v>Yes</v>
      </c>
      <c r="L144" t="str">
        <f t="shared" si="47"/>
        <v/>
      </c>
      <c r="M144" t="str">
        <f t="shared" si="48"/>
        <v/>
      </c>
      <c r="N144" t="str">
        <f t="shared" si="49"/>
        <v>ih</v>
      </c>
      <c r="O144" t="str">
        <f t="shared" si="50"/>
        <v>ih</v>
      </c>
      <c r="P144" t="s">
        <v>1669</v>
      </c>
      <c r="Q144" t="str">
        <f t="shared" si="51"/>
        <v/>
      </c>
      <c r="R144" t="str">
        <f t="shared" si="52"/>
        <v/>
      </c>
      <c r="S144" t="str">
        <f t="shared" si="53"/>
        <v>ih</v>
      </c>
      <c r="T144" t="str">
        <f t="shared" si="54"/>
        <v>ih</v>
      </c>
      <c r="U144" t="s">
        <v>1669</v>
      </c>
    </row>
    <row r="145" spans="1:21">
      <c r="A145" s="43" t="s">
        <v>594</v>
      </c>
      <c r="B145" s="43" t="s">
        <v>595</v>
      </c>
      <c r="C145" s="43" t="s">
        <v>596</v>
      </c>
      <c r="D145" s="43"/>
      <c r="E145" s="43"/>
      <c r="F145" s="44">
        <v>-1</v>
      </c>
      <c r="G145" s="45"/>
      <c r="H145" s="45"/>
      <c r="I145" t="str">
        <f t="shared" si="44"/>
        <v>Yes</v>
      </c>
      <c r="J145" t="str">
        <f t="shared" si="45"/>
        <v/>
      </c>
      <c r="K145" t="str">
        <f t="shared" si="46"/>
        <v/>
      </c>
      <c r="L145" t="str">
        <f t="shared" si="47"/>
        <v>va</v>
      </c>
      <c r="M145" t="str">
        <f t="shared" si="48"/>
        <v/>
      </c>
      <c r="N145" t="str">
        <f t="shared" si="49"/>
        <v/>
      </c>
      <c r="O145" t="str">
        <f t="shared" si="50"/>
        <v>va</v>
      </c>
      <c r="P145" t="s">
        <v>1671</v>
      </c>
      <c r="Q145" t="str">
        <f t="shared" si="51"/>
        <v>va</v>
      </c>
      <c r="R145" t="str">
        <f t="shared" si="52"/>
        <v/>
      </c>
      <c r="S145" t="str">
        <f t="shared" si="53"/>
        <v/>
      </c>
      <c r="T145" t="str">
        <f t="shared" si="54"/>
        <v>va</v>
      </c>
      <c r="U145" t="s">
        <v>1671</v>
      </c>
    </row>
    <row r="146" spans="1:21">
      <c r="A146" s="43" t="s">
        <v>270</v>
      </c>
      <c r="B146" s="43" t="s">
        <v>271</v>
      </c>
      <c r="C146" s="43" t="s">
        <v>272</v>
      </c>
      <c r="D146" s="43"/>
      <c r="E146" s="43"/>
      <c r="F146" s="44">
        <v>-1</v>
      </c>
      <c r="G146" s="45"/>
      <c r="H146" s="47"/>
      <c r="I146" t="str">
        <f t="shared" si="44"/>
        <v>Yes</v>
      </c>
      <c r="J146" t="str">
        <f t="shared" si="45"/>
        <v/>
      </c>
      <c r="K146" t="str">
        <f t="shared" si="46"/>
        <v/>
      </c>
      <c r="L146" t="str">
        <f t="shared" si="47"/>
        <v>va</v>
      </c>
      <c r="M146" t="str">
        <f t="shared" si="48"/>
        <v/>
      </c>
      <c r="N146" t="str">
        <f t="shared" si="49"/>
        <v/>
      </c>
      <c r="O146" t="str">
        <f t="shared" si="50"/>
        <v>va</v>
      </c>
      <c r="P146" t="s">
        <v>1671</v>
      </c>
      <c r="Q146" t="str">
        <f t="shared" si="51"/>
        <v>va</v>
      </c>
      <c r="R146" t="str">
        <f t="shared" si="52"/>
        <v/>
      </c>
      <c r="S146" t="str">
        <f t="shared" si="53"/>
        <v/>
      </c>
      <c r="T146" t="str">
        <f t="shared" si="54"/>
        <v>va</v>
      </c>
      <c r="U146" t="s">
        <v>1671</v>
      </c>
    </row>
    <row r="147" spans="1:21">
      <c r="A147" s="43" t="s">
        <v>839</v>
      </c>
      <c r="B147" s="43" t="s">
        <v>840</v>
      </c>
      <c r="C147" s="43" t="s">
        <v>841</v>
      </c>
      <c r="D147" s="43"/>
      <c r="E147" s="43" t="s">
        <v>842</v>
      </c>
      <c r="F147" s="44">
        <v>-1</v>
      </c>
      <c r="G147" s="47"/>
      <c r="H147" s="44">
        <v>0</v>
      </c>
      <c r="I147" t="str">
        <f t="shared" si="44"/>
        <v>Yes</v>
      </c>
      <c r="J147" t="str">
        <f t="shared" si="45"/>
        <v/>
      </c>
      <c r="K147" t="str">
        <f t="shared" si="46"/>
        <v/>
      </c>
      <c r="L147" t="str">
        <f t="shared" si="47"/>
        <v>va</v>
      </c>
      <c r="M147" t="str">
        <f t="shared" si="48"/>
        <v/>
      </c>
      <c r="N147" t="str">
        <f t="shared" si="49"/>
        <v/>
      </c>
      <c r="O147" t="str">
        <f t="shared" si="50"/>
        <v>va</v>
      </c>
      <c r="P147" t="s">
        <v>1671</v>
      </c>
      <c r="Q147" t="str">
        <f t="shared" si="51"/>
        <v>va</v>
      </c>
      <c r="R147" t="str">
        <f t="shared" si="52"/>
        <v/>
      </c>
      <c r="S147" t="str">
        <f t="shared" si="53"/>
        <v>ih</v>
      </c>
      <c r="T147" t="str">
        <f t="shared" si="54"/>
        <v>vaih</v>
      </c>
      <c r="U147" t="s">
        <v>1672</v>
      </c>
    </row>
    <row r="148" spans="1:21">
      <c r="A148" s="43" t="s">
        <v>62</v>
      </c>
      <c r="B148" s="43" t="s">
        <v>64</v>
      </c>
      <c r="C148" s="43" t="s">
        <v>699</v>
      </c>
      <c r="D148" s="43" t="s">
        <v>63</v>
      </c>
      <c r="E148" s="43" t="s">
        <v>700</v>
      </c>
      <c r="F148" s="44">
        <v>-1</v>
      </c>
      <c r="G148" s="46">
        <v>0</v>
      </c>
      <c r="H148" s="46">
        <v>-1</v>
      </c>
      <c r="I148" t="str">
        <f t="shared" si="44"/>
        <v>Yes</v>
      </c>
      <c r="J148" t="str">
        <f t="shared" si="45"/>
        <v/>
      </c>
      <c r="K148" t="str">
        <f t="shared" si="46"/>
        <v>Yes</v>
      </c>
      <c r="L148" t="str">
        <f t="shared" si="47"/>
        <v>va</v>
      </c>
      <c r="M148" t="str">
        <f t="shared" si="48"/>
        <v/>
      </c>
      <c r="N148" t="str">
        <f t="shared" si="49"/>
        <v>ih</v>
      </c>
      <c r="O148" t="str">
        <f t="shared" si="50"/>
        <v>vaih</v>
      </c>
      <c r="P148" t="s">
        <v>1672</v>
      </c>
      <c r="Q148" t="str">
        <f t="shared" si="51"/>
        <v>va</v>
      </c>
      <c r="R148" t="str">
        <f t="shared" si="52"/>
        <v>kp</v>
      </c>
      <c r="S148" t="str">
        <f t="shared" si="53"/>
        <v>ih</v>
      </c>
      <c r="T148" t="str">
        <f t="shared" si="54"/>
        <v>vakpih</v>
      </c>
      <c r="U148" t="s">
        <v>1674</v>
      </c>
    </row>
  </sheetData>
  <autoFilter ref="A1:S148">
    <sortState ref="A2:S148">
      <sortCondition ref="B1:B148"/>
    </sortState>
  </autoFilter>
  <sortState ref="A2:H149">
    <sortCondition ref="B2:B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pane ySplit="1" topLeftCell="A2" activePane="bottomLeft" state="frozen"/>
      <selection pane="bottomLeft" activeCell="C19" sqref="C19"/>
    </sheetView>
  </sheetViews>
  <sheetFormatPr defaultRowHeight="15"/>
  <cols>
    <col min="1" max="1" width="10" bestFit="1" customWidth="1"/>
    <col min="2" max="2" width="63.140625" customWidth="1"/>
    <col min="3" max="3" width="33" bestFit="1" customWidth="1"/>
    <col min="4" max="4" width="8" bestFit="1" customWidth="1"/>
  </cols>
  <sheetData>
    <row r="1" spans="1:6">
      <c r="A1" s="1" t="s">
        <v>1</v>
      </c>
      <c r="B1" s="1" t="s">
        <v>3</v>
      </c>
      <c r="C1" s="1" t="s">
        <v>2</v>
      </c>
      <c r="D1" s="1" t="s">
        <v>1698</v>
      </c>
    </row>
    <row r="2" spans="1:6">
      <c r="A2" s="2" t="s">
        <v>6</v>
      </c>
      <c r="B2" s="2" t="s">
        <v>8</v>
      </c>
      <c r="C2" s="2" t="s">
        <v>23</v>
      </c>
      <c r="D2" s="3">
        <v>1443925</v>
      </c>
      <c r="E2">
        <f>D2/(SUM(D$2:D$100))</f>
        <v>0.64104726992466421</v>
      </c>
      <c r="F2">
        <f>E2+F1</f>
        <v>0.64104726992466421</v>
      </c>
    </row>
    <row r="3" spans="1:6">
      <c r="A3" s="2" t="s">
        <v>11</v>
      </c>
      <c r="B3" s="2" t="s">
        <v>13</v>
      </c>
      <c r="C3" s="2" t="s">
        <v>30</v>
      </c>
      <c r="D3" s="3">
        <v>454739</v>
      </c>
      <c r="E3">
        <f t="shared" ref="E3:E55" si="0">D3/(SUM(D$2:D$100))</f>
        <v>0.20188665926434674</v>
      </c>
      <c r="F3">
        <f t="shared" ref="F3:F55" si="1">E3+F2</f>
        <v>0.842933929189011</v>
      </c>
    </row>
    <row r="4" spans="1:6">
      <c r="A4" s="2" t="s">
        <v>14</v>
      </c>
      <c r="B4" s="2" t="s">
        <v>16</v>
      </c>
      <c r="C4" s="2" t="s">
        <v>15</v>
      </c>
      <c r="D4" s="3">
        <v>220703</v>
      </c>
      <c r="E4">
        <f t="shared" si="0"/>
        <v>9.7983659548926128E-2</v>
      </c>
      <c r="F4">
        <f t="shared" si="1"/>
        <v>0.94091758873793707</v>
      </c>
    </row>
    <row r="5" spans="1:6">
      <c r="A5" s="6" t="s">
        <v>24</v>
      </c>
      <c r="B5" s="6" t="s">
        <v>26</v>
      </c>
      <c r="C5" s="6" t="s">
        <v>25</v>
      </c>
      <c r="D5" s="7">
        <v>40499</v>
      </c>
      <c r="E5" s="8">
        <f t="shared" si="0"/>
        <v>1.7980001305247139E-2</v>
      </c>
      <c r="F5" s="8">
        <f t="shared" si="1"/>
        <v>0.9588975900431842</v>
      </c>
    </row>
    <row r="6" spans="1:6">
      <c r="A6" s="4" t="s">
        <v>27</v>
      </c>
      <c r="B6" s="4" t="s">
        <v>29</v>
      </c>
      <c r="C6" s="4" t="s">
        <v>28</v>
      </c>
      <c r="D6" s="5">
        <v>13432</v>
      </c>
      <c r="E6">
        <f t="shared" si="0"/>
        <v>5.9632923660356933E-3</v>
      </c>
      <c r="F6">
        <f t="shared" si="1"/>
        <v>0.96486088240921986</v>
      </c>
    </row>
    <row r="7" spans="1:6">
      <c r="A7" s="2" t="s">
        <v>31</v>
      </c>
      <c r="B7" s="2" t="s">
        <v>33</v>
      </c>
      <c r="C7" s="2" t="s">
        <v>32</v>
      </c>
      <c r="D7" s="3">
        <v>11096</v>
      </c>
      <c r="E7">
        <f t="shared" si="0"/>
        <v>4.9261980415077466E-3</v>
      </c>
      <c r="F7">
        <f t="shared" si="1"/>
        <v>0.96978708045072759</v>
      </c>
    </row>
    <row r="8" spans="1:6">
      <c r="A8" s="2" t="s">
        <v>34</v>
      </c>
      <c r="B8" s="2" t="s">
        <v>36</v>
      </c>
      <c r="C8" s="2" t="s">
        <v>35</v>
      </c>
      <c r="D8" s="3">
        <v>10000</v>
      </c>
      <c r="E8">
        <f t="shared" si="0"/>
        <v>4.4396161152737449E-3</v>
      </c>
      <c r="F8">
        <f t="shared" si="1"/>
        <v>0.97422669656600136</v>
      </c>
    </row>
    <row r="9" spans="1:6">
      <c r="A9" s="2" t="s">
        <v>37</v>
      </c>
      <c r="B9" s="2" t="s">
        <v>39</v>
      </c>
      <c r="C9" s="2" t="s">
        <v>38</v>
      </c>
      <c r="D9" s="3">
        <v>9923</v>
      </c>
      <c r="E9">
        <f t="shared" si="0"/>
        <v>4.4054310711861364E-3</v>
      </c>
      <c r="F9">
        <f t="shared" si="1"/>
        <v>0.97863212763718754</v>
      </c>
    </row>
    <row r="10" spans="1:6">
      <c r="A10" s="2" t="s">
        <v>40</v>
      </c>
      <c r="B10" s="2" t="s">
        <v>42</v>
      </c>
      <c r="C10" s="2" t="s">
        <v>41</v>
      </c>
      <c r="D10" s="3">
        <v>9581</v>
      </c>
      <c r="E10">
        <f t="shared" si="0"/>
        <v>4.2535962000437742E-3</v>
      </c>
      <c r="F10">
        <f t="shared" si="1"/>
        <v>0.98288572383723127</v>
      </c>
    </row>
    <row r="11" spans="1:6">
      <c r="A11" s="2" t="s">
        <v>43</v>
      </c>
      <c r="B11" s="2" t="s">
        <v>45</v>
      </c>
      <c r="C11" s="2" t="s">
        <v>44</v>
      </c>
      <c r="D11" s="3">
        <v>9039</v>
      </c>
      <c r="E11">
        <f t="shared" si="0"/>
        <v>4.0129690065959372E-3</v>
      </c>
      <c r="F11">
        <f t="shared" si="1"/>
        <v>0.98689869284382725</v>
      </c>
    </row>
    <row r="12" spans="1:6">
      <c r="A12" s="2" t="s">
        <v>47</v>
      </c>
      <c r="B12" s="2" t="s">
        <v>49</v>
      </c>
      <c r="C12" s="2" t="s">
        <v>48</v>
      </c>
      <c r="D12" s="3">
        <v>3824</v>
      </c>
      <c r="E12">
        <f t="shared" si="0"/>
        <v>1.6977092024806799E-3</v>
      </c>
      <c r="F12">
        <f t="shared" si="1"/>
        <v>0.98859640204630794</v>
      </c>
    </row>
    <row r="13" spans="1:6">
      <c r="A13" s="2" t="s">
        <v>50</v>
      </c>
      <c r="B13" s="2" t="s">
        <v>52</v>
      </c>
      <c r="C13" s="2" t="s">
        <v>51</v>
      </c>
      <c r="D13" s="3">
        <v>3086</v>
      </c>
      <c r="E13">
        <f t="shared" si="0"/>
        <v>1.3700655331734775E-3</v>
      </c>
      <c r="F13">
        <f t="shared" si="1"/>
        <v>0.98996646757948137</v>
      </c>
    </row>
    <row r="14" spans="1:6">
      <c r="A14" s="2" t="s">
        <v>53</v>
      </c>
      <c r="B14" s="2" t="s">
        <v>55</v>
      </c>
      <c r="C14" s="2" t="s">
        <v>54</v>
      </c>
      <c r="D14" s="3">
        <v>2777</v>
      </c>
      <c r="E14">
        <f t="shared" si="0"/>
        <v>1.2328813952115188E-3</v>
      </c>
      <c r="F14">
        <f t="shared" si="1"/>
        <v>0.99119934897469286</v>
      </c>
    </row>
    <row r="15" spans="1:6">
      <c r="A15" s="2" t="s">
        <v>56</v>
      </c>
      <c r="B15" s="2" t="s">
        <v>58</v>
      </c>
      <c r="C15" s="2" t="s">
        <v>57</v>
      </c>
      <c r="D15" s="3">
        <v>2637</v>
      </c>
      <c r="E15">
        <f t="shared" si="0"/>
        <v>1.1707267695976863E-3</v>
      </c>
      <c r="F15">
        <f t="shared" si="1"/>
        <v>0.99237007574429059</v>
      </c>
    </row>
    <row r="16" spans="1:6">
      <c r="A16" s="2" t="s">
        <v>59</v>
      </c>
      <c r="B16" s="2" t="s">
        <v>61</v>
      </c>
      <c r="C16" s="2" t="s">
        <v>60</v>
      </c>
      <c r="D16" s="3">
        <v>2476</v>
      </c>
      <c r="E16">
        <f t="shared" si="0"/>
        <v>1.0992489501417792E-3</v>
      </c>
      <c r="F16">
        <f t="shared" si="1"/>
        <v>0.99346932469443239</v>
      </c>
    </row>
    <row r="17" spans="1:6">
      <c r="A17" s="2" t="s">
        <v>62</v>
      </c>
      <c r="B17" s="2" t="s">
        <v>64</v>
      </c>
      <c r="C17" s="2" t="s">
        <v>63</v>
      </c>
      <c r="D17" s="3">
        <v>1882</v>
      </c>
      <c r="E17">
        <f t="shared" si="0"/>
        <v>8.3553575289451875E-4</v>
      </c>
      <c r="F17">
        <f t="shared" si="1"/>
        <v>0.99430486044732691</v>
      </c>
    </row>
    <row r="18" spans="1:6">
      <c r="A18" s="2" t="s">
        <v>65</v>
      </c>
      <c r="B18" s="2" t="s">
        <v>67</v>
      </c>
      <c r="C18" s="2" t="s">
        <v>66</v>
      </c>
      <c r="D18" s="3">
        <v>1505</v>
      </c>
      <c r="E18">
        <f t="shared" si="0"/>
        <v>6.681622253486985E-4</v>
      </c>
      <c r="F18">
        <f t="shared" si="1"/>
        <v>0.99497302267267562</v>
      </c>
    </row>
    <row r="19" spans="1:6">
      <c r="A19" s="2" t="s">
        <v>68</v>
      </c>
      <c r="B19" s="2" t="s">
        <v>70</v>
      </c>
      <c r="C19" s="2" t="s">
        <v>69</v>
      </c>
      <c r="D19" s="3">
        <v>1395</v>
      </c>
      <c r="E19">
        <f t="shared" si="0"/>
        <v>6.1932644808068737E-4</v>
      </c>
      <c r="F19">
        <f t="shared" si="1"/>
        <v>0.99559234912075634</v>
      </c>
    </row>
    <row r="20" spans="1:6">
      <c r="A20" s="2" t="s">
        <v>71</v>
      </c>
      <c r="B20" s="2" t="s">
        <v>73</v>
      </c>
      <c r="C20" s="2" t="s">
        <v>72</v>
      </c>
      <c r="D20" s="3">
        <v>1181</v>
      </c>
      <c r="E20">
        <f t="shared" si="0"/>
        <v>5.243186632138292E-4</v>
      </c>
      <c r="F20">
        <f t="shared" si="1"/>
        <v>0.99611666778397012</v>
      </c>
    </row>
    <row r="21" spans="1:6">
      <c r="A21" s="2" t="s">
        <v>74</v>
      </c>
      <c r="B21" s="2" t="s">
        <v>76</v>
      </c>
      <c r="C21" s="2" t="s">
        <v>75</v>
      </c>
      <c r="D21" s="3">
        <v>1127</v>
      </c>
      <c r="E21">
        <f t="shared" si="0"/>
        <v>5.0034473619135105E-4</v>
      </c>
      <c r="F21">
        <f t="shared" si="1"/>
        <v>0.99661701252016144</v>
      </c>
    </row>
    <row r="22" spans="1:6">
      <c r="A22" s="2" t="s">
        <v>77</v>
      </c>
      <c r="B22" s="2" t="s">
        <v>79</v>
      </c>
      <c r="C22" s="2" t="s">
        <v>78</v>
      </c>
      <c r="D22" s="3">
        <v>842</v>
      </c>
      <c r="E22">
        <f t="shared" si="0"/>
        <v>3.7381567690604928E-4</v>
      </c>
      <c r="F22">
        <f t="shared" si="1"/>
        <v>0.99699082819706752</v>
      </c>
    </row>
    <row r="23" spans="1:6">
      <c r="A23" s="2" t="s">
        <v>80</v>
      </c>
      <c r="B23" s="2" t="s">
        <v>82</v>
      </c>
      <c r="C23" s="2" t="s">
        <v>81</v>
      </c>
      <c r="D23" s="3">
        <v>833</v>
      </c>
      <c r="E23">
        <f t="shared" si="0"/>
        <v>3.6982002240230292E-4</v>
      </c>
      <c r="F23">
        <f t="shared" si="1"/>
        <v>0.99736064821946979</v>
      </c>
    </row>
    <row r="24" spans="1:6">
      <c r="A24" s="2" t="s">
        <v>83</v>
      </c>
      <c r="B24" s="2" t="s">
        <v>85</v>
      </c>
      <c r="C24" s="2" t="s">
        <v>84</v>
      </c>
      <c r="D24" s="3">
        <v>691</v>
      </c>
      <c r="E24">
        <f t="shared" si="0"/>
        <v>3.0677747356541577E-4</v>
      </c>
      <c r="F24">
        <f t="shared" si="1"/>
        <v>0.99766742569303524</v>
      </c>
    </row>
    <row r="25" spans="1:6">
      <c r="A25" s="2" t="s">
        <v>86</v>
      </c>
      <c r="B25" s="2" t="s">
        <v>88</v>
      </c>
      <c r="C25" s="2" t="s">
        <v>87</v>
      </c>
      <c r="D25" s="3">
        <v>569</v>
      </c>
      <c r="E25">
        <f t="shared" si="0"/>
        <v>2.5261415695907607E-4</v>
      </c>
      <c r="F25">
        <f t="shared" si="1"/>
        <v>0.99792003984999433</v>
      </c>
    </row>
    <row r="26" spans="1:6">
      <c r="A26" s="2" t="s">
        <v>89</v>
      </c>
      <c r="B26" s="2" t="s">
        <v>91</v>
      </c>
      <c r="C26" s="2" t="s">
        <v>90</v>
      </c>
      <c r="D26" s="3">
        <v>562</v>
      </c>
      <c r="E26">
        <f t="shared" si="0"/>
        <v>2.4950642567838445E-4</v>
      </c>
      <c r="F26">
        <f t="shared" si="1"/>
        <v>0.99816954627567267</v>
      </c>
    </row>
    <row r="27" spans="1:6">
      <c r="A27" s="2" t="s">
        <v>92</v>
      </c>
      <c r="B27" s="2" t="s">
        <v>94</v>
      </c>
      <c r="C27" s="2" t="s">
        <v>93</v>
      </c>
      <c r="D27" s="3">
        <v>552</v>
      </c>
      <c r="E27">
        <f t="shared" si="0"/>
        <v>2.4506680956311072E-4</v>
      </c>
      <c r="F27">
        <f t="shared" si="1"/>
        <v>0.99841461308523582</v>
      </c>
    </row>
    <row r="28" spans="1:6">
      <c r="A28" s="2" t="s">
        <v>95</v>
      </c>
      <c r="B28" s="2" t="s">
        <v>97</v>
      </c>
      <c r="C28" s="2" t="s">
        <v>96</v>
      </c>
      <c r="D28" s="3">
        <v>428</v>
      </c>
      <c r="E28">
        <f t="shared" si="0"/>
        <v>1.9001556973371626E-4</v>
      </c>
      <c r="F28">
        <f t="shared" si="1"/>
        <v>0.99860462865496957</v>
      </c>
    </row>
    <row r="29" spans="1:6">
      <c r="A29" s="2" t="s">
        <v>98</v>
      </c>
      <c r="B29" s="2" t="s">
        <v>100</v>
      </c>
      <c r="C29" s="2" t="s">
        <v>99</v>
      </c>
      <c r="D29" s="3">
        <v>408</v>
      </c>
      <c r="E29">
        <f t="shared" si="0"/>
        <v>1.8113633750316879E-4</v>
      </c>
      <c r="F29">
        <f t="shared" si="1"/>
        <v>0.99878576499247274</v>
      </c>
    </row>
    <row r="30" spans="1:6">
      <c r="A30" s="2" t="s">
        <v>101</v>
      </c>
      <c r="B30" s="2" t="s">
        <v>103</v>
      </c>
      <c r="C30" s="2" t="s">
        <v>102</v>
      </c>
      <c r="D30" s="3">
        <v>323</v>
      </c>
      <c r="E30">
        <f t="shared" si="0"/>
        <v>1.4339960052334194E-4</v>
      </c>
      <c r="F30">
        <f t="shared" si="1"/>
        <v>0.99892916459299608</v>
      </c>
    </row>
    <row r="31" spans="1:6">
      <c r="A31" s="2" t="s">
        <v>104</v>
      </c>
      <c r="B31" s="2" t="s">
        <v>106</v>
      </c>
      <c r="C31" s="2" t="s">
        <v>105</v>
      </c>
      <c r="D31" s="3">
        <v>271</v>
      </c>
      <c r="E31">
        <f t="shared" si="0"/>
        <v>1.2031359672391847E-4</v>
      </c>
      <c r="F31">
        <f t="shared" si="1"/>
        <v>0.99904947818972001</v>
      </c>
    </row>
    <row r="32" spans="1:6">
      <c r="A32" s="2" t="s">
        <v>107</v>
      </c>
      <c r="B32" s="2" t="s">
        <v>109</v>
      </c>
      <c r="C32" s="2" t="s">
        <v>108</v>
      </c>
      <c r="D32" s="3">
        <v>235</v>
      </c>
      <c r="E32">
        <f t="shared" si="0"/>
        <v>1.04330978708933E-4</v>
      </c>
      <c r="F32">
        <f t="shared" si="1"/>
        <v>0.99915380916842889</v>
      </c>
    </row>
    <row r="33" spans="1:6">
      <c r="A33" s="2" t="s">
        <v>110</v>
      </c>
      <c r="B33" s="2" t="s">
        <v>112</v>
      </c>
      <c r="C33" s="2" t="s">
        <v>111</v>
      </c>
      <c r="D33" s="3">
        <v>233</v>
      </c>
      <c r="E33">
        <f t="shared" si="0"/>
        <v>1.0344305548587825E-4</v>
      </c>
      <c r="F33">
        <f t="shared" si="1"/>
        <v>0.99925725222391482</v>
      </c>
    </row>
    <row r="34" spans="1:6">
      <c r="A34" s="2" t="s">
        <v>113</v>
      </c>
      <c r="B34" s="2" t="s">
        <v>115</v>
      </c>
      <c r="C34" s="2" t="s">
        <v>114</v>
      </c>
      <c r="D34" s="3">
        <v>193</v>
      </c>
      <c r="E34">
        <f t="shared" si="0"/>
        <v>8.5684591024783274E-5</v>
      </c>
      <c r="F34">
        <f t="shared" si="1"/>
        <v>0.99934293681493958</v>
      </c>
    </row>
    <row r="35" spans="1:6">
      <c r="A35" s="2" t="s">
        <v>116</v>
      </c>
      <c r="B35" s="2" t="s">
        <v>118</v>
      </c>
      <c r="C35" s="2" t="s">
        <v>117</v>
      </c>
      <c r="D35" s="3">
        <v>177</v>
      </c>
      <c r="E35">
        <f t="shared" si="0"/>
        <v>7.858120524034528E-5</v>
      </c>
      <c r="F35">
        <f t="shared" si="1"/>
        <v>0.99942151802017987</v>
      </c>
    </row>
    <row r="36" spans="1:6">
      <c r="A36" s="2" t="s">
        <v>119</v>
      </c>
      <c r="B36" s="2" t="s">
        <v>121</v>
      </c>
      <c r="C36" s="2" t="s">
        <v>120</v>
      </c>
      <c r="D36" s="3">
        <v>175</v>
      </c>
      <c r="E36">
        <f t="shared" si="0"/>
        <v>7.7693282017290532E-5</v>
      </c>
      <c r="F36">
        <f t="shared" si="1"/>
        <v>0.99949921130219721</v>
      </c>
    </row>
    <row r="37" spans="1:6">
      <c r="A37" s="2" t="s">
        <v>122</v>
      </c>
      <c r="B37" s="2" t="s">
        <v>1603</v>
      </c>
      <c r="C37" s="2" t="s">
        <v>123</v>
      </c>
      <c r="D37" s="3">
        <v>151</v>
      </c>
      <c r="E37">
        <f t="shared" si="0"/>
        <v>6.7038203340633547E-5</v>
      </c>
      <c r="F37">
        <f t="shared" si="1"/>
        <v>0.99956624950553785</v>
      </c>
    </row>
    <row r="38" spans="1:6">
      <c r="A38" s="2" t="s">
        <v>17</v>
      </c>
      <c r="B38" s="2" t="s">
        <v>19</v>
      </c>
      <c r="C38" s="2" t="s">
        <v>124</v>
      </c>
      <c r="D38" s="3">
        <v>121</v>
      </c>
      <c r="E38">
        <f t="shared" si="0"/>
        <v>5.3719354994812306E-5</v>
      </c>
      <c r="F38">
        <f t="shared" si="1"/>
        <v>0.99961996886053262</v>
      </c>
    </row>
    <row r="39" spans="1:6">
      <c r="A39" s="2" t="s">
        <v>125</v>
      </c>
      <c r="B39" s="2" t="s">
        <v>127</v>
      </c>
      <c r="C39" s="2" t="s">
        <v>126</v>
      </c>
      <c r="D39" s="3">
        <v>118</v>
      </c>
      <c r="E39">
        <f t="shared" si="0"/>
        <v>5.2387470160230184E-5</v>
      </c>
      <c r="F39">
        <f t="shared" si="1"/>
        <v>0.99967235633069285</v>
      </c>
    </row>
    <row r="40" spans="1:6">
      <c r="A40" s="2" t="s">
        <v>128</v>
      </c>
      <c r="B40" s="2" t="s">
        <v>130</v>
      </c>
      <c r="C40" s="2" t="s">
        <v>129</v>
      </c>
      <c r="D40" s="3">
        <v>80</v>
      </c>
      <c r="E40">
        <f t="shared" si="0"/>
        <v>3.5516928922189959E-5</v>
      </c>
      <c r="F40">
        <f t="shared" si="1"/>
        <v>0.99970787325961508</v>
      </c>
    </row>
    <row r="41" spans="1:6">
      <c r="A41" s="2" t="s">
        <v>131</v>
      </c>
      <c r="B41" s="2" t="s">
        <v>133</v>
      </c>
      <c r="C41" s="2" t="s">
        <v>132</v>
      </c>
      <c r="D41" s="3">
        <v>76</v>
      </c>
      <c r="E41">
        <f t="shared" si="0"/>
        <v>3.3741082476080457E-5</v>
      </c>
      <c r="F41">
        <f t="shared" si="1"/>
        <v>0.99974161434209119</v>
      </c>
    </row>
    <row r="42" spans="1:6">
      <c r="A42" s="2" t="s">
        <v>134</v>
      </c>
      <c r="B42" s="2" t="s">
        <v>136</v>
      </c>
      <c r="C42" s="2" t="s">
        <v>135</v>
      </c>
      <c r="D42" s="3">
        <v>69</v>
      </c>
      <c r="E42">
        <f t="shared" si="0"/>
        <v>3.063335119538884E-5</v>
      </c>
      <c r="F42">
        <f t="shared" si="1"/>
        <v>0.99977224769328654</v>
      </c>
    </row>
    <row r="43" spans="1:6">
      <c r="A43" s="2" t="s">
        <v>137</v>
      </c>
      <c r="B43" s="2" t="s">
        <v>139</v>
      </c>
      <c r="C43" s="2" t="s">
        <v>138</v>
      </c>
      <c r="D43" s="3">
        <v>68</v>
      </c>
      <c r="E43">
        <f t="shared" si="0"/>
        <v>3.0189389583861463E-5</v>
      </c>
      <c r="F43">
        <f t="shared" si="1"/>
        <v>0.99980243708287042</v>
      </c>
    </row>
    <row r="44" spans="1:6">
      <c r="A44" s="2" t="s">
        <v>140</v>
      </c>
      <c r="B44" s="2" t="s">
        <v>142</v>
      </c>
      <c r="C44" s="2" t="s">
        <v>141</v>
      </c>
      <c r="D44" s="3">
        <v>62</v>
      </c>
      <c r="E44">
        <f t="shared" si="0"/>
        <v>2.7525619914697217E-5</v>
      </c>
      <c r="F44">
        <f t="shared" si="1"/>
        <v>0.99982996270278512</v>
      </c>
    </row>
    <row r="45" spans="1:6">
      <c r="A45" s="2" t="s">
        <v>143</v>
      </c>
      <c r="B45" s="2" t="s">
        <v>145</v>
      </c>
      <c r="C45" s="2" t="s">
        <v>144</v>
      </c>
      <c r="D45" s="3">
        <v>60</v>
      </c>
      <c r="E45">
        <f t="shared" si="0"/>
        <v>2.6637696691642466E-5</v>
      </c>
      <c r="F45">
        <f t="shared" si="1"/>
        <v>0.99985660039947677</v>
      </c>
    </row>
    <row r="46" spans="1:6">
      <c r="A46" s="2" t="s">
        <v>146</v>
      </c>
      <c r="B46" s="2" t="s">
        <v>148</v>
      </c>
      <c r="C46" s="2" t="s">
        <v>147</v>
      </c>
      <c r="D46" s="3">
        <v>56</v>
      </c>
      <c r="E46">
        <f t="shared" si="0"/>
        <v>2.4861850245532971E-5</v>
      </c>
      <c r="F46">
        <f t="shared" si="1"/>
        <v>0.9998814622497223</v>
      </c>
    </row>
    <row r="47" spans="1:6">
      <c r="A47" s="2" t="s">
        <v>149</v>
      </c>
      <c r="B47" s="2" t="s">
        <v>151</v>
      </c>
      <c r="C47" s="2" t="s">
        <v>150</v>
      </c>
      <c r="D47" s="3">
        <v>54</v>
      </c>
      <c r="E47">
        <f t="shared" si="0"/>
        <v>2.397392702247822E-5</v>
      </c>
      <c r="F47">
        <f t="shared" si="1"/>
        <v>0.99990543617674477</v>
      </c>
    </row>
    <row r="48" spans="1:6">
      <c r="A48" s="2" t="s">
        <v>152</v>
      </c>
      <c r="B48" s="2" t="s">
        <v>154</v>
      </c>
      <c r="C48" s="2" t="s">
        <v>153</v>
      </c>
      <c r="D48" s="3">
        <v>46</v>
      </c>
      <c r="E48">
        <f t="shared" si="0"/>
        <v>2.0422234130259226E-5</v>
      </c>
      <c r="F48">
        <f t="shared" si="1"/>
        <v>0.999925858410875</v>
      </c>
    </row>
    <row r="49" spans="1:6">
      <c r="A49" s="2" t="s">
        <v>20</v>
      </c>
      <c r="B49" s="2" t="s">
        <v>22</v>
      </c>
      <c r="C49" s="2" t="s">
        <v>155</v>
      </c>
      <c r="D49" s="3">
        <v>43</v>
      </c>
      <c r="E49">
        <f t="shared" si="0"/>
        <v>1.9090349295677101E-5</v>
      </c>
      <c r="F49">
        <f t="shared" si="1"/>
        <v>0.9999449487601707</v>
      </c>
    </row>
    <row r="50" spans="1:6">
      <c r="A50" s="2" t="s">
        <v>156</v>
      </c>
      <c r="B50" s="2" t="s">
        <v>158</v>
      </c>
      <c r="C50" s="2" t="s">
        <v>157</v>
      </c>
      <c r="D50" s="3">
        <v>37</v>
      </c>
      <c r="E50">
        <f t="shared" si="0"/>
        <v>1.6426579626512855E-5</v>
      </c>
      <c r="F50">
        <f t="shared" si="1"/>
        <v>0.99996137533979723</v>
      </c>
    </row>
    <row r="51" spans="1:6">
      <c r="A51" s="2" t="s">
        <v>159</v>
      </c>
      <c r="B51" s="2" t="s">
        <v>161</v>
      </c>
      <c r="C51" s="2" t="s">
        <v>160</v>
      </c>
      <c r="D51" s="3">
        <v>29</v>
      </c>
      <c r="E51">
        <f t="shared" si="0"/>
        <v>1.2874886734293859E-5</v>
      </c>
      <c r="F51">
        <f t="shared" si="1"/>
        <v>0.99997425022653152</v>
      </c>
    </row>
    <row r="52" spans="1:6">
      <c r="A52" s="2" t="s">
        <v>162</v>
      </c>
      <c r="B52" s="2" t="s">
        <v>164</v>
      </c>
      <c r="C52" s="2" t="s">
        <v>163</v>
      </c>
      <c r="D52" s="3">
        <v>28</v>
      </c>
      <c r="E52">
        <f t="shared" si="0"/>
        <v>1.2430925122766485E-5</v>
      </c>
      <c r="F52">
        <f t="shared" si="1"/>
        <v>0.99998668115165434</v>
      </c>
    </row>
    <row r="53" spans="1:6">
      <c r="A53" s="2" t="s">
        <v>165</v>
      </c>
      <c r="B53" s="2" t="s">
        <v>167</v>
      </c>
      <c r="C53" s="2" t="s">
        <v>166</v>
      </c>
      <c r="D53" s="3">
        <v>16</v>
      </c>
      <c r="E53">
        <f t="shared" si="0"/>
        <v>7.1033857844379911E-6</v>
      </c>
      <c r="F53">
        <f t="shared" si="1"/>
        <v>0.99999378453743881</v>
      </c>
    </row>
    <row r="54" spans="1:6">
      <c r="A54" s="2" t="s">
        <v>168</v>
      </c>
      <c r="B54" s="2" t="s">
        <v>170</v>
      </c>
      <c r="C54" s="2" t="s">
        <v>169</v>
      </c>
      <c r="D54" s="3">
        <v>10</v>
      </c>
      <c r="E54">
        <f t="shared" si="0"/>
        <v>4.4396161152737449E-6</v>
      </c>
      <c r="F54">
        <f t="shared" si="1"/>
        <v>0.9999982241535541</v>
      </c>
    </row>
    <row r="55" spans="1:6">
      <c r="A55" s="2" t="s">
        <v>171</v>
      </c>
      <c r="B55" s="2" t="s">
        <v>173</v>
      </c>
      <c r="C55" s="2" t="s">
        <v>172</v>
      </c>
      <c r="D55" s="3">
        <v>4</v>
      </c>
      <c r="E55">
        <f t="shared" si="0"/>
        <v>1.7758464461094978E-6</v>
      </c>
      <c r="F55">
        <f t="shared" si="1"/>
        <v>1.0000000000000002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activeCell="C6" sqref="C6"/>
    </sheetView>
  </sheetViews>
  <sheetFormatPr defaultRowHeight="15"/>
  <cols>
    <col min="1" max="1" width="8.28515625" bestFit="1" customWidth="1"/>
    <col min="2" max="2" width="10" bestFit="1" customWidth="1"/>
    <col min="3" max="3" width="33" bestFit="1" customWidth="1"/>
    <col min="4" max="4" width="52.5703125" bestFit="1" customWidth="1"/>
    <col min="5" max="5" width="8" hidden="1" customWidth="1"/>
    <col min="6" max="6" width="15.140625" hidden="1" customWidth="1"/>
    <col min="7" max="7" width="9.85546875" customWidth="1"/>
    <col min="11" max="11" width="21" bestFit="1" customWidth="1"/>
    <col min="12" max="12" width="18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181</v>
      </c>
      <c r="F1" s="1" t="s">
        <v>4</v>
      </c>
      <c r="G1" s="1" t="s">
        <v>180</v>
      </c>
    </row>
    <row r="2" spans="1:12">
      <c r="A2" s="2" t="s">
        <v>5</v>
      </c>
      <c r="B2" s="2" t="s">
        <v>6</v>
      </c>
      <c r="C2" s="2" t="s">
        <v>7</v>
      </c>
      <c r="D2" s="36" t="s">
        <v>8</v>
      </c>
      <c r="E2" s="3">
        <v>1379415</v>
      </c>
      <c r="F2" s="2" t="s">
        <v>175</v>
      </c>
      <c r="G2" s="2">
        <f>IF(F2&lt;&gt;"exclude",E2,"")</f>
        <v>1379415</v>
      </c>
      <c r="H2">
        <f>E2/SUM(G$2:G$100)</f>
        <v>0.56627324090407327</v>
      </c>
      <c r="I2">
        <f>H2+I1</f>
        <v>0.56627324090407327</v>
      </c>
      <c r="K2" t="str">
        <f t="shared" ref="K2:K8" si="0">RIGHT(D2,LEN(D2)-FIND("(",D2)+1)</f>
        <v>(disorder)</v>
      </c>
    </row>
    <row r="3" spans="1:12">
      <c r="A3" s="2" t="s">
        <v>5</v>
      </c>
      <c r="B3" s="2" t="s">
        <v>11</v>
      </c>
      <c r="C3" s="2" t="s">
        <v>12</v>
      </c>
      <c r="D3" s="36" t="s">
        <v>13</v>
      </c>
      <c r="E3" s="3">
        <v>443488</v>
      </c>
      <c r="F3" s="2" t="s">
        <v>175</v>
      </c>
      <c r="G3" s="2">
        <f t="shared" ref="G3:G61" si="1">IF(F3&lt;&gt;"exclude",E3,"")</f>
        <v>443488</v>
      </c>
      <c r="H3">
        <f t="shared" ref="H3:H59" si="2">E3/SUM(G$2:G$100)</f>
        <v>0.18205934186743342</v>
      </c>
      <c r="I3">
        <f t="shared" ref="I3:I59" si="3">H3+I2</f>
        <v>0.74833258277150672</v>
      </c>
      <c r="K3" t="str">
        <f t="shared" si="0"/>
        <v>(disorder)</v>
      </c>
    </row>
    <row r="4" spans="1:12">
      <c r="A4" s="2" t="s">
        <v>5</v>
      </c>
      <c r="B4" s="2" t="s">
        <v>14</v>
      </c>
      <c r="C4" s="2" t="s">
        <v>15</v>
      </c>
      <c r="D4" s="36" t="s">
        <v>16</v>
      </c>
      <c r="E4" s="3">
        <v>220703</v>
      </c>
      <c r="F4" s="2" t="s">
        <v>175</v>
      </c>
      <c r="G4" s="2">
        <f t="shared" si="1"/>
        <v>220703</v>
      </c>
      <c r="H4">
        <f t="shared" si="2"/>
        <v>9.0602322787016007E-2</v>
      </c>
      <c r="I4">
        <f t="shared" si="3"/>
        <v>0.83893490555852268</v>
      </c>
      <c r="K4" t="str">
        <f t="shared" si="0"/>
        <v>(disorder)</v>
      </c>
    </row>
    <row r="5" spans="1:12">
      <c r="A5" s="2" t="s">
        <v>5</v>
      </c>
      <c r="B5" s="2" t="s">
        <v>17</v>
      </c>
      <c r="C5" s="2" t="s">
        <v>18</v>
      </c>
      <c r="D5" s="37" t="s">
        <v>19</v>
      </c>
      <c r="E5" s="3">
        <v>118169</v>
      </c>
      <c r="F5" s="2" t="s">
        <v>175</v>
      </c>
      <c r="G5" s="2">
        <f t="shared" si="1"/>
        <v>118169</v>
      </c>
      <c r="H5">
        <f t="shared" si="2"/>
        <v>4.8510377663280035E-2</v>
      </c>
      <c r="I5">
        <f t="shared" si="3"/>
        <v>0.88744528322180272</v>
      </c>
      <c r="K5" t="str">
        <f t="shared" si="0"/>
        <v>(disorder)</v>
      </c>
    </row>
    <row r="6" spans="1:12">
      <c r="A6" s="2" t="s">
        <v>5</v>
      </c>
      <c r="B6" s="2" t="s">
        <v>20</v>
      </c>
      <c r="C6" s="2" t="s">
        <v>21</v>
      </c>
      <c r="D6" s="38" t="s">
        <v>22</v>
      </c>
      <c r="E6" s="3">
        <v>65338</v>
      </c>
      <c r="F6" s="2" t="s">
        <v>175</v>
      </c>
      <c r="G6" s="2">
        <f t="shared" si="1"/>
        <v>65338</v>
      </c>
      <c r="H6">
        <f t="shared" si="2"/>
        <v>2.6822356588981806E-2</v>
      </c>
      <c r="I6">
        <f t="shared" si="3"/>
        <v>0.91426763981078452</v>
      </c>
      <c r="K6" t="str">
        <f t="shared" si="0"/>
        <v>(disorder)</v>
      </c>
    </row>
    <row r="7" spans="1:12">
      <c r="A7" s="2" t="s">
        <v>5</v>
      </c>
      <c r="B7" s="2" t="s">
        <v>6</v>
      </c>
      <c r="C7" s="2" t="s">
        <v>23</v>
      </c>
      <c r="D7" s="37" t="s">
        <v>8</v>
      </c>
      <c r="E7" s="3">
        <v>64509</v>
      </c>
      <c r="F7" s="2" t="s">
        <v>175</v>
      </c>
      <c r="G7" s="2">
        <f t="shared" si="1"/>
        <v>64509</v>
      </c>
      <c r="H7">
        <f t="shared" si="2"/>
        <v>2.6482038036037641E-2</v>
      </c>
      <c r="I7">
        <f t="shared" si="3"/>
        <v>0.94074967784682217</v>
      </c>
      <c r="K7" t="str">
        <f t="shared" si="0"/>
        <v>(disorder)</v>
      </c>
    </row>
    <row r="8" spans="1:12">
      <c r="A8" s="6" t="s">
        <v>5</v>
      </c>
      <c r="B8" s="6" t="s">
        <v>24</v>
      </c>
      <c r="C8" s="6" t="s">
        <v>25</v>
      </c>
      <c r="D8" s="39" t="s">
        <v>26</v>
      </c>
      <c r="E8" s="7">
        <v>40499</v>
      </c>
      <c r="F8" s="6" t="s">
        <v>175</v>
      </c>
      <c r="G8" s="6">
        <f t="shared" si="1"/>
        <v>40499</v>
      </c>
      <c r="H8" s="8">
        <f t="shared" si="2"/>
        <v>1.6625526026158962E-2</v>
      </c>
      <c r="I8" s="8">
        <f t="shared" si="3"/>
        <v>0.95737520387298114</v>
      </c>
      <c r="K8" t="str">
        <f t="shared" si="0"/>
        <v>(disorder)</v>
      </c>
      <c r="L8" t="s">
        <v>1699</v>
      </c>
    </row>
    <row r="9" spans="1:12">
      <c r="A9" s="4" t="s">
        <v>5</v>
      </c>
      <c r="B9" s="4" t="s">
        <v>27</v>
      </c>
      <c r="C9" s="4" t="s">
        <v>28</v>
      </c>
      <c r="D9" s="36" t="s">
        <v>29</v>
      </c>
      <c r="E9" s="5">
        <v>13432</v>
      </c>
      <c r="F9" s="4" t="s">
        <v>176</v>
      </c>
      <c r="G9" s="4">
        <f t="shared" si="1"/>
        <v>13432</v>
      </c>
      <c r="H9">
        <f t="shared" si="2"/>
        <v>5.5140636949891891E-3</v>
      </c>
      <c r="I9">
        <f t="shared" si="3"/>
        <v>0.96288926756797033</v>
      </c>
      <c r="K9" t="str">
        <f>RIGHT(D9,LEN(D9)-FIND("(",D9)+1)</f>
        <v>(finding)</v>
      </c>
    </row>
    <row r="10" spans="1:12">
      <c r="A10" s="2" t="s">
        <v>5</v>
      </c>
      <c r="B10" s="2" t="s">
        <v>11</v>
      </c>
      <c r="C10" s="2" t="s">
        <v>30</v>
      </c>
      <c r="D10" s="36" t="s">
        <v>13</v>
      </c>
      <c r="E10" s="3">
        <v>11251</v>
      </c>
      <c r="F10" s="4" t="s">
        <v>176</v>
      </c>
      <c r="G10" s="2">
        <f t="shared" si="1"/>
        <v>11251</v>
      </c>
      <c r="H10">
        <f t="shared" si="2"/>
        <v>4.618726223371305E-3</v>
      </c>
      <c r="I10">
        <f t="shared" si="3"/>
        <v>0.96750799379134167</v>
      </c>
      <c r="K10" t="str">
        <f t="shared" ref="K10:K59" si="4">RIGHT(D10,LEN(D10)-FIND("(",D10)+1)</f>
        <v>(disorder)</v>
      </c>
    </row>
    <row r="11" spans="1:12">
      <c r="A11" s="2" t="s">
        <v>5</v>
      </c>
      <c r="B11" s="2" t="s">
        <v>31</v>
      </c>
      <c r="C11" s="2" t="s">
        <v>32</v>
      </c>
      <c r="D11" s="36" t="s">
        <v>33</v>
      </c>
      <c r="E11" s="3">
        <v>11096</v>
      </c>
      <c r="F11" s="4" t="s">
        <v>176</v>
      </c>
      <c r="G11" s="2">
        <f t="shared" si="1"/>
        <v>11096</v>
      </c>
      <c r="H11">
        <f t="shared" si="2"/>
        <v>4.5550960958606343E-3</v>
      </c>
      <c r="I11">
        <f t="shared" si="3"/>
        <v>0.97206308988720236</v>
      </c>
      <c r="K11" t="str">
        <f t="shared" si="4"/>
        <v>(finding)</v>
      </c>
    </row>
    <row r="12" spans="1:12">
      <c r="A12" s="2" t="s">
        <v>5</v>
      </c>
      <c r="B12" s="2" t="s">
        <v>34</v>
      </c>
      <c r="C12" s="2" t="s">
        <v>35</v>
      </c>
      <c r="D12" s="36" t="s">
        <v>36</v>
      </c>
      <c r="E12" s="3">
        <v>10000</v>
      </c>
      <c r="F12" s="4" t="s">
        <v>176</v>
      </c>
      <c r="G12" s="2">
        <f t="shared" si="1"/>
        <v>10000</v>
      </c>
      <c r="H12">
        <f t="shared" si="2"/>
        <v>4.1051695168174427E-3</v>
      </c>
      <c r="I12">
        <f t="shared" si="3"/>
        <v>0.97616825940401986</v>
      </c>
      <c r="K12" t="str">
        <f t="shared" si="4"/>
        <v>(disorder)</v>
      </c>
    </row>
    <row r="13" spans="1:12">
      <c r="A13" s="2" t="s">
        <v>5</v>
      </c>
      <c r="B13" s="2" t="s">
        <v>37</v>
      </c>
      <c r="C13" s="2" t="s">
        <v>38</v>
      </c>
      <c r="D13" s="36" t="s">
        <v>39</v>
      </c>
      <c r="E13" s="3">
        <v>9923</v>
      </c>
      <c r="F13" s="4" t="s">
        <v>176</v>
      </c>
      <c r="G13" s="2">
        <f t="shared" si="1"/>
        <v>9923</v>
      </c>
      <c r="H13">
        <f t="shared" si="2"/>
        <v>4.0735597115379484E-3</v>
      </c>
      <c r="I13">
        <f t="shared" si="3"/>
        <v>0.98024181911555786</v>
      </c>
      <c r="K13" t="str">
        <f t="shared" si="4"/>
        <v>(disorder)</v>
      </c>
    </row>
    <row r="14" spans="1:12">
      <c r="A14" s="2" t="s">
        <v>5</v>
      </c>
      <c r="B14" s="2" t="s">
        <v>40</v>
      </c>
      <c r="C14" s="2" t="s">
        <v>41</v>
      </c>
      <c r="D14" s="38" t="s">
        <v>42</v>
      </c>
      <c r="E14" s="3">
        <v>9581</v>
      </c>
      <c r="F14" s="4" t="s">
        <v>176</v>
      </c>
      <c r="G14" s="2">
        <f t="shared" si="1"/>
        <v>9581</v>
      </c>
      <c r="H14">
        <f t="shared" si="2"/>
        <v>3.9331629140627921E-3</v>
      </c>
      <c r="I14">
        <f t="shared" si="3"/>
        <v>0.98417498202962062</v>
      </c>
      <c r="K14" t="str">
        <f t="shared" si="4"/>
        <v>(finding)</v>
      </c>
    </row>
    <row r="15" spans="1:12">
      <c r="A15" s="2" t="s">
        <v>5</v>
      </c>
      <c r="B15" s="2" t="s">
        <v>43</v>
      </c>
      <c r="C15" s="2" t="s">
        <v>44</v>
      </c>
      <c r="D15" s="36" t="s">
        <v>45</v>
      </c>
      <c r="E15" s="3">
        <v>9039</v>
      </c>
      <c r="F15" s="4" t="s">
        <v>176</v>
      </c>
      <c r="G15" s="2">
        <f t="shared" si="1"/>
        <v>9039</v>
      </c>
      <c r="H15">
        <f t="shared" si="2"/>
        <v>3.7106627262512865E-3</v>
      </c>
      <c r="I15">
        <f t="shared" si="3"/>
        <v>0.98788564475587193</v>
      </c>
      <c r="K15" t="str">
        <f t="shared" si="4"/>
        <v>(finding)</v>
      </c>
    </row>
    <row r="16" spans="1:12">
      <c r="A16" s="2" t="s">
        <v>5</v>
      </c>
      <c r="B16" s="2" t="s">
        <v>47</v>
      </c>
      <c r="C16" s="2" t="s">
        <v>48</v>
      </c>
      <c r="D16" s="36" t="s">
        <v>49</v>
      </c>
      <c r="E16" s="3">
        <v>3824</v>
      </c>
      <c r="F16" s="4" t="s">
        <v>176</v>
      </c>
      <c r="G16" s="2">
        <f t="shared" si="1"/>
        <v>3824</v>
      </c>
      <c r="H16">
        <f t="shared" si="2"/>
        <v>1.56981682323099E-3</v>
      </c>
      <c r="I16">
        <f t="shared" si="3"/>
        <v>0.98945546157910291</v>
      </c>
      <c r="K16" t="str">
        <f t="shared" si="4"/>
        <v>(finding)</v>
      </c>
    </row>
    <row r="17" spans="1:12">
      <c r="A17" s="2" t="s">
        <v>5</v>
      </c>
      <c r="B17" s="2" t="s">
        <v>50</v>
      </c>
      <c r="C17" s="2" t="s">
        <v>51</v>
      </c>
      <c r="D17" s="36" t="s">
        <v>52</v>
      </c>
      <c r="E17" s="3">
        <v>3086</v>
      </c>
      <c r="F17" s="4" t="s">
        <v>176</v>
      </c>
      <c r="G17" s="2">
        <f t="shared" si="1"/>
        <v>3086</v>
      </c>
      <c r="H17">
        <f t="shared" si="2"/>
        <v>1.2668553128898628E-3</v>
      </c>
      <c r="I17">
        <f t="shared" si="3"/>
        <v>0.99072231689199275</v>
      </c>
      <c r="K17" t="str">
        <f t="shared" si="4"/>
        <v>(finding)</v>
      </c>
    </row>
    <row r="18" spans="1:12">
      <c r="A18" s="2" t="s">
        <v>5</v>
      </c>
      <c r="B18" s="2" t="s">
        <v>53</v>
      </c>
      <c r="C18" s="2" t="s">
        <v>54</v>
      </c>
      <c r="D18" s="36" t="s">
        <v>55</v>
      </c>
      <c r="E18" s="3">
        <v>2777</v>
      </c>
      <c r="F18" s="4" t="s">
        <v>176</v>
      </c>
      <c r="G18" s="2">
        <f t="shared" si="1"/>
        <v>2777</v>
      </c>
      <c r="H18">
        <f t="shared" si="2"/>
        <v>1.1400055748202037E-3</v>
      </c>
      <c r="I18">
        <f t="shared" si="3"/>
        <v>0.99186232246681294</v>
      </c>
      <c r="K18" t="str">
        <f t="shared" si="4"/>
        <v>(finding)</v>
      </c>
    </row>
    <row r="19" spans="1:12">
      <c r="A19" s="2" t="s">
        <v>5</v>
      </c>
      <c r="B19" s="2" t="s">
        <v>56</v>
      </c>
      <c r="C19" s="2" t="s">
        <v>57</v>
      </c>
      <c r="D19" s="38" t="s">
        <v>58</v>
      </c>
      <c r="E19" s="3">
        <v>2637</v>
      </c>
      <c r="F19" s="4" t="s">
        <v>176</v>
      </c>
      <c r="G19" s="2">
        <f t="shared" si="1"/>
        <v>2637</v>
      </c>
      <c r="H19">
        <f t="shared" si="2"/>
        <v>1.0825332015847596E-3</v>
      </c>
      <c r="I19">
        <f t="shared" si="3"/>
        <v>0.99294485566839774</v>
      </c>
      <c r="K19" t="str">
        <f t="shared" si="4"/>
        <v>(disorder)</v>
      </c>
    </row>
    <row r="20" spans="1:12">
      <c r="A20" s="2" t="s">
        <v>5</v>
      </c>
      <c r="B20" s="2" t="s">
        <v>59</v>
      </c>
      <c r="C20" s="2" t="s">
        <v>60</v>
      </c>
      <c r="D20" s="36" t="s">
        <v>61</v>
      </c>
      <c r="E20" s="3">
        <v>2476</v>
      </c>
      <c r="F20" s="4" t="s">
        <v>176</v>
      </c>
      <c r="G20" s="2">
        <f t="shared" si="1"/>
        <v>2476</v>
      </c>
      <c r="H20">
        <f t="shared" si="2"/>
        <v>1.0164399723639988E-3</v>
      </c>
      <c r="I20">
        <f t="shared" si="3"/>
        <v>0.99396129564076174</v>
      </c>
      <c r="K20" t="str">
        <f t="shared" si="4"/>
        <v>(disorder)</v>
      </c>
    </row>
    <row r="21" spans="1:12">
      <c r="A21" s="2" t="s">
        <v>5</v>
      </c>
      <c r="B21" s="2" t="s">
        <v>62</v>
      </c>
      <c r="C21" s="2" t="s">
        <v>63</v>
      </c>
      <c r="D21" s="36" t="s">
        <v>64</v>
      </c>
      <c r="E21" s="3">
        <v>1882</v>
      </c>
      <c r="F21" s="4" t="s">
        <v>176</v>
      </c>
      <c r="G21" s="2">
        <f t="shared" si="1"/>
        <v>1882</v>
      </c>
      <c r="H21">
        <f t="shared" si="2"/>
        <v>7.7259290306504267E-4</v>
      </c>
      <c r="I21">
        <f t="shared" si="3"/>
        <v>0.99473388854382683</v>
      </c>
      <c r="K21" t="str">
        <f t="shared" si="4"/>
        <v>(finding)</v>
      </c>
    </row>
    <row r="22" spans="1:12">
      <c r="A22" s="2" t="s">
        <v>5</v>
      </c>
      <c r="B22" s="2" t="s">
        <v>65</v>
      </c>
      <c r="C22" s="2" t="s">
        <v>66</v>
      </c>
      <c r="D22" s="36" t="s">
        <v>67</v>
      </c>
      <c r="E22" s="3">
        <v>1505</v>
      </c>
      <c r="F22" s="4" t="s">
        <v>176</v>
      </c>
      <c r="G22" s="2">
        <f t="shared" si="1"/>
        <v>1505</v>
      </c>
      <c r="H22">
        <f t="shared" si="2"/>
        <v>6.1782801228102511E-4</v>
      </c>
      <c r="I22">
        <f t="shared" si="3"/>
        <v>0.99535171655610788</v>
      </c>
      <c r="K22" t="str">
        <f t="shared" si="4"/>
        <v>(finding)</v>
      </c>
    </row>
    <row r="23" spans="1:12">
      <c r="A23" s="6" t="s">
        <v>5</v>
      </c>
      <c r="B23" s="6" t="s">
        <v>68</v>
      </c>
      <c r="C23" s="6" t="s">
        <v>69</v>
      </c>
      <c r="D23" s="41" t="s">
        <v>70</v>
      </c>
      <c r="E23" s="7">
        <v>1395</v>
      </c>
      <c r="F23" s="9" t="s">
        <v>176</v>
      </c>
      <c r="G23" s="6">
        <f t="shared" si="1"/>
        <v>1395</v>
      </c>
      <c r="H23" s="8">
        <f t="shared" si="2"/>
        <v>5.7267114759603323E-4</v>
      </c>
      <c r="I23" s="8">
        <f t="shared" si="3"/>
        <v>0.99592438770370395</v>
      </c>
      <c r="K23" t="str">
        <f t="shared" si="4"/>
        <v>(finding)</v>
      </c>
      <c r="L23" t="s">
        <v>179</v>
      </c>
    </row>
    <row r="24" spans="1:12">
      <c r="A24" s="4" t="s">
        <v>5</v>
      </c>
      <c r="B24" s="4" t="s">
        <v>71</v>
      </c>
      <c r="C24" s="4" t="s">
        <v>72</v>
      </c>
      <c r="D24" s="4" t="s">
        <v>73</v>
      </c>
      <c r="E24" s="5">
        <v>1181</v>
      </c>
      <c r="F24" s="4" t="s">
        <v>176</v>
      </c>
      <c r="G24" s="4">
        <f t="shared" si="1"/>
        <v>1181</v>
      </c>
      <c r="H24">
        <f t="shared" si="2"/>
        <v>4.8482051993614E-4</v>
      </c>
      <c r="I24">
        <f t="shared" si="3"/>
        <v>0.9964092082236401</v>
      </c>
      <c r="K24" t="str">
        <f t="shared" si="4"/>
        <v>(finding)</v>
      </c>
    </row>
    <row r="25" spans="1:12">
      <c r="A25" s="2" t="s">
        <v>5</v>
      </c>
      <c r="B25" s="2" t="s">
        <v>74</v>
      </c>
      <c r="C25" s="2" t="s">
        <v>75</v>
      </c>
      <c r="D25" s="2" t="s">
        <v>76</v>
      </c>
      <c r="E25" s="3">
        <v>1127</v>
      </c>
      <c r="F25" s="4" t="s">
        <v>176</v>
      </c>
      <c r="G25" s="2">
        <f t="shared" si="1"/>
        <v>1127</v>
      </c>
      <c r="H25">
        <f t="shared" si="2"/>
        <v>4.6265260454532577E-4</v>
      </c>
      <c r="I25">
        <f t="shared" si="3"/>
        <v>0.99687186082818546</v>
      </c>
      <c r="K25" t="str">
        <f t="shared" si="4"/>
        <v>(disorder)</v>
      </c>
    </row>
    <row r="26" spans="1:12">
      <c r="A26" s="2" t="s">
        <v>5</v>
      </c>
      <c r="B26" s="2" t="s">
        <v>77</v>
      </c>
      <c r="C26" s="2" t="s">
        <v>78</v>
      </c>
      <c r="D26" s="2" t="s">
        <v>79</v>
      </c>
      <c r="E26" s="3">
        <v>842</v>
      </c>
      <c r="F26" s="4" t="s">
        <v>176</v>
      </c>
      <c r="G26" s="2">
        <f t="shared" si="1"/>
        <v>842</v>
      </c>
      <c r="H26">
        <f t="shared" si="2"/>
        <v>3.4565527331602866E-4</v>
      </c>
      <c r="I26">
        <f t="shared" si="3"/>
        <v>0.99721751610150144</v>
      </c>
      <c r="K26" t="str">
        <f t="shared" si="4"/>
        <v>(finding)</v>
      </c>
    </row>
    <row r="27" spans="1:12">
      <c r="A27" s="2" t="s">
        <v>5</v>
      </c>
      <c r="B27" s="2" t="s">
        <v>80</v>
      </c>
      <c r="C27" s="2" t="s">
        <v>81</v>
      </c>
      <c r="D27" s="2" t="s">
        <v>82</v>
      </c>
      <c r="E27" s="3">
        <v>833</v>
      </c>
      <c r="F27" s="4" t="s">
        <v>176</v>
      </c>
      <c r="G27" s="2">
        <f t="shared" si="1"/>
        <v>833</v>
      </c>
      <c r="H27">
        <f t="shared" si="2"/>
        <v>3.41960620750893E-4</v>
      </c>
      <c r="I27">
        <f t="shared" si="3"/>
        <v>0.99755947672225231</v>
      </c>
      <c r="K27" t="str">
        <f t="shared" si="4"/>
        <v>(finding)</v>
      </c>
    </row>
    <row r="28" spans="1:12">
      <c r="A28" s="2" t="s">
        <v>5</v>
      </c>
      <c r="B28" s="2" t="s">
        <v>83</v>
      </c>
      <c r="C28" s="2" t="s">
        <v>84</v>
      </c>
      <c r="D28" s="2" t="s">
        <v>85</v>
      </c>
      <c r="E28" s="3">
        <v>691</v>
      </c>
      <c r="F28" s="4" t="s">
        <v>176</v>
      </c>
      <c r="G28" s="2">
        <f t="shared" si="1"/>
        <v>691</v>
      </c>
      <c r="H28">
        <f t="shared" si="2"/>
        <v>2.836672136120853E-4</v>
      </c>
      <c r="I28">
        <f t="shared" si="3"/>
        <v>0.99784314393586437</v>
      </c>
      <c r="K28" t="str">
        <f t="shared" si="4"/>
        <v>(finding)</v>
      </c>
    </row>
    <row r="29" spans="1:12">
      <c r="A29" s="2" t="s">
        <v>5</v>
      </c>
      <c r="B29" s="2" t="s">
        <v>86</v>
      </c>
      <c r="C29" s="2" t="s">
        <v>87</v>
      </c>
      <c r="D29" s="2" t="s">
        <v>88</v>
      </c>
      <c r="E29" s="3">
        <v>569</v>
      </c>
      <c r="F29" s="4" t="s">
        <v>176</v>
      </c>
      <c r="G29" s="2">
        <f t="shared" si="1"/>
        <v>569</v>
      </c>
      <c r="H29">
        <f t="shared" si="2"/>
        <v>2.3358414550691249E-4</v>
      </c>
      <c r="I29">
        <f t="shared" si="3"/>
        <v>0.99807672808137127</v>
      </c>
      <c r="K29" t="str">
        <f t="shared" si="4"/>
        <v>(disorder)</v>
      </c>
    </row>
    <row r="30" spans="1:12">
      <c r="A30" s="2" t="s">
        <v>5</v>
      </c>
      <c r="B30" s="2" t="s">
        <v>89</v>
      </c>
      <c r="C30" s="2" t="s">
        <v>90</v>
      </c>
      <c r="D30" s="2" t="s">
        <v>91</v>
      </c>
      <c r="E30" s="3">
        <v>562</v>
      </c>
      <c r="F30" s="4" t="s">
        <v>176</v>
      </c>
      <c r="G30" s="2">
        <f t="shared" si="1"/>
        <v>562</v>
      </c>
      <c r="H30">
        <f t="shared" si="2"/>
        <v>2.3071052684514029E-4</v>
      </c>
      <c r="I30">
        <f t="shared" si="3"/>
        <v>0.99830743860821636</v>
      </c>
      <c r="K30" t="str">
        <f t="shared" si="4"/>
        <v>(disorder)</v>
      </c>
    </row>
    <row r="31" spans="1:12">
      <c r="A31" s="2" t="s">
        <v>5</v>
      </c>
      <c r="B31" s="2" t="s">
        <v>92</v>
      </c>
      <c r="C31" s="2" t="s">
        <v>93</v>
      </c>
      <c r="D31" s="2" t="s">
        <v>94</v>
      </c>
      <c r="E31" s="3">
        <v>552</v>
      </c>
      <c r="F31" s="4" t="s">
        <v>176</v>
      </c>
      <c r="G31" s="2">
        <f t="shared" si="1"/>
        <v>552</v>
      </c>
      <c r="H31">
        <f t="shared" si="2"/>
        <v>2.2660535732832283E-4</v>
      </c>
      <c r="I31">
        <f t="shared" si="3"/>
        <v>0.99853404396554468</v>
      </c>
      <c r="K31" t="str">
        <f t="shared" si="4"/>
        <v>(finding)</v>
      </c>
    </row>
    <row r="32" spans="1:12">
      <c r="A32" s="2" t="s">
        <v>5</v>
      </c>
      <c r="B32" s="2" t="s">
        <v>95</v>
      </c>
      <c r="C32" s="2" t="s">
        <v>96</v>
      </c>
      <c r="D32" s="2" t="s">
        <v>97</v>
      </c>
      <c r="E32" s="3">
        <v>428</v>
      </c>
      <c r="F32" s="4" t="s">
        <v>176</v>
      </c>
      <c r="G32" s="2">
        <f t="shared" si="1"/>
        <v>428</v>
      </c>
      <c r="H32">
        <f t="shared" si="2"/>
        <v>1.7570125531978656E-4</v>
      </c>
      <c r="I32">
        <f t="shared" si="3"/>
        <v>0.99870974522086442</v>
      </c>
      <c r="K32" t="str">
        <f t="shared" si="4"/>
        <v>(disorder)</v>
      </c>
    </row>
    <row r="33" spans="1:11">
      <c r="A33" s="2" t="s">
        <v>5</v>
      </c>
      <c r="B33" s="2" t="s">
        <v>98</v>
      </c>
      <c r="C33" s="2" t="s">
        <v>99</v>
      </c>
      <c r="D33" s="2" t="s">
        <v>100</v>
      </c>
      <c r="E33" s="3">
        <v>408</v>
      </c>
      <c r="F33" s="4" t="s">
        <v>176</v>
      </c>
      <c r="G33" s="2">
        <f t="shared" si="1"/>
        <v>408</v>
      </c>
      <c r="H33">
        <f t="shared" si="2"/>
        <v>1.6749091628615167E-4</v>
      </c>
      <c r="I33">
        <f t="shared" si="3"/>
        <v>0.99887723613715063</v>
      </c>
      <c r="K33" t="str">
        <f t="shared" si="4"/>
        <v>(finding)</v>
      </c>
    </row>
    <row r="34" spans="1:11">
      <c r="A34" s="2" t="s">
        <v>5</v>
      </c>
      <c r="B34" s="2" t="s">
        <v>101</v>
      </c>
      <c r="C34" s="2" t="s">
        <v>102</v>
      </c>
      <c r="D34" s="2" t="s">
        <v>103</v>
      </c>
      <c r="E34" s="3">
        <v>323</v>
      </c>
      <c r="F34" s="4" t="s">
        <v>176</v>
      </c>
      <c r="G34" s="2">
        <f t="shared" si="1"/>
        <v>323</v>
      </c>
      <c r="H34">
        <f t="shared" si="2"/>
        <v>1.325969753932034E-4</v>
      </c>
      <c r="I34">
        <f t="shared" si="3"/>
        <v>0.99900983311254388</v>
      </c>
      <c r="K34" t="str">
        <f t="shared" si="4"/>
        <v>(disorder)</v>
      </c>
    </row>
    <row r="35" spans="1:11">
      <c r="A35" s="2" t="s">
        <v>5</v>
      </c>
      <c r="B35" s="2" t="s">
        <v>104</v>
      </c>
      <c r="C35" s="2" t="s">
        <v>105</v>
      </c>
      <c r="D35" s="2" t="s">
        <v>106</v>
      </c>
      <c r="E35" s="3">
        <v>271</v>
      </c>
      <c r="F35" s="4" t="s">
        <v>176</v>
      </c>
      <c r="G35" s="2">
        <f t="shared" si="1"/>
        <v>271</v>
      </c>
      <c r="H35">
        <f t="shared" si="2"/>
        <v>1.112500939057527E-4</v>
      </c>
      <c r="I35">
        <f t="shared" si="3"/>
        <v>0.99912108320644966</v>
      </c>
      <c r="K35" t="str">
        <f t="shared" si="4"/>
        <v>(disorder)</v>
      </c>
    </row>
    <row r="36" spans="1:11">
      <c r="A36" s="2" t="s">
        <v>5</v>
      </c>
      <c r="B36" s="2" t="s">
        <v>107</v>
      </c>
      <c r="C36" s="2" t="s">
        <v>108</v>
      </c>
      <c r="D36" s="2" t="s">
        <v>109</v>
      </c>
      <c r="E36" s="3">
        <v>235</v>
      </c>
      <c r="F36" s="4" t="s">
        <v>176</v>
      </c>
      <c r="G36" s="2">
        <f t="shared" si="1"/>
        <v>235</v>
      </c>
      <c r="H36">
        <f t="shared" si="2"/>
        <v>9.6471483645209905E-5</v>
      </c>
      <c r="I36">
        <f t="shared" si="3"/>
        <v>0.99921755469009488</v>
      </c>
      <c r="K36" t="str">
        <f t="shared" si="4"/>
        <v>(disorder)</v>
      </c>
    </row>
    <row r="37" spans="1:11">
      <c r="A37" s="2" t="s">
        <v>5</v>
      </c>
      <c r="B37" s="2" t="s">
        <v>110</v>
      </c>
      <c r="C37" s="2" t="s">
        <v>111</v>
      </c>
      <c r="D37" s="2" t="s">
        <v>112</v>
      </c>
      <c r="E37" s="3">
        <v>233</v>
      </c>
      <c r="F37" s="4" t="s">
        <v>176</v>
      </c>
      <c r="G37" s="2">
        <f t="shared" si="1"/>
        <v>233</v>
      </c>
      <c r="H37">
        <f t="shared" si="2"/>
        <v>9.5650449741846419E-5</v>
      </c>
      <c r="I37">
        <f t="shared" si="3"/>
        <v>0.99931320513983668</v>
      </c>
      <c r="K37" t="str">
        <f t="shared" si="4"/>
        <v>(disorder)</v>
      </c>
    </row>
    <row r="38" spans="1:11">
      <c r="A38" s="2" t="s">
        <v>5</v>
      </c>
      <c r="B38" s="2" t="s">
        <v>113</v>
      </c>
      <c r="C38" s="2" t="s">
        <v>114</v>
      </c>
      <c r="D38" s="2" t="s">
        <v>115</v>
      </c>
      <c r="E38" s="3">
        <v>193</v>
      </c>
      <c r="F38" s="4" t="s">
        <v>176</v>
      </c>
      <c r="G38" s="2">
        <f t="shared" si="1"/>
        <v>193</v>
      </c>
      <c r="H38">
        <f t="shared" si="2"/>
        <v>7.9229771674576638E-5</v>
      </c>
      <c r="I38">
        <f t="shared" si="3"/>
        <v>0.99939243491151131</v>
      </c>
      <c r="K38" t="str">
        <f t="shared" si="4"/>
        <v>(disorder)</v>
      </c>
    </row>
    <row r="39" spans="1:11">
      <c r="A39" s="2" t="s">
        <v>5</v>
      </c>
      <c r="B39" s="2" t="s">
        <v>116</v>
      </c>
      <c r="C39" s="2" t="s">
        <v>117</v>
      </c>
      <c r="D39" s="2" t="s">
        <v>118</v>
      </c>
      <c r="E39" s="3">
        <v>177</v>
      </c>
      <c r="F39" s="4" t="s">
        <v>176</v>
      </c>
      <c r="G39" s="2">
        <f t="shared" si="1"/>
        <v>177</v>
      </c>
      <c r="H39">
        <f t="shared" si="2"/>
        <v>7.2661500447668739E-5</v>
      </c>
      <c r="I39">
        <f t="shared" si="3"/>
        <v>0.99946509641195902</v>
      </c>
      <c r="K39" t="str">
        <f t="shared" si="4"/>
        <v>(disorder)</v>
      </c>
    </row>
    <row r="40" spans="1:11">
      <c r="A40" s="2" t="s">
        <v>5</v>
      </c>
      <c r="B40" s="2" t="s">
        <v>119</v>
      </c>
      <c r="C40" s="2" t="s">
        <v>120</v>
      </c>
      <c r="D40" s="2" t="s">
        <v>121</v>
      </c>
      <c r="E40" s="3">
        <v>175</v>
      </c>
      <c r="F40" s="4" t="s">
        <v>176</v>
      </c>
      <c r="G40" s="2">
        <f t="shared" si="1"/>
        <v>175</v>
      </c>
      <c r="H40">
        <f t="shared" si="2"/>
        <v>7.1840466544305254E-5</v>
      </c>
      <c r="I40">
        <f t="shared" si="3"/>
        <v>0.99953693687850331</v>
      </c>
      <c r="K40" t="str">
        <f t="shared" si="4"/>
        <v>(disorder)</v>
      </c>
    </row>
    <row r="41" spans="1:11">
      <c r="A41" s="2" t="s">
        <v>5</v>
      </c>
      <c r="B41" s="2" t="s">
        <v>122</v>
      </c>
      <c r="C41" s="2" t="s">
        <v>123</v>
      </c>
      <c r="D41" s="2" t="s">
        <v>177</v>
      </c>
      <c r="E41" s="3">
        <v>151</v>
      </c>
      <c r="F41" s="4" t="s">
        <v>176</v>
      </c>
      <c r="G41" s="2">
        <f t="shared" si="1"/>
        <v>151</v>
      </c>
      <c r="H41">
        <f t="shared" si="2"/>
        <v>6.1988059703943385E-5</v>
      </c>
      <c r="I41">
        <f t="shared" si="3"/>
        <v>0.99959892493820723</v>
      </c>
      <c r="K41" t="str">
        <f t="shared" si="4"/>
        <v>(disorder)</v>
      </c>
    </row>
    <row r="42" spans="1:11">
      <c r="A42" s="2" t="s">
        <v>5</v>
      </c>
      <c r="B42" s="2" t="s">
        <v>17</v>
      </c>
      <c r="C42" s="2" t="s">
        <v>124</v>
      </c>
      <c r="D42" s="2" t="s">
        <v>19</v>
      </c>
      <c r="E42" s="3">
        <v>121</v>
      </c>
      <c r="F42" s="4" t="s">
        <v>176</v>
      </c>
      <c r="G42" s="2">
        <f t="shared" si="1"/>
        <v>121</v>
      </c>
      <c r="H42">
        <f t="shared" si="2"/>
        <v>4.9672551153491059E-5</v>
      </c>
      <c r="I42">
        <f t="shared" si="3"/>
        <v>0.99964859748936075</v>
      </c>
      <c r="K42" t="str">
        <f t="shared" si="4"/>
        <v>(disorder)</v>
      </c>
    </row>
    <row r="43" spans="1:11">
      <c r="A43" s="2" t="s">
        <v>5</v>
      </c>
      <c r="B43" s="2" t="s">
        <v>125</v>
      </c>
      <c r="C43" s="2" t="s">
        <v>126</v>
      </c>
      <c r="D43" s="2" t="s">
        <v>127</v>
      </c>
      <c r="E43" s="3">
        <v>118</v>
      </c>
      <c r="F43" s="4" t="s">
        <v>176</v>
      </c>
      <c r="G43" s="2">
        <f t="shared" si="1"/>
        <v>118</v>
      </c>
      <c r="H43">
        <f t="shared" si="2"/>
        <v>4.8441000298445824E-5</v>
      </c>
      <c r="I43">
        <f t="shared" si="3"/>
        <v>0.99969703848965918</v>
      </c>
      <c r="K43" t="str">
        <f t="shared" si="4"/>
        <v>(disorder)</v>
      </c>
    </row>
    <row r="44" spans="1:11">
      <c r="A44" s="2" t="s">
        <v>5</v>
      </c>
      <c r="B44" s="2" t="s">
        <v>128</v>
      </c>
      <c r="C44" s="2" t="s">
        <v>129</v>
      </c>
      <c r="D44" s="2" t="s">
        <v>130</v>
      </c>
      <c r="E44" s="3">
        <v>80</v>
      </c>
      <c r="F44" s="4" t="s">
        <v>176</v>
      </c>
      <c r="G44" s="2">
        <f t="shared" si="1"/>
        <v>80</v>
      </c>
      <c r="H44">
        <f t="shared" si="2"/>
        <v>3.2841356134539542E-5</v>
      </c>
      <c r="I44">
        <f t="shared" si="3"/>
        <v>0.99972987984579376</v>
      </c>
      <c r="K44" t="str">
        <f t="shared" si="4"/>
        <v>(disorder)</v>
      </c>
    </row>
    <row r="45" spans="1:11">
      <c r="A45" s="2" t="s">
        <v>5</v>
      </c>
      <c r="B45" s="2" t="s">
        <v>131</v>
      </c>
      <c r="C45" s="2" t="s">
        <v>132</v>
      </c>
      <c r="D45" s="2" t="s">
        <v>133</v>
      </c>
      <c r="E45" s="3">
        <v>76</v>
      </c>
      <c r="F45" s="4" t="s">
        <v>176</v>
      </c>
      <c r="G45" s="2">
        <f t="shared" si="1"/>
        <v>76</v>
      </c>
      <c r="H45">
        <f t="shared" si="2"/>
        <v>3.1199288327812564E-5</v>
      </c>
      <c r="I45">
        <f t="shared" si="3"/>
        <v>0.9997610791341216</v>
      </c>
      <c r="K45" t="str">
        <f t="shared" si="4"/>
        <v>(disorder)</v>
      </c>
    </row>
    <row r="46" spans="1:11">
      <c r="A46" s="2" t="s">
        <v>5</v>
      </c>
      <c r="B46" s="2" t="s">
        <v>134</v>
      </c>
      <c r="C46" s="2" t="s">
        <v>135</v>
      </c>
      <c r="D46" s="2" t="s">
        <v>136</v>
      </c>
      <c r="E46" s="3">
        <v>69</v>
      </c>
      <c r="F46" s="4" t="s">
        <v>176</v>
      </c>
      <c r="G46" s="2">
        <f t="shared" si="1"/>
        <v>69</v>
      </c>
      <c r="H46">
        <f t="shared" si="2"/>
        <v>2.8325669666040354E-5</v>
      </c>
      <c r="I46">
        <f t="shared" si="3"/>
        <v>0.99978940480378764</v>
      </c>
      <c r="K46" t="str">
        <f t="shared" si="4"/>
        <v>(disorder)</v>
      </c>
    </row>
    <row r="47" spans="1:11">
      <c r="A47" s="2" t="s">
        <v>5</v>
      </c>
      <c r="B47" s="2" t="s">
        <v>137</v>
      </c>
      <c r="C47" s="2" t="s">
        <v>138</v>
      </c>
      <c r="D47" s="2" t="s">
        <v>139</v>
      </c>
      <c r="E47" s="3">
        <v>68</v>
      </c>
      <c r="F47" s="4" t="s">
        <v>176</v>
      </c>
      <c r="G47" s="2">
        <f t="shared" si="1"/>
        <v>68</v>
      </c>
      <c r="H47">
        <f t="shared" si="2"/>
        <v>2.7915152714358611E-5</v>
      </c>
      <c r="I47">
        <f t="shared" si="3"/>
        <v>0.99981731995650203</v>
      </c>
      <c r="K47" t="str">
        <f t="shared" si="4"/>
        <v>(disorder)</v>
      </c>
    </row>
    <row r="48" spans="1:11">
      <c r="A48" s="2" t="s">
        <v>5</v>
      </c>
      <c r="B48" s="2" t="s">
        <v>140</v>
      </c>
      <c r="C48" s="2" t="s">
        <v>141</v>
      </c>
      <c r="D48" s="2" t="s">
        <v>178</v>
      </c>
      <c r="E48" s="3">
        <v>62</v>
      </c>
      <c r="F48" s="4" t="s">
        <v>176</v>
      </c>
      <c r="G48" s="2">
        <f t="shared" si="1"/>
        <v>62</v>
      </c>
      <c r="H48">
        <f t="shared" si="2"/>
        <v>2.5452051004268144E-5</v>
      </c>
      <c r="I48">
        <f t="shared" si="3"/>
        <v>0.99984277200750626</v>
      </c>
      <c r="K48" t="str">
        <f t="shared" si="4"/>
        <v>(disorder)</v>
      </c>
    </row>
    <row r="49" spans="1:11">
      <c r="A49" s="2" t="s">
        <v>5</v>
      </c>
      <c r="B49" s="2" t="s">
        <v>143</v>
      </c>
      <c r="C49" s="2" t="s">
        <v>144</v>
      </c>
      <c r="D49" s="2" t="s">
        <v>145</v>
      </c>
      <c r="E49" s="3">
        <v>60</v>
      </c>
      <c r="F49" s="4" t="s">
        <v>176</v>
      </c>
      <c r="G49" s="2">
        <f t="shared" si="1"/>
        <v>60</v>
      </c>
      <c r="H49">
        <f t="shared" si="2"/>
        <v>2.4631017100904655E-5</v>
      </c>
      <c r="I49">
        <f t="shared" si="3"/>
        <v>0.99986740302460719</v>
      </c>
      <c r="K49" t="str">
        <f t="shared" si="4"/>
        <v>(navigational concept)</v>
      </c>
    </row>
    <row r="50" spans="1:11">
      <c r="A50" s="2" t="s">
        <v>5</v>
      </c>
      <c r="B50" s="2" t="s">
        <v>146</v>
      </c>
      <c r="C50" s="2" t="s">
        <v>147</v>
      </c>
      <c r="D50" s="2" t="s">
        <v>148</v>
      </c>
      <c r="E50" s="3">
        <v>56</v>
      </c>
      <c r="F50" s="4" t="s">
        <v>176</v>
      </c>
      <c r="G50" s="2">
        <f t="shared" si="1"/>
        <v>56</v>
      </c>
      <c r="H50">
        <f t="shared" si="2"/>
        <v>2.298894929417768E-5</v>
      </c>
      <c r="I50">
        <f t="shared" si="3"/>
        <v>0.99989039197390139</v>
      </c>
      <c r="K50" t="str">
        <f t="shared" si="4"/>
        <v>(finding)</v>
      </c>
    </row>
    <row r="51" spans="1:11">
      <c r="A51" s="2" t="s">
        <v>5</v>
      </c>
      <c r="B51" s="2" t="s">
        <v>149</v>
      </c>
      <c r="C51" s="2" t="s">
        <v>150</v>
      </c>
      <c r="D51" s="2" t="s">
        <v>151</v>
      </c>
      <c r="E51" s="3">
        <v>54</v>
      </c>
      <c r="F51" s="4" t="s">
        <v>176</v>
      </c>
      <c r="G51" s="2">
        <f t="shared" si="1"/>
        <v>54</v>
      </c>
      <c r="H51">
        <f t="shared" si="2"/>
        <v>2.2167915390814191E-5</v>
      </c>
      <c r="I51">
        <f t="shared" si="3"/>
        <v>0.99991255988929217</v>
      </c>
      <c r="K51" t="str">
        <f t="shared" si="4"/>
        <v>(disorder)</v>
      </c>
    </row>
    <row r="52" spans="1:11">
      <c r="A52" s="2" t="s">
        <v>5</v>
      </c>
      <c r="B52" s="2" t="s">
        <v>152</v>
      </c>
      <c r="C52" s="2" t="s">
        <v>153</v>
      </c>
      <c r="D52" s="2" t="s">
        <v>154</v>
      </c>
      <c r="E52" s="3">
        <v>46</v>
      </c>
      <c r="F52" s="4" t="s">
        <v>176</v>
      </c>
      <c r="G52" s="2">
        <f t="shared" si="1"/>
        <v>46</v>
      </c>
      <c r="H52">
        <f t="shared" si="2"/>
        <v>1.8883779777360235E-5</v>
      </c>
      <c r="I52">
        <f t="shared" si="3"/>
        <v>0.9999314436690695</v>
      </c>
      <c r="K52" t="str">
        <f t="shared" si="4"/>
        <v>(disorder)</v>
      </c>
    </row>
    <row r="53" spans="1:11">
      <c r="A53" s="2" t="s">
        <v>5</v>
      </c>
      <c r="B53" s="2" t="s">
        <v>20</v>
      </c>
      <c r="C53" s="2" t="s">
        <v>155</v>
      </c>
      <c r="D53" s="2" t="s">
        <v>22</v>
      </c>
      <c r="E53" s="3">
        <v>43</v>
      </c>
      <c r="F53" s="4" t="s">
        <v>176</v>
      </c>
      <c r="G53" s="2">
        <f t="shared" si="1"/>
        <v>43</v>
      </c>
      <c r="H53">
        <f t="shared" si="2"/>
        <v>1.7652228922315003E-5</v>
      </c>
      <c r="I53">
        <f t="shared" si="3"/>
        <v>0.99994909589799186</v>
      </c>
      <c r="K53" t="str">
        <f t="shared" si="4"/>
        <v>(disorder)</v>
      </c>
    </row>
    <row r="54" spans="1:11">
      <c r="A54" s="2" t="s">
        <v>5</v>
      </c>
      <c r="B54" s="2" t="s">
        <v>156</v>
      </c>
      <c r="C54" s="2" t="s">
        <v>157</v>
      </c>
      <c r="D54" s="2" t="s">
        <v>158</v>
      </c>
      <c r="E54" s="3">
        <v>37</v>
      </c>
      <c r="F54" s="4" t="s">
        <v>176</v>
      </c>
      <c r="G54" s="2">
        <f t="shared" si="1"/>
        <v>37</v>
      </c>
      <c r="H54">
        <f t="shared" si="2"/>
        <v>1.5189127212224537E-5</v>
      </c>
      <c r="I54">
        <f t="shared" si="3"/>
        <v>0.99996428502520407</v>
      </c>
      <c r="K54" t="str">
        <f t="shared" si="4"/>
        <v>(disorder)</v>
      </c>
    </row>
    <row r="55" spans="1:11">
      <c r="A55" s="2" t="s">
        <v>5</v>
      </c>
      <c r="B55" s="2" t="s">
        <v>159</v>
      </c>
      <c r="C55" s="2" t="s">
        <v>160</v>
      </c>
      <c r="D55" s="2" t="s">
        <v>161</v>
      </c>
      <c r="E55" s="3">
        <v>29</v>
      </c>
      <c r="F55" s="4" t="s">
        <v>176</v>
      </c>
      <c r="G55" s="2">
        <f t="shared" si="1"/>
        <v>29</v>
      </c>
      <c r="H55">
        <f t="shared" si="2"/>
        <v>1.1904991598770585E-5</v>
      </c>
      <c r="I55">
        <f t="shared" si="3"/>
        <v>0.99997619001680282</v>
      </c>
      <c r="K55" t="str">
        <f t="shared" si="4"/>
        <v>(disorder)</v>
      </c>
    </row>
    <row r="56" spans="1:11">
      <c r="A56" s="2" t="s">
        <v>5</v>
      </c>
      <c r="B56" s="2" t="s">
        <v>162</v>
      </c>
      <c r="C56" s="2" t="s">
        <v>163</v>
      </c>
      <c r="D56" s="2" t="s">
        <v>164</v>
      </c>
      <c r="E56" s="3">
        <v>28</v>
      </c>
      <c r="F56" s="4" t="s">
        <v>176</v>
      </c>
      <c r="G56" s="2">
        <f t="shared" si="1"/>
        <v>28</v>
      </c>
      <c r="H56">
        <f t="shared" si="2"/>
        <v>1.149447464708884E-5</v>
      </c>
      <c r="I56">
        <f t="shared" si="3"/>
        <v>0.99998768449144992</v>
      </c>
      <c r="K56" t="str">
        <f t="shared" si="4"/>
        <v>(disorder)</v>
      </c>
    </row>
    <row r="57" spans="1:11">
      <c r="A57" s="2" t="s">
        <v>5</v>
      </c>
      <c r="B57" s="2" t="s">
        <v>165</v>
      </c>
      <c r="C57" s="2" t="s">
        <v>166</v>
      </c>
      <c r="D57" s="2" t="s">
        <v>167</v>
      </c>
      <c r="E57" s="3">
        <v>16</v>
      </c>
      <c r="F57" s="4" t="s">
        <v>176</v>
      </c>
      <c r="G57" s="2">
        <f t="shared" si="1"/>
        <v>16</v>
      </c>
      <c r="H57">
        <f t="shared" si="2"/>
        <v>6.5682712269079082E-6</v>
      </c>
      <c r="I57">
        <f t="shared" si="3"/>
        <v>0.99999425276267684</v>
      </c>
      <c r="K57" t="str">
        <f t="shared" si="4"/>
        <v>(disorder)</v>
      </c>
    </row>
    <row r="58" spans="1:11">
      <c r="A58" s="2" t="s">
        <v>5</v>
      </c>
      <c r="B58" s="2" t="s">
        <v>168</v>
      </c>
      <c r="C58" s="2" t="s">
        <v>169</v>
      </c>
      <c r="D58" s="2" t="s">
        <v>170</v>
      </c>
      <c r="E58" s="3">
        <v>10</v>
      </c>
      <c r="F58" s="4" t="s">
        <v>176</v>
      </c>
      <c r="G58" s="2">
        <f t="shared" si="1"/>
        <v>10</v>
      </c>
      <c r="H58">
        <f t="shared" si="2"/>
        <v>4.1051695168174428E-6</v>
      </c>
      <c r="I58">
        <f t="shared" si="3"/>
        <v>0.9999983579321936</v>
      </c>
      <c r="K58" t="str">
        <f t="shared" si="4"/>
        <v>(disorder)</v>
      </c>
    </row>
    <row r="59" spans="1:11">
      <c r="A59" s="2" t="s">
        <v>5</v>
      </c>
      <c r="B59" s="2" t="s">
        <v>171</v>
      </c>
      <c r="C59" s="2" t="s">
        <v>172</v>
      </c>
      <c r="D59" s="2" t="s">
        <v>173</v>
      </c>
      <c r="E59" s="3">
        <v>4</v>
      </c>
      <c r="F59" s="4" t="s">
        <v>176</v>
      </c>
      <c r="G59" s="2">
        <f t="shared" si="1"/>
        <v>4</v>
      </c>
      <c r="H59">
        <f t="shared" si="2"/>
        <v>1.6420678067269771E-6</v>
      </c>
      <c r="I59">
        <f t="shared" si="3"/>
        <v>1.0000000000000002</v>
      </c>
      <c r="K59" t="str">
        <f t="shared" si="4"/>
        <v>(disorder)</v>
      </c>
    </row>
    <row r="60" spans="1:11">
      <c r="A60" s="2" t="s">
        <v>5</v>
      </c>
      <c r="B60" s="2" t="s">
        <v>5</v>
      </c>
      <c r="C60" s="2" t="s">
        <v>9</v>
      </c>
      <c r="D60" s="2" t="s">
        <v>10</v>
      </c>
      <c r="E60" s="3">
        <v>669374</v>
      </c>
      <c r="F60" s="2" t="s">
        <v>174</v>
      </c>
      <c r="G60" s="2" t="str">
        <f t="shared" si="1"/>
        <v/>
      </c>
    </row>
    <row r="61" spans="1:11">
      <c r="A61" s="2" t="s">
        <v>5</v>
      </c>
      <c r="B61" s="2" t="s">
        <v>5</v>
      </c>
      <c r="C61" s="2" t="s">
        <v>46</v>
      </c>
      <c r="D61" s="2" t="s">
        <v>10</v>
      </c>
      <c r="E61" s="3">
        <v>7835</v>
      </c>
      <c r="F61" s="2" t="s">
        <v>174</v>
      </c>
      <c r="G61" s="2" t="str">
        <f t="shared" si="1"/>
        <v/>
      </c>
    </row>
  </sheetData>
  <sortState ref="A2:H61">
    <sortCondition descending="1" ref="F2:F61"/>
    <sortCondition descending="1" ref="E2:E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3"/>
  <sheetViews>
    <sheetView workbookViewId="0">
      <pane ySplit="1" topLeftCell="A120" activePane="bottomLeft" state="frozen"/>
      <selection activeCell="B1" sqref="B1"/>
      <selection pane="bottomLeft" activeCell="A120" sqref="A120"/>
    </sheetView>
  </sheetViews>
  <sheetFormatPr defaultRowHeight="15"/>
  <cols>
    <col min="1" max="1" width="10.140625" bestFit="1" customWidth="1"/>
    <col min="2" max="2" width="47" bestFit="1" customWidth="1"/>
    <col min="3" max="3" width="35.5703125" bestFit="1" customWidth="1"/>
    <col min="4" max="4" width="7.5703125" bestFit="1" customWidth="1"/>
    <col min="5" max="5" width="14.140625" bestFit="1" customWidth="1"/>
    <col min="6" max="7" width="14.140625" customWidth="1"/>
    <col min="8" max="8" width="22.140625" bestFit="1" customWidth="1"/>
    <col min="9" max="9" width="48.28515625" customWidth="1"/>
  </cols>
  <sheetData>
    <row r="1" spans="1:8">
      <c r="A1" s="12" t="s">
        <v>868</v>
      </c>
      <c r="B1" s="12" t="s">
        <v>869</v>
      </c>
      <c r="C1" s="12" t="s">
        <v>870</v>
      </c>
      <c r="D1" s="12" t="s">
        <v>4</v>
      </c>
      <c r="E1" s="12" t="s">
        <v>871</v>
      </c>
      <c r="F1" s="12"/>
      <c r="G1" s="12"/>
      <c r="H1" s="12"/>
    </row>
    <row r="2" spans="1:8">
      <c r="A2" s="13" t="s">
        <v>6</v>
      </c>
      <c r="B2" s="13" t="s">
        <v>8</v>
      </c>
      <c r="C2" s="13" t="s">
        <v>435</v>
      </c>
      <c r="D2" s="13" t="s">
        <v>872</v>
      </c>
      <c r="E2" s="14">
        <v>111928</v>
      </c>
      <c r="F2" s="13">
        <f t="shared" ref="F2:F65" si="0">E2/SUM(E$2:E$499)</f>
        <v>0.1592279306116294</v>
      </c>
      <c r="G2" s="14">
        <f>F2+G1</f>
        <v>0.1592279306116294</v>
      </c>
    </row>
    <row r="3" spans="1:8">
      <c r="A3" s="13" t="s">
        <v>24</v>
      </c>
      <c r="B3" s="13" t="s">
        <v>26</v>
      </c>
      <c r="C3" s="13" t="s">
        <v>222</v>
      </c>
      <c r="D3" s="13" t="s">
        <v>872</v>
      </c>
      <c r="E3" s="14">
        <v>57163</v>
      </c>
      <c r="F3" s="13">
        <f t="shared" si="0"/>
        <v>8.1319653684087737E-2</v>
      </c>
      <c r="G3" s="14">
        <f t="shared" ref="G3:G65" si="1">F3+G2</f>
        <v>0.24054758429571715</v>
      </c>
      <c r="H3" s="13" t="s">
        <v>5</v>
      </c>
    </row>
    <row r="4" spans="1:8">
      <c r="A4" s="13" t="s">
        <v>47</v>
      </c>
      <c r="B4" s="13" t="s">
        <v>49</v>
      </c>
      <c r="C4" s="13" t="s">
        <v>765</v>
      </c>
      <c r="D4" s="13" t="s">
        <v>872</v>
      </c>
      <c r="E4" s="14">
        <v>50358</v>
      </c>
      <c r="F4" s="13">
        <f t="shared" si="0"/>
        <v>7.1638911887467238E-2</v>
      </c>
      <c r="G4" s="14">
        <f t="shared" si="1"/>
        <v>0.31218649618318439</v>
      </c>
      <c r="H4" s="13" t="s">
        <v>5</v>
      </c>
    </row>
    <row r="5" spans="1:8">
      <c r="A5" s="13" t="s">
        <v>11</v>
      </c>
      <c r="B5" s="13" t="s">
        <v>13</v>
      </c>
      <c r="C5" s="13" t="s">
        <v>296</v>
      </c>
      <c r="D5" s="13" t="s">
        <v>872</v>
      </c>
      <c r="E5" s="14">
        <v>36107</v>
      </c>
      <c r="F5" s="13">
        <f t="shared" si="0"/>
        <v>5.1365546517351361E-2</v>
      </c>
      <c r="G5" s="14">
        <f t="shared" si="1"/>
        <v>0.36355204270053576</v>
      </c>
      <c r="H5" s="13" t="s">
        <v>5</v>
      </c>
    </row>
    <row r="6" spans="1:8">
      <c r="A6" s="13" t="s">
        <v>43</v>
      </c>
      <c r="B6" s="13" t="s">
        <v>45</v>
      </c>
      <c r="C6" s="13" t="s">
        <v>681</v>
      </c>
      <c r="D6" s="13" t="s">
        <v>872</v>
      </c>
      <c r="E6" s="14">
        <v>30290</v>
      </c>
      <c r="F6" s="13">
        <f t="shared" si="0"/>
        <v>4.3090326086647264E-2</v>
      </c>
      <c r="G6" s="14">
        <f t="shared" si="1"/>
        <v>0.40664236878718302</v>
      </c>
      <c r="H6" s="13" t="s">
        <v>5</v>
      </c>
    </row>
    <row r="7" spans="1:8">
      <c r="A7" s="13" t="s">
        <v>27</v>
      </c>
      <c r="B7" s="13" t="s">
        <v>29</v>
      </c>
      <c r="C7" s="13" t="s">
        <v>581</v>
      </c>
      <c r="D7" s="13" t="s">
        <v>872</v>
      </c>
      <c r="E7" s="14">
        <v>28924</v>
      </c>
      <c r="F7" s="13">
        <f t="shared" si="0"/>
        <v>4.1147064764945042E-2</v>
      </c>
      <c r="G7" s="14">
        <f t="shared" si="1"/>
        <v>0.44778943355212808</v>
      </c>
      <c r="H7" s="13" t="s">
        <v>5</v>
      </c>
    </row>
    <row r="8" spans="1:8">
      <c r="A8" s="13" t="s">
        <v>37</v>
      </c>
      <c r="B8" s="13" t="s">
        <v>39</v>
      </c>
      <c r="C8" s="13" t="s">
        <v>537</v>
      </c>
      <c r="D8" s="13" t="s">
        <v>872</v>
      </c>
      <c r="E8" s="14">
        <v>19865</v>
      </c>
      <c r="F8" s="13">
        <f t="shared" si="0"/>
        <v>2.8259799528268334E-2</v>
      </c>
      <c r="G8" s="14">
        <f t="shared" si="1"/>
        <v>0.47604923308039643</v>
      </c>
      <c r="H8" s="13" t="s">
        <v>5</v>
      </c>
    </row>
    <row r="9" spans="1:8">
      <c r="A9" s="13" t="s">
        <v>50</v>
      </c>
      <c r="B9" s="13" t="s">
        <v>52</v>
      </c>
      <c r="C9" s="13" t="s">
        <v>732</v>
      </c>
      <c r="D9" s="13" t="s">
        <v>872</v>
      </c>
      <c r="E9" s="14">
        <v>19450</v>
      </c>
      <c r="F9" s="13">
        <f t="shared" si="0"/>
        <v>2.7669423650884425E-2</v>
      </c>
      <c r="G9" s="14">
        <f t="shared" si="1"/>
        <v>0.5037186567312808</v>
      </c>
      <c r="H9" s="13" t="s">
        <v>5</v>
      </c>
    </row>
    <row r="10" spans="1:8">
      <c r="A10" s="13" t="s">
        <v>753</v>
      </c>
      <c r="B10" s="13" t="s">
        <v>754</v>
      </c>
      <c r="C10" s="13" t="s">
        <v>755</v>
      </c>
      <c r="D10" s="13" t="s">
        <v>872</v>
      </c>
      <c r="E10" s="14">
        <v>16347</v>
      </c>
      <c r="F10" s="13">
        <f t="shared" si="0"/>
        <v>2.3255119199023531E-2</v>
      </c>
      <c r="G10" s="14">
        <f t="shared" si="1"/>
        <v>0.52697377593030437</v>
      </c>
      <c r="H10" s="13" t="s">
        <v>5</v>
      </c>
    </row>
    <row r="11" spans="1:8">
      <c r="A11" s="13" t="s">
        <v>53</v>
      </c>
      <c r="B11" s="13" t="s">
        <v>55</v>
      </c>
      <c r="C11" s="13" t="s">
        <v>558</v>
      </c>
      <c r="D11" s="13" t="s">
        <v>872</v>
      </c>
      <c r="E11" s="14">
        <v>16134</v>
      </c>
      <c r="F11" s="13">
        <f t="shared" si="0"/>
        <v>2.2952107001715648E-2</v>
      </c>
      <c r="G11" s="14">
        <f t="shared" si="1"/>
        <v>0.54992588293202005</v>
      </c>
      <c r="H11" s="13" t="s">
        <v>5</v>
      </c>
    </row>
    <row r="12" spans="1:8">
      <c r="A12" s="13" t="s">
        <v>604</v>
      </c>
      <c r="B12" s="13" t="s">
        <v>605</v>
      </c>
      <c r="C12" s="13" t="s">
        <v>606</v>
      </c>
      <c r="D12" s="13" t="s">
        <v>872</v>
      </c>
      <c r="E12" s="14">
        <v>14065</v>
      </c>
      <c r="F12" s="13">
        <f t="shared" si="0"/>
        <v>2.0008763169649842E-2</v>
      </c>
      <c r="G12" s="14">
        <f t="shared" si="1"/>
        <v>0.56993464610166988</v>
      </c>
      <c r="H12" s="13" t="s">
        <v>5</v>
      </c>
    </row>
    <row r="13" spans="1:8">
      <c r="A13" s="13" t="s">
        <v>398</v>
      </c>
      <c r="B13" s="13" t="s">
        <v>399</v>
      </c>
      <c r="C13" s="13" t="s">
        <v>400</v>
      </c>
      <c r="D13" s="13" t="s">
        <v>872</v>
      </c>
      <c r="E13" s="14">
        <v>12807</v>
      </c>
      <c r="F13" s="13">
        <f t="shared" si="0"/>
        <v>1.8219141835315006E-2</v>
      </c>
      <c r="G13" s="14">
        <f t="shared" si="1"/>
        <v>0.58815378793698492</v>
      </c>
      <c r="H13" s="13" t="s">
        <v>5</v>
      </c>
    </row>
    <row r="14" spans="1:8">
      <c r="A14" s="13" t="s">
        <v>31</v>
      </c>
      <c r="B14" s="13" t="s">
        <v>33</v>
      </c>
      <c r="C14" s="13" t="s">
        <v>387</v>
      </c>
      <c r="D14" s="13" t="s">
        <v>872</v>
      </c>
      <c r="E14" s="14">
        <v>12561</v>
      </c>
      <c r="F14" s="13">
        <f t="shared" si="0"/>
        <v>1.7869184086311531E-2</v>
      </c>
      <c r="G14" s="14">
        <f t="shared" si="1"/>
        <v>0.60602297202329647</v>
      </c>
      <c r="H14" s="13" t="s">
        <v>5</v>
      </c>
    </row>
    <row r="15" spans="1:8">
      <c r="A15" s="13" t="s">
        <v>670</v>
      </c>
      <c r="B15" s="13" t="s">
        <v>671</v>
      </c>
      <c r="C15" s="13" t="s">
        <v>672</v>
      </c>
      <c r="D15" s="13" t="s">
        <v>872</v>
      </c>
      <c r="E15" s="14">
        <v>9317</v>
      </c>
      <c r="F15" s="13">
        <f t="shared" si="0"/>
        <v>1.3254294095387672E-2</v>
      </c>
      <c r="G15" s="14">
        <f t="shared" si="1"/>
        <v>0.61927726611868417</v>
      </c>
      <c r="H15" s="13" t="s">
        <v>5</v>
      </c>
    </row>
    <row r="16" spans="1:8">
      <c r="A16" s="13" t="s">
        <v>101</v>
      </c>
      <c r="B16" s="13" t="s">
        <v>103</v>
      </c>
      <c r="C16" s="13" t="s">
        <v>449</v>
      </c>
      <c r="D16" s="13" t="s">
        <v>872</v>
      </c>
      <c r="E16" s="14">
        <v>8619</v>
      </c>
      <c r="F16" s="13">
        <f t="shared" si="0"/>
        <v>1.2261324547402204E-2</v>
      </c>
      <c r="G16" s="14">
        <f t="shared" si="1"/>
        <v>0.63153859066608642</v>
      </c>
      <c r="H16" s="13" t="s">
        <v>5</v>
      </c>
    </row>
    <row r="17" spans="1:8">
      <c r="A17" s="13" t="s">
        <v>334</v>
      </c>
      <c r="B17" s="13" t="s">
        <v>335</v>
      </c>
      <c r="C17" s="13" t="s">
        <v>336</v>
      </c>
      <c r="D17" s="13" t="s">
        <v>872</v>
      </c>
      <c r="E17" s="14">
        <v>7721</v>
      </c>
      <c r="F17" s="13">
        <f t="shared" si="0"/>
        <v>1.0983836504291961E-2</v>
      </c>
      <c r="G17" s="14">
        <f t="shared" si="1"/>
        <v>0.64252242717037833</v>
      </c>
      <c r="H17" s="13" t="s">
        <v>5</v>
      </c>
    </row>
    <row r="18" spans="1:8">
      <c r="A18" s="13" t="s">
        <v>34</v>
      </c>
      <c r="B18" s="13" t="s">
        <v>36</v>
      </c>
      <c r="C18" s="13" t="s">
        <v>570</v>
      </c>
      <c r="D18" s="13" t="s">
        <v>872</v>
      </c>
      <c r="E18" s="14">
        <v>7244</v>
      </c>
      <c r="F18" s="13">
        <f t="shared" si="0"/>
        <v>1.0305259893419372E-2</v>
      </c>
      <c r="G18" s="14">
        <f t="shared" si="1"/>
        <v>0.65282768706379768</v>
      </c>
      <c r="H18" s="13" t="s">
        <v>5</v>
      </c>
    </row>
    <row r="19" spans="1:8">
      <c r="A19" s="13" t="s">
        <v>431</v>
      </c>
      <c r="B19" s="13" t="s">
        <v>432</v>
      </c>
      <c r="C19" s="13" t="s">
        <v>433</v>
      </c>
      <c r="D19" s="13" t="s">
        <v>872</v>
      </c>
      <c r="E19" s="14">
        <v>7071</v>
      </c>
      <c r="F19" s="13">
        <f t="shared" si="0"/>
        <v>1.0059151395136441E-2</v>
      </c>
      <c r="G19" s="14">
        <f t="shared" si="1"/>
        <v>0.66288683845893415</v>
      </c>
      <c r="H19" s="13" t="s">
        <v>5</v>
      </c>
    </row>
    <row r="20" spans="1:8">
      <c r="A20" s="13" t="s">
        <v>65</v>
      </c>
      <c r="B20" s="13" t="s">
        <v>67</v>
      </c>
      <c r="C20" s="13" t="s">
        <v>774</v>
      </c>
      <c r="D20" s="13" t="s">
        <v>872</v>
      </c>
      <c r="E20" s="14">
        <v>6999</v>
      </c>
      <c r="F20" s="13">
        <f t="shared" si="0"/>
        <v>9.9567247368915219E-3</v>
      </c>
      <c r="G20" s="14">
        <f t="shared" si="1"/>
        <v>0.67284356319582572</v>
      </c>
      <c r="H20" s="13" t="s">
        <v>5</v>
      </c>
    </row>
    <row r="21" spans="1:8">
      <c r="A21" s="13" t="s">
        <v>192</v>
      </c>
      <c r="B21" s="13" t="s">
        <v>193</v>
      </c>
      <c r="C21" s="13" t="s">
        <v>194</v>
      </c>
      <c r="D21" s="13" t="s">
        <v>872</v>
      </c>
      <c r="E21" s="14">
        <v>6628</v>
      </c>
      <c r="F21" s="13">
        <f t="shared" si="0"/>
        <v>9.4289429284350624E-3</v>
      </c>
      <c r="G21" s="14">
        <f t="shared" si="1"/>
        <v>0.68227250612426082</v>
      </c>
      <c r="H21" s="13" t="s">
        <v>5</v>
      </c>
    </row>
    <row r="22" spans="1:8">
      <c r="A22" s="13" t="s">
        <v>95</v>
      </c>
      <c r="B22" s="13" t="s">
        <v>97</v>
      </c>
      <c r="C22" s="13" t="s">
        <v>654</v>
      </c>
      <c r="D22" s="13" t="s">
        <v>872</v>
      </c>
      <c r="E22" s="14">
        <v>6166</v>
      </c>
      <c r="F22" s="13">
        <f t="shared" si="0"/>
        <v>8.7717052046968318E-3</v>
      </c>
      <c r="G22" s="14">
        <f t="shared" si="1"/>
        <v>0.69104421132895766</v>
      </c>
      <c r="H22" s="13" t="s">
        <v>5</v>
      </c>
    </row>
    <row r="23" spans="1:8">
      <c r="A23" s="13" t="s">
        <v>402</v>
      </c>
      <c r="B23" s="13" t="s">
        <v>403</v>
      </c>
      <c r="C23" s="13" t="s">
        <v>404</v>
      </c>
      <c r="D23" s="13" t="s">
        <v>872</v>
      </c>
      <c r="E23" s="14">
        <v>5905</v>
      </c>
      <c r="F23" s="13">
        <f t="shared" si="0"/>
        <v>8.4004085685589983E-3</v>
      </c>
      <c r="G23" s="14">
        <f t="shared" si="1"/>
        <v>0.69944461989751661</v>
      </c>
      <c r="H23" s="13" t="s">
        <v>5</v>
      </c>
    </row>
    <row r="24" spans="1:8">
      <c r="A24" s="13" t="s">
        <v>692</v>
      </c>
      <c r="B24" s="13" t="s">
        <v>693</v>
      </c>
      <c r="C24" s="13" t="s">
        <v>694</v>
      </c>
      <c r="D24" s="13" t="s">
        <v>872</v>
      </c>
      <c r="E24" s="14">
        <v>5499</v>
      </c>
      <c r="F24" s="13">
        <f t="shared" si="0"/>
        <v>7.8228360234557041E-3</v>
      </c>
      <c r="G24" s="14">
        <f t="shared" si="1"/>
        <v>0.70726745592097229</v>
      </c>
      <c r="H24" s="13" t="s">
        <v>5</v>
      </c>
    </row>
    <row r="25" spans="1:8">
      <c r="A25" s="13" t="s">
        <v>354</v>
      </c>
      <c r="B25" s="13" t="s">
        <v>355</v>
      </c>
      <c r="C25" s="13" t="s">
        <v>356</v>
      </c>
      <c r="D25" s="13" t="s">
        <v>872</v>
      </c>
      <c r="E25" s="14">
        <v>5181</v>
      </c>
      <c r="F25" s="13">
        <f t="shared" si="0"/>
        <v>7.3704516162073118E-3</v>
      </c>
      <c r="G25" s="14">
        <f t="shared" si="1"/>
        <v>0.7146379075371796</v>
      </c>
      <c r="H25" s="13" t="s">
        <v>5</v>
      </c>
    </row>
    <row r="26" spans="1:8">
      <c r="A26" s="13" t="s">
        <v>787</v>
      </c>
      <c r="B26" s="13" t="s">
        <v>788</v>
      </c>
      <c r="C26" s="13" t="s">
        <v>789</v>
      </c>
      <c r="D26" s="13" t="s">
        <v>872</v>
      </c>
      <c r="E26" s="14">
        <v>4832</v>
      </c>
      <c r="F26" s="13">
        <f t="shared" si="0"/>
        <v>6.873966842214578E-3</v>
      </c>
      <c r="G26" s="14">
        <f t="shared" si="1"/>
        <v>0.72151187437939412</v>
      </c>
      <c r="H26" s="13" t="s">
        <v>5</v>
      </c>
    </row>
    <row r="27" spans="1:8">
      <c r="A27" s="13" t="s">
        <v>819</v>
      </c>
      <c r="B27" s="13" t="s">
        <v>820</v>
      </c>
      <c r="C27" s="13" t="s">
        <v>821</v>
      </c>
      <c r="D27" s="13" t="s">
        <v>872</v>
      </c>
      <c r="E27" s="14">
        <v>4022</v>
      </c>
      <c r="F27" s="13">
        <f t="shared" si="0"/>
        <v>5.721666936959237E-3</v>
      </c>
      <c r="G27" s="14">
        <f t="shared" si="1"/>
        <v>0.72723354131635332</v>
      </c>
      <c r="H27" s="13" t="s">
        <v>5</v>
      </c>
    </row>
    <row r="28" spans="1:8">
      <c r="A28" s="13" t="s">
        <v>708</v>
      </c>
      <c r="B28" s="13" t="s">
        <v>709</v>
      </c>
      <c r="C28" s="13" t="s">
        <v>710</v>
      </c>
      <c r="D28" s="13" t="s">
        <v>872</v>
      </c>
      <c r="E28" s="14">
        <v>3649</v>
      </c>
      <c r="F28" s="13">
        <f t="shared" si="0"/>
        <v>5.1910399435515309E-3</v>
      </c>
      <c r="G28" s="14">
        <f t="shared" si="1"/>
        <v>0.73242458125990484</v>
      </c>
      <c r="H28" s="13" t="s">
        <v>5</v>
      </c>
    </row>
    <row r="29" spans="1:8">
      <c r="A29" s="13" t="s">
        <v>424</v>
      </c>
      <c r="B29" s="13" t="s">
        <v>425</v>
      </c>
      <c r="C29" s="13" t="s">
        <v>426</v>
      </c>
      <c r="D29" s="13" t="s">
        <v>872</v>
      </c>
      <c r="E29" s="14">
        <v>3550</v>
      </c>
      <c r="F29" s="13">
        <f t="shared" si="0"/>
        <v>5.0502032884647665E-3</v>
      </c>
      <c r="G29" s="14">
        <f t="shared" si="1"/>
        <v>0.73747478454836957</v>
      </c>
      <c r="H29" s="13" t="s">
        <v>5</v>
      </c>
    </row>
    <row r="30" spans="1:8">
      <c r="A30" s="13" t="s">
        <v>585</v>
      </c>
      <c r="B30" s="13" t="s">
        <v>586</v>
      </c>
      <c r="C30" s="13" t="s">
        <v>587</v>
      </c>
      <c r="D30" s="13" t="s">
        <v>872</v>
      </c>
      <c r="E30" s="14">
        <v>3469</v>
      </c>
      <c r="F30" s="13">
        <f t="shared" si="0"/>
        <v>4.9349732979392328E-3</v>
      </c>
      <c r="G30" s="14">
        <f t="shared" si="1"/>
        <v>0.7424097578463088</v>
      </c>
      <c r="H30" s="13" t="s">
        <v>5</v>
      </c>
    </row>
    <row r="31" spans="1:8">
      <c r="A31" s="13" t="s">
        <v>278</v>
      </c>
      <c r="B31" s="13" t="s">
        <v>279</v>
      </c>
      <c r="C31" s="13" t="s">
        <v>280</v>
      </c>
      <c r="D31" s="13" t="s">
        <v>872</v>
      </c>
      <c r="E31" s="14">
        <v>3316</v>
      </c>
      <c r="F31" s="13">
        <f t="shared" si="0"/>
        <v>4.7173166491687795E-3</v>
      </c>
      <c r="G31" s="14">
        <f t="shared" si="1"/>
        <v>0.74712707449547755</v>
      </c>
      <c r="H31" s="13" t="s">
        <v>5</v>
      </c>
    </row>
    <row r="32" spans="1:8">
      <c r="A32" s="13" t="s">
        <v>71</v>
      </c>
      <c r="B32" s="13" t="s">
        <v>73</v>
      </c>
      <c r="C32" s="13" t="s">
        <v>363</v>
      </c>
      <c r="D32" s="13" t="s">
        <v>872</v>
      </c>
      <c r="E32" s="14">
        <v>3246</v>
      </c>
      <c r="F32" s="13">
        <f t="shared" si="0"/>
        <v>4.6177351758751074E-3</v>
      </c>
      <c r="G32" s="14">
        <f t="shared" si="1"/>
        <v>0.75174480967135271</v>
      </c>
      <c r="H32" s="13" t="s">
        <v>5</v>
      </c>
    </row>
    <row r="33" spans="1:8">
      <c r="A33" s="13" t="s">
        <v>850</v>
      </c>
      <c r="B33" s="13" t="s">
        <v>851</v>
      </c>
      <c r="C33" s="13" t="s">
        <v>852</v>
      </c>
      <c r="D33" s="13" t="s">
        <v>872</v>
      </c>
      <c r="E33" s="14">
        <v>3150</v>
      </c>
      <c r="F33" s="13">
        <f t="shared" si="0"/>
        <v>4.4811662982152155E-3</v>
      </c>
      <c r="G33" s="14">
        <f t="shared" si="1"/>
        <v>0.75622597596956798</v>
      </c>
      <c r="H33" s="13" t="s">
        <v>5</v>
      </c>
    </row>
    <row r="34" spans="1:8">
      <c r="A34" s="13" t="s">
        <v>835</v>
      </c>
      <c r="B34" s="13" t="s">
        <v>836</v>
      </c>
      <c r="C34" s="13" t="s">
        <v>837</v>
      </c>
      <c r="D34" s="13" t="s">
        <v>872</v>
      </c>
      <c r="E34" s="14">
        <v>3140</v>
      </c>
      <c r="F34" s="13">
        <f t="shared" si="0"/>
        <v>4.4669403734589764E-3</v>
      </c>
      <c r="G34" s="14">
        <f t="shared" si="1"/>
        <v>0.76069291634302694</v>
      </c>
      <c r="H34" s="13" t="s">
        <v>5</v>
      </c>
    </row>
    <row r="35" spans="1:8">
      <c r="A35" s="13" t="s">
        <v>270</v>
      </c>
      <c r="B35" s="13" t="s">
        <v>271</v>
      </c>
      <c r="C35" s="13" t="s">
        <v>272</v>
      </c>
      <c r="D35" s="13" t="s">
        <v>872</v>
      </c>
      <c r="E35" s="14">
        <v>3127</v>
      </c>
      <c r="F35" s="13">
        <f t="shared" si="0"/>
        <v>4.4484466712758665E-3</v>
      </c>
      <c r="G35" s="14">
        <f t="shared" si="1"/>
        <v>0.7651413630143028</v>
      </c>
      <c r="H35" s="13" t="s">
        <v>5</v>
      </c>
    </row>
    <row r="36" spans="1:8">
      <c r="A36" s="13" t="s">
        <v>391</v>
      </c>
      <c r="B36" s="13" t="s">
        <v>392</v>
      </c>
      <c r="C36" s="13" t="s">
        <v>393</v>
      </c>
      <c r="D36" s="13" t="s">
        <v>872</v>
      </c>
      <c r="E36" s="14">
        <v>2876</v>
      </c>
      <c r="F36" s="13">
        <f t="shared" si="0"/>
        <v>4.091375959894273E-3</v>
      </c>
      <c r="G36" s="14">
        <f t="shared" si="1"/>
        <v>0.76923273897419708</v>
      </c>
      <c r="H36" s="13" t="s">
        <v>5</v>
      </c>
    </row>
    <row r="37" spans="1:8">
      <c r="A37" s="13" t="s">
        <v>807</v>
      </c>
      <c r="B37" s="13" t="s">
        <v>808</v>
      </c>
      <c r="C37" s="13" t="s">
        <v>809</v>
      </c>
      <c r="D37" s="13" t="s">
        <v>872</v>
      </c>
      <c r="E37" s="14">
        <v>2795</v>
      </c>
      <c r="F37" s="13">
        <f t="shared" si="0"/>
        <v>3.9761459693687384E-3</v>
      </c>
      <c r="G37" s="14">
        <f t="shared" si="1"/>
        <v>0.77320888494356588</v>
      </c>
      <c r="H37" s="13" t="s">
        <v>5</v>
      </c>
    </row>
    <row r="38" spans="1:8">
      <c r="A38" s="13" t="s">
        <v>800</v>
      </c>
      <c r="B38" s="13" t="s">
        <v>801</v>
      </c>
      <c r="C38" s="13" t="s">
        <v>802</v>
      </c>
      <c r="D38" s="13" t="s">
        <v>872</v>
      </c>
      <c r="E38" s="14">
        <v>2795</v>
      </c>
      <c r="F38" s="13">
        <f t="shared" si="0"/>
        <v>3.9761459693687384E-3</v>
      </c>
      <c r="G38" s="14">
        <f t="shared" si="1"/>
        <v>0.77718503091293467</v>
      </c>
      <c r="H38" s="13" t="s">
        <v>5</v>
      </c>
    </row>
    <row r="39" spans="1:8">
      <c r="A39" s="13" t="s">
        <v>463</v>
      </c>
      <c r="B39" s="13" t="s">
        <v>464</v>
      </c>
      <c r="C39" s="13" t="s">
        <v>465</v>
      </c>
      <c r="D39" s="13" t="s">
        <v>872</v>
      </c>
      <c r="E39" s="14">
        <v>2718</v>
      </c>
      <c r="F39" s="13">
        <f t="shared" si="0"/>
        <v>3.8666063487457001E-3</v>
      </c>
      <c r="G39" s="14">
        <f t="shared" si="1"/>
        <v>0.78105163726168036</v>
      </c>
      <c r="H39" s="13" t="s">
        <v>5</v>
      </c>
    </row>
    <row r="40" spans="1:8">
      <c r="A40" s="13" t="s">
        <v>80</v>
      </c>
      <c r="B40" s="13" t="s">
        <v>82</v>
      </c>
      <c r="C40" s="13" t="s">
        <v>793</v>
      </c>
      <c r="D40" s="13" t="s">
        <v>872</v>
      </c>
      <c r="E40" s="14">
        <v>2656</v>
      </c>
      <c r="F40" s="13">
        <f t="shared" si="0"/>
        <v>3.7784056152570197E-3</v>
      </c>
      <c r="G40" s="14">
        <f t="shared" si="1"/>
        <v>0.78483004287693736</v>
      </c>
      <c r="H40" s="13" t="s">
        <v>5</v>
      </c>
    </row>
    <row r="41" spans="1:8">
      <c r="A41" s="13" t="s">
        <v>98</v>
      </c>
      <c r="B41" s="13" t="s">
        <v>100</v>
      </c>
      <c r="C41" s="13" t="s">
        <v>860</v>
      </c>
      <c r="D41" s="13" t="s">
        <v>872</v>
      </c>
      <c r="E41" s="14">
        <v>2629</v>
      </c>
      <c r="F41" s="13">
        <f t="shared" si="0"/>
        <v>3.7399956184151753E-3</v>
      </c>
      <c r="G41" s="14">
        <f t="shared" si="1"/>
        <v>0.78857003849535257</v>
      </c>
      <c r="H41" s="13" t="s">
        <v>5</v>
      </c>
    </row>
    <row r="42" spans="1:8" ht="30">
      <c r="A42" s="13" t="s">
        <v>321</v>
      </c>
      <c r="B42" s="13" t="s">
        <v>322</v>
      </c>
      <c r="C42" s="13" t="s">
        <v>323</v>
      </c>
      <c r="D42" s="13" t="s">
        <v>872</v>
      </c>
      <c r="E42" s="14">
        <v>2618</v>
      </c>
      <c r="F42" s="13">
        <f t="shared" si="0"/>
        <v>3.7243471011833124E-3</v>
      </c>
      <c r="G42" s="14">
        <f t="shared" si="1"/>
        <v>0.79229438559653587</v>
      </c>
      <c r="H42" s="13" t="s">
        <v>5</v>
      </c>
    </row>
    <row r="43" spans="1:8">
      <c r="A43" s="13" t="s">
        <v>290</v>
      </c>
      <c r="B43" s="13" t="s">
        <v>291</v>
      </c>
      <c r="C43" s="13" t="s">
        <v>292</v>
      </c>
      <c r="D43" s="13" t="s">
        <v>872</v>
      </c>
      <c r="E43" s="14">
        <v>2591</v>
      </c>
      <c r="F43" s="13">
        <f t="shared" si="0"/>
        <v>3.6859371043414676E-3</v>
      </c>
      <c r="G43" s="14">
        <f t="shared" si="1"/>
        <v>0.79598032270087737</v>
      </c>
      <c r="H43" s="13" t="s">
        <v>5</v>
      </c>
    </row>
    <row r="44" spans="1:8">
      <c r="A44" s="13" t="s">
        <v>489</v>
      </c>
      <c r="B44" s="13" t="s">
        <v>490</v>
      </c>
      <c r="C44" s="13" t="s">
        <v>491</v>
      </c>
      <c r="D44" s="13" t="s">
        <v>872</v>
      </c>
      <c r="E44" s="14">
        <v>2546</v>
      </c>
      <c r="F44" s="13">
        <f t="shared" si="0"/>
        <v>3.6219204429383933E-3</v>
      </c>
      <c r="G44" s="14">
        <f t="shared" si="1"/>
        <v>0.79960224314381578</v>
      </c>
      <c r="H44" s="13" t="s">
        <v>5</v>
      </c>
    </row>
    <row r="45" spans="1:8">
      <c r="A45" s="13" t="s">
        <v>246</v>
      </c>
      <c r="B45" s="13" t="s">
        <v>247</v>
      </c>
      <c r="C45" s="13" t="s">
        <v>248</v>
      </c>
      <c r="D45" s="13" t="s">
        <v>872</v>
      </c>
      <c r="E45" s="14">
        <v>2544</v>
      </c>
      <c r="F45" s="13">
        <f t="shared" si="0"/>
        <v>3.6190752579871453E-3</v>
      </c>
      <c r="G45" s="14">
        <f t="shared" si="1"/>
        <v>0.80322131840180289</v>
      </c>
      <c r="H45" s="13" t="s">
        <v>5</v>
      </c>
    </row>
    <row r="46" spans="1:8">
      <c r="A46" s="13" t="s">
        <v>761</v>
      </c>
      <c r="B46" s="13" t="s">
        <v>762</v>
      </c>
      <c r="C46" s="13" t="s">
        <v>763</v>
      </c>
      <c r="D46" s="13" t="s">
        <v>872</v>
      </c>
      <c r="E46" s="14">
        <v>2501</v>
      </c>
      <c r="F46" s="13">
        <f t="shared" si="0"/>
        <v>3.5579037815353185E-3</v>
      </c>
      <c r="G46" s="14">
        <f t="shared" si="1"/>
        <v>0.8067792221833382</v>
      </c>
      <c r="H46" s="13" t="s">
        <v>5</v>
      </c>
    </row>
    <row r="47" spans="1:8">
      <c r="A47" s="13" t="s">
        <v>86</v>
      </c>
      <c r="B47" s="13" t="s">
        <v>88</v>
      </c>
      <c r="C47" s="13" t="s">
        <v>242</v>
      </c>
      <c r="D47" s="13" t="s">
        <v>872</v>
      </c>
      <c r="E47" s="14">
        <v>2373</v>
      </c>
      <c r="F47" s="13">
        <f t="shared" si="0"/>
        <v>3.3758119446554622E-3</v>
      </c>
      <c r="G47" s="14">
        <f t="shared" si="1"/>
        <v>0.81015503412799361</v>
      </c>
      <c r="H47" s="13" t="s">
        <v>5</v>
      </c>
    </row>
    <row r="48" spans="1:8">
      <c r="A48" s="13" t="s">
        <v>311</v>
      </c>
      <c r="B48" s="13" t="s">
        <v>312</v>
      </c>
      <c r="C48" s="13" t="s">
        <v>313</v>
      </c>
      <c r="D48" s="13" t="s">
        <v>872</v>
      </c>
      <c r="E48" s="14">
        <v>2279</v>
      </c>
      <c r="F48" s="13">
        <f t="shared" si="0"/>
        <v>3.2420882519468178E-3</v>
      </c>
      <c r="G48" s="14">
        <f t="shared" si="1"/>
        <v>0.81339712237994044</v>
      </c>
      <c r="H48" s="13" t="s">
        <v>5</v>
      </c>
    </row>
    <row r="49" spans="1:8">
      <c r="A49" s="13" t="s">
        <v>395</v>
      </c>
      <c r="B49" s="13" t="s">
        <v>396</v>
      </c>
      <c r="C49" s="13" t="s">
        <v>397</v>
      </c>
      <c r="D49" s="13" t="s">
        <v>872</v>
      </c>
      <c r="E49" s="14">
        <v>2192</v>
      </c>
      <c r="F49" s="13">
        <f t="shared" si="0"/>
        <v>3.1183227065675403E-3</v>
      </c>
      <c r="G49" s="14">
        <f t="shared" si="1"/>
        <v>0.81651544508650797</v>
      </c>
      <c r="H49" s="13" t="s">
        <v>5</v>
      </c>
    </row>
    <row r="50" spans="1:8">
      <c r="A50" s="13" t="s">
        <v>450</v>
      </c>
      <c r="B50" s="13" t="s">
        <v>451</v>
      </c>
      <c r="C50" s="13" t="s">
        <v>452</v>
      </c>
      <c r="D50" s="13" t="s">
        <v>872</v>
      </c>
      <c r="E50" s="14">
        <v>2179</v>
      </c>
      <c r="F50" s="13">
        <f t="shared" si="0"/>
        <v>3.09982900438443E-3</v>
      </c>
      <c r="G50" s="14">
        <f t="shared" si="1"/>
        <v>0.81961527409089241</v>
      </c>
      <c r="H50" s="13" t="s">
        <v>5</v>
      </c>
    </row>
    <row r="51" spans="1:8">
      <c r="A51" s="13" t="s">
        <v>301</v>
      </c>
      <c r="B51" s="13" t="s">
        <v>302</v>
      </c>
      <c r="C51" s="13" t="s">
        <v>303</v>
      </c>
      <c r="D51" s="13" t="s">
        <v>872</v>
      </c>
      <c r="E51" s="14">
        <v>2172</v>
      </c>
      <c r="F51" s="13">
        <f t="shared" si="0"/>
        <v>3.089870857055063E-3</v>
      </c>
      <c r="G51" s="14">
        <f t="shared" si="1"/>
        <v>0.82270514494794744</v>
      </c>
      <c r="H51" s="13" t="s">
        <v>5</v>
      </c>
    </row>
    <row r="52" spans="1:8">
      <c r="A52" s="13" t="s">
        <v>632</v>
      </c>
      <c r="B52" s="13" t="s">
        <v>633</v>
      </c>
      <c r="C52" s="13" t="s">
        <v>634</v>
      </c>
      <c r="D52" s="13" t="s">
        <v>872</v>
      </c>
      <c r="E52" s="14">
        <v>2141</v>
      </c>
      <c r="F52" s="13">
        <f t="shared" si="0"/>
        <v>3.0457704903107227E-3</v>
      </c>
      <c r="G52" s="14">
        <f t="shared" si="1"/>
        <v>0.82575091543825818</v>
      </c>
      <c r="H52" s="13" t="s">
        <v>5</v>
      </c>
    </row>
    <row r="53" spans="1:8">
      <c r="A53" s="13" t="s">
        <v>528</v>
      </c>
      <c r="B53" s="13" t="s">
        <v>529</v>
      </c>
      <c r="C53" s="13" t="s">
        <v>530</v>
      </c>
      <c r="D53" s="13" t="s">
        <v>872</v>
      </c>
      <c r="E53" s="14">
        <v>2141</v>
      </c>
      <c r="F53" s="13">
        <f t="shared" si="0"/>
        <v>3.0457704903107227E-3</v>
      </c>
      <c r="G53" s="14">
        <f t="shared" si="1"/>
        <v>0.82879668592856892</v>
      </c>
      <c r="H53" s="13" t="s">
        <v>5</v>
      </c>
    </row>
    <row r="54" spans="1:8">
      <c r="A54" s="13" t="s">
        <v>257</v>
      </c>
      <c r="B54" s="13" t="s">
        <v>258</v>
      </c>
      <c r="C54" s="13" t="s">
        <v>259</v>
      </c>
      <c r="D54" s="13" t="s">
        <v>872</v>
      </c>
      <c r="E54" s="14">
        <v>2140</v>
      </c>
      <c r="F54" s="13">
        <f t="shared" si="0"/>
        <v>3.0443478978350986E-3</v>
      </c>
      <c r="G54" s="14">
        <f t="shared" si="1"/>
        <v>0.83184103382640406</v>
      </c>
      <c r="H54" s="13" t="s">
        <v>5</v>
      </c>
    </row>
    <row r="55" spans="1:8">
      <c r="A55" s="13" t="s">
        <v>619</v>
      </c>
      <c r="B55" s="13" t="s">
        <v>620</v>
      </c>
      <c r="C55" s="13" t="s">
        <v>621</v>
      </c>
      <c r="D55" s="13" t="s">
        <v>872</v>
      </c>
      <c r="E55" s="14">
        <v>2083</v>
      </c>
      <c r="F55" s="13">
        <f t="shared" si="0"/>
        <v>2.9632601267245377E-3</v>
      </c>
      <c r="G55" s="14">
        <f t="shared" si="1"/>
        <v>0.83480429395312861</v>
      </c>
      <c r="H55" s="13" t="s">
        <v>5</v>
      </c>
    </row>
    <row r="56" spans="1:8">
      <c r="A56" s="13" t="s">
        <v>77</v>
      </c>
      <c r="B56" s="13" t="s">
        <v>79</v>
      </c>
      <c r="C56" s="13" t="s">
        <v>589</v>
      </c>
      <c r="D56" s="13" t="s">
        <v>872</v>
      </c>
      <c r="E56" s="14">
        <v>2059</v>
      </c>
      <c r="F56" s="13">
        <f t="shared" si="0"/>
        <v>2.9291179073095645E-3</v>
      </c>
      <c r="G56" s="14">
        <f t="shared" si="1"/>
        <v>0.83773341186043815</v>
      </c>
      <c r="H56" s="13" t="s">
        <v>5</v>
      </c>
    </row>
    <row r="57" spans="1:8">
      <c r="A57" s="13" t="s">
        <v>733</v>
      </c>
      <c r="B57" s="13" t="s">
        <v>734</v>
      </c>
      <c r="C57" s="13" t="s">
        <v>735</v>
      </c>
      <c r="D57" s="13" t="s">
        <v>872</v>
      </c>
      <c r="E57" s="14">
        <v>2040</v>
      </c>
      <c r="F57" s="13">
        <f t="shared" si="0"/>
        <v>2.9020886502727108E-3</v>
      </c>
      <c r="G57" s="14">
        <f t="shared" si="1"/>
        <v>0.8406355005107109</v>
      </c>
      <c r="H57" s="13" t="s">
        <v>5</v>
      </c>
    </row>
    <row r="58" spans="1:8">
      <c r="A58" s="13" t="s">
        <v>260</v>
      </c>
      <c r="B58" s="13" t="s">
        <v>261</v>
      </c>
      <c r="C58" s="13" t="s">
        <v>262</v>
      </c>
      <c r="D58" s="13" t="s">
        <v>872</v>
      </c>
      <c r="E58" s="14">
        <v>2024</v>
      </c>
      <c r="F58" s="13">
        <f t="shared" si="0"/>
        <v>2.8793271706627288E-3</v>
      </c>
      <c r="G58" s="14">
        <f t="shared" si="1"/>
        <v>0.84351482768137365</v>
      </c>
      <c r="H58" s="13" t="s">
        <v>5</v>
      </c>
    </row>
    <row r="59" spans="1:8">
      <c r="A59" s="13" t="s">
        <v>439</v>
      </c>
      <c r="B59" s="13" t="s">
        <v>440</v>
      </c>
      <c r="C59" s="13" t="s">
        <v>441</v>
      </c>
      <c r="D59" s="13" t="s">
        <v>872</v>
      </c>
      <c r="E59" s="14">
        <v>1973</v>
      </c>
      <c r="F59" s="13">
        <f t="shared" si="0"/>
        <v>2.8067749544059112E-3</v>
      </c>
      <c r="G59" s="14">
        <f t="shared" si="1"/>
        <v>0.8463216026357796</v>
      </c>
      <c r="H59" s="13" t="s">
        <v>5</v>
      </c>
    </row>
    <row r="60" spans="1:8">
      <c r="A60" s="13" t="s">
        <v>371</v>
      </c>
      <c r="B60" s="13" t="s">
        <v>372</v>
      </c>
      <c r="C60" s="13" t="s">
        <v>373</v>
      </c>
      <c r="D60" s="13" t="s">
        <v>872</v>
      </c>
      <c r="E60" s="14">
        <v>1885</v>
      </c>
      <c r="F60" s="13">
        <f t="shared" si="0"/>
        <v>2.6815868165510101E-3</v>
      </c>
      <c r="G60" s="14">
        <f t="shared" si="1"/>
        <v>0.84900318945233066</v>
      </c>
      <c r="H60" s="13" t="s">
        <v>5</v>
      </c>
    </row>
    <row r="61" spans="1:8">
      <c r="A61" s="13" t="s">
        <v>235</v>
      </c>
      <c r="B61" s="13" t="s">
        <v>236</v>
      </c>
      <c r="C61" s="13" t="s">
        <v>237</v>
      </c>
      <c r="D61" s="13" t="s">
        <v>872</v>
      </c>
      <c r="E61" s="14">
        <v>1848</v>
      </c>
      <c r="F61" s="13">
        <f t="shared" si="0"/>
        <v>2.6289508949529266E-3</v>
      </c>
      <c r="G61" s="14">
        <f t="shared" si="1"/>
        <v>0.85163214034728363</v>
      </c>
      <c r="H61" s="13" t="s">
        <v>5</v>
      </c>
    </row>
    <row r="62" spans="1:8">
      <c r="A62" s="13" t="s">
        <v>695</v>
      </c>
      <c r="B62" s="13" t="s">
        <v>696</v>
      </c>
      <c r="C62" s="13" t="s">
        <v>697</v>
      </c>
      <c r="D62" s="13" t="s">
        <v>872</v>
      </c>
      <c r="E62" s="14">
        <v>1776</v>
      </c>
      <c r="F62" s="13">
        <f t="shared" si="0"/>
        <v>2.5265242367080074E-3</v>
      </c>
      <c r="G62" s="14" t="e">
        <f>F62+#REF!</f>
        <v>#REF!</v>
      </c>
      <c r="H62" s="13" t="s">
        <v>5</v>
      </c>
    </row>
    <row r="63" spans="1:8">
      <c r="A63" s="13" t="s">
        <v>107</v>
      </c>
      <c r="B63" s="13" t="s">
        <v>109</v>
      </c>
      <c r="C63" s="13" t="s">
        <v>498</v>
      </c>
      <c r="D63" s="13" t="s">
        <v>872</v>
      </c>
      <c r="E63" s="14">
        <v>1775</v>
      </c>
      <c r="F63" s="13">
        <f t="shared" si="0"/>
        <v>2.5251016442323832E-3</v>
      </c>
      <c r="G63" s="14" t="e">
        <f t="shared" si="1"/>
        <v>#REF!</v>
      </c>
      <c r="H63" s="13" t="s">
        <v>5</v>
      </c>
    </row>
    <row r="64" spans="1:8">
      <c r="A64" s="13" t="s">
        <v>351</v>
      </c>
      <c r="B64" s="13" t="s">
        <v>352</v>
      </c>
      <c r="C64" s="13" t="s">
        <v>353</v>
      </c>
      <c r="D64" s="13" t="s">
        <v>872</v>
      </c>
      <c r="E64" s="14">
        <v>1725</v>
      </c>
      <c r="F64" s="13">
        <f t="shared" si="0"/>
        <v>2.4539720204511894E-3</v>
      </c>
      <c r="G64" s="14" t="e">
        <f t="shared" si="1"/>
        <v>#REF!</v>
      </c>
      <c r="H64" s="13" t="s">
        <v>5</v>
      </c>
    </row>
    <row r="65" spans="1:8">
      <c r="A65" s="13" t="s">
        <v>92</v>
      </c>
      <c r="B65" s="13" t="s">
        <v>94</v>
      </c>
      <c r="C65" s="13" t="s">
        <v>674</v>
      </c>
      <c r="D65" s="13" t="s">
        <v>872</v>
      </c>
      <c r="E65" s="14">
        <v>1661</v>
      </c>
      <c r="F65" s="13">
        <f t="shared" si="0"/>
        <v>2.3629261020112614E-3</v>
      </c>
      <c r="G65" s="14" t="e">
        <f t="shared" si="1"/>
        <v>#REF!</v>
      </c>
      <c r="H65" s="13" t="s">
        <v>5</v>
      </c>
    </row>
    <row r="66" spans="1:8">
      <c r="A66" s="13" t="s">
        <v>594</v>
      </c>
      <c r="B66" s="13" t="s">
        <v>595</v>
      </c>
      <c r="C66" s="13" t="s">
        <v>596</v>
      </c>
      <c r="D66" s="13" t="s">
        <v>872</v>
      </c>
      <c r="E66" s="14">
        <v>1648</v>
      </c>
      <c r="F66" s="13">
        <f t="shared" ref="F66:F129" si="2">E66/SUM(E$2:E$499)</f>
        <v>2.3444323998281506E-3</v>
      </c>
      <c r="G66" s="14" t="e">
        <f t="shared" ref="G66:G129" si="3">F66+G65</f>
        <v>#REF!</v>
      </c>
      <c r="H66" s="13" t="s">
        <v>5</v>
      </c>
    </row>
    <row r="67" spans="1:8">
      <c r="A67" s="13" t="s">
        <v>89</v>
      </c>
      <c r="B67" s="13" t="s">
        <v>91</v>
      </c>
      <c r="C67" s="13" t="s">
        <v>786</v>
      </c>
      <c r="D67" s="13" t="s">
        <v>872</v>
      </c>
      <c r="E67" s="14">
        <v>1570</v>
      </c>
      <c r="F67" s="13">
        <f t="shared" si="2"/>
        <v>2.2334701867294882E-3</v>
      </c>
      <c r="G67" s="14" t="e">
        <f t="shared" si="3"/>
        <v>#REF!</v>
      </c>
      <c r="H67" s="13" t="s">
        <v>5</v>
      </c>
    </row>
    <row r="68" spans="1:8">
      <c r="A68" s="13" t="s">
        <v>406</v>
      </c>
      <c r="B68" s="13" t="s">
        <v>407</v>
      </c>
      <c r="C68" s="13" t="s">
        <v>408</v>
      </c>
      <c r="D68" s="13" t="s">
        <v>872</v>
      </c>
      <c r="E68" s="14">
        <v>1557</v>
      </c>
      <c r="F68" s="13">
        <f t="shared" si="2"/>
        <v>2.2149764845463779E-3</v>
      </c>
      <c r="G68" s="14" t="e">
        <f t="shared" si="3"/>
        <v>#REF!</v>
      </c>
      <c r="H68" s="13" t="s">
        <v>5</v>
      </c>
    </row>
    <row r="69" spans="1:8">
      <c r="A69" s="13" t="s">
        <v>750</v>
      </c>
      <c r="B69" s="13" t="s">
        <v>751</v>
      </c>
      <c r="C69" s="13" t="s">
        <v>752</v>
      </c>
      <c r="D69" s="13" t="s">
        <v>872</v>
      </c>
      <c r="E69" s="14">
        <v>1490</v>
      </c>
      <c r="F69" s="13">
        <f t="shared" si="2"/>
        <v>2.1196627886795783E-3</v>
      </c>
      <c r="G69" s="14" t="e">
        <f t="shared" si="3"/>
        <v>#REF!</v>
      </c>
      <c r="H69" s="13" t="s">
        <v>5</v>
      </c>
    </row>
    <row r="70" spans="1:8">
      <c r="A70" s="13" t="s">
        <v>685</v>
      </c>
      <c r="B70" s="13" t="s">
        <v>686</v>
      </c>
      <c r="C70" s="13" t="s">
        <v>687</v>
      </c>
      <c r="D70" s="13" t="s">
        <v>872</v>
      </c>
      <c r="E70" s="14">
        <v>1484</v>
      </c>
      <c r="F70" s="13">
        <f t="shared" si="2"/>
        <v>2.111127233825835E-3</v>
      </c>
      <c r="G70" s="14" t="e">
        <f t="shared" si="3"/>
        <v>#REF!</v>
      </c>
      <c r="H70" s="13" t="s">
        <v>5</v>
      </c>
    </row>
    <row r="71" spans="1:8">
      <c r="A71" s="13" t="s">
        <v>412</v>
      </c>
      <c r="B71" s="13" t="s">
        <v>413</v>
      </c>
      <c r="C71" s="13" t="s">
        <v>414</v>
      </c>
      <c r="D71" s="13" t="s">
        <v>872</v>
      </c>
      <c r="E71" s="14">
        <v>1462</v>
      </c>
      <c r="F71" s="13">
        <f t="shared" si="2"/>
        <v>2.0798301993621097E-3</v>
      </c>
      <c r="G71" s="14" t="e">
        <f t="shared" si="3"/>
        <v>#REF!</v>
      </c>
      <c r="H71" s="13" t="s">
        <v>5</v>
      </c>
    </row>
    <row r="72" spans="1:8">
      <c r="A72" s="13" t="s">
        <v>549</v>
      </c>
      <c r="B72" s="13" t="s">
        <v>550</v>
      </c>
      <c r="C72" s="13" t="s">
        <v>551</v>
      </c>
      <c r="D72" s="13" t="s">
        <v>872</v>
      </c>
      <c r="E72" s="14">
        <v>1393</v>
      </c>
      <c r="F72" s="13">
        <f t="shared" si="2"/>
        <v>1.9816713185440617E-3</v>
      </c>
      <c r="G72" s="14" t="e">
        <f t="shared" si="3"/>
        <v>#REF!</v>
      </c>
      <c r="H72" s="13" t="s">
        <v>5</v>
      </c>
    </row>
    <row r="73" spans="1:8">
      <c r="A73" s="13" t="s">
        <v>810</v>
      </c>
      <c r="B73" s="13" t="s">
        <v>811</v>
      </c>
      <c r="C73" s="13" t="s">
        <v>812</v>
      </c>
      <c r="D73" s="13" t="s">
        <v>872</v>
      </c>
      <c r="E73" s="14">
        <v>1355</v>
      </c>
      <c r="F73" s="13">
        <f t="shared" si="2"/>
        <v>1.9276128044703547E-3</v>
      </c>
      <c r="G73" s="14" t="e">
        <f t="shared" si="3"/>
        <v>#REF!</v>
      </c>
      <c r="H73" s="13" t="s">
        <v>5</v>
      </c>
    </row>
    <row r="74" spans="1:8">
      <c r="A74" s="13" t="s">
        <v>308</v>
      </c>
      <c r="B74" s="13" t="s">
        <v>309</v>
      </c>
      <c r="C74" s="13" t="s">
        <v>310</v>
      </c>
      <c r="D74" s="13" t="s">
        <v>872</v>
      </c>
      <c r="E74" s="14">
        <v>1354</v>
      </c>
      <c r="F74" s="13">
        <f t="shared" si="2"/>
        <v>1.9261902119947307E-3</v>
      </c>
      <c r="G74" s="14" t="e">
        <f t="shared" si="3"/>
        <v>#REF!</v>
      </c>
      <c r="H74" s="13" t="s">
        <v>5</v>
      </c>
    </row>
    <row r="75" spans="1:8">
      <c r="A75" s="13" t="s">
        <v>208</v>
      </c>
      <c r="B75" s="13" t="s">
        <v>209</v>
      </c>
      <c r="C75" s="13" t="s">
        <v>210</v>
      </c>
      <c r="D75" s="13" t="s">
        <v>872</v>
      </c>
      <c r="E75" s="14">
        <v>1326</v>
      </c>
      <c r="F75" s="13">
        <f t="shared" si="2"/>
        <v>1.8863576226772621E-3</v>
      </c>
      <c r="G75" s="14" t="e">
        <f t="shared" si="3"/>
        <v>#REF!</v>
      </c>
      <c r="H75" s="13" t="s">
        <v>5</v>
      </c>
    </row>
    <row r="76" spans="1:8">
      <c r="A76" s="13" t="s">
        <v>62</v>
      </c>
      <c r="B76" s="13" t="s">
        <v>64</v>
      </c>
      <c r="C76" s="13" t="s">
        <v>699</v>
      </c>
      <c r="D76" s="13" t="s">
        <v>872</v>
      </c>
      <c r="E76" s="14">
        <v>1272</v>
      </c>
      <c r="F76" s="13">
        <f t="shared" si="2"/>
        <v>1.8095376289935727E-3</v>
      </c>
      <c r="G76" s="14" t="e">
        <f t="shared" si="3"/>
        <v>#REF!</v>
      </c>
      <c r="H76" s="13" t="s">
        <v>5</v>
      </c>
    </row>
    <row r="77" spans="1:8">
      <c r="A77" s="13" t="s">
        <v>742</v>
      </c>
      <c r="B77" s="13" t="s">
        <v>743</v>
      </c>
      <c r="C77" s="13" t="s">
        <v>744</v>
      </c>
      <c r="D77" s="13" t="s">
        <v>872</v>
      </c>
      <c r="E77" s="14">
        <v>1241</v>
      </c>
      <c r="F77" s="13">
        <f t="shared" si="2"/>
        <v>1.7654372622492324E-3</v>
      </c>
      <c r="G77" s="14" t="e">
        <f t="shared" si="3"/>
        <v>#REF!</v>
      </c>
      <c r="H77" s="13" t="s">
        <v>5</v>
      </c>
    </row>
    <row r="78" spans="1:8">
      <c r="A78" s="13" t="s">
        <v>861</v>
      </c>
      <c r="B78" s="13" t="s">
        <v>862</v>
      </c>
      <c r="C78" s="13" t="s">
        <v>863</v>
      </c>
      <c r="D78" s="13" t="s">
        <v>872</v>
      </c>
      <c r="E78" s="14">
        <v>1239</v>
      </c>
      <c r="F78" s="13">
        <f t="shared" si="2"/>
        <v>1.7625920772979847E-3</v>
      </c>
      <c r="G78" s="14" t="e">
        <f t="shared" si="3"/>
        <v>#REF!</v>
      </c>
      <c r="H78" s="13" t="s">
        <v>5</v>
      </c>
    </row>
    <row r="79" spans="1:8">
      <c r="A79" s="13" t="s">
        <v>657</v>
      </c>
      <c r="B79" s="13" t="s">
        <v>658</v>
      </c>
      <c r="C79" s="13" t="s">
        <v>659</v>
      </c>
      <c r="D79" s="13" t="s">
        <v>872</v>
      </c>
      <c r="E79" s="14">
        <v>1232</v>
      </c>
      <c r="F79" s="13">
        <f t="shared" si="2"/>
        <v>1.7526339299686177E-3</v>
      </c>
      <c r="G79" s="14" t="e">
        <f t="shared" si="3"/>
        <v>#REF!</v>
      </c>
      <c r="H79" s="13" t="s">
        <v>5</v>
      </c>
    </row>
    <row r="80" spans="1:8">
      <c r="A80" s="13" t="s">
        <v>532</v>
      </c>
      <c r="B80" s="13" t="s">
        <v>533</v>
      </c>
      <c r="C80" s="13" t="s">
        <v>534</v>
      </c>
      <c r="D80" s="13" t="s">
        <v>872</v>
      </c>
      <c r="E80" s="14">
        <v>1214</v>
      </c>
      <c r="F80" s="13">
        <f t="shared" si="2"/>
        <v>1.7270272654073878E-3</v>
      </c>
      <c r="G80" s="14" t="e">
        <f t="shared" si="3"/>
        <v>#REF!</v>
      </c>
      <c r="H80" s="13" t="s">
        <v>5</v>
      </c>
    </row>
    <row r="81" spans="1:8">
      <c r="A81" s="13" t="s">
        <v>199</v>
      </c>
      <c r="B81" s="13" t="s">
        <v>200</v>
      </c>
      <c r="C81" s="13" t="s">
        <v>201</v>
      </c>
      <c r="D81" s="13" t="s">
        <v>872</v>
      </c>
      <c r="E81" s="14">
        <v>1203</v>
      </c>
      <c r="F81" s="13">
        <f t="shared" si="2"/>
        <v>1.7113787481755252E-3</v>
      </c>
      <c r="G81" s="14" t="e">
        <f t="shared" si="3"/>
        <v>#REF!</v>
      </c>
      <c r="H81" s="13" t="s">
        <v>5</v>
      </c>
    </row>
    <row r="82" spans="1:8">
      <c r="A82" s="13" t="s">
        <v>746</v>
      </c>
      <c r="B82" s="13" t="s">
        <v>747</v>
      </c>
      <c r="C82" s="13" t="s">
        <v>748</v>
      </c>
      <c r="D82" s="13" t="s">
        <v>872</v>
      </c>
      <c r="E82" s="14">
        <v>1185</v>
      </c>
      <c r="F82" s="13">
        <f t="shared" si="2"/>
        <v>1.6857720836142953E-3</v>
      </c>
      <c r="G82" s="14" t="e">
        <f t="shared" si="3"/>
        <v>#REF!</v>
      </c>
      <c r="H82" s="13" t="s">
        <v>5</v>
      </c>
    </row>
    <row r="83" spans="1:8">
      <c r="A83" s="13" t="s">
        <v>378</v>
      </c>
      <c r="B83" s="13" t="s">
        <v>379</v>
      </c>
      <c r="C83" s="13" t="s">
        <v>380</v>
      </c>
      <c r="D83" s="13" t="s">
        <v>872</v>
      </c>
      <c r="E83" s="14">
        <v>1182</v>
      </c>
      <c r="F83" s="13">
        <f t="shared" si="2"/>
        <v>1.6815043061874236E-3</v>
      </c>
      <c r="G83" s="14" t="e">
        <f t="shared" si="3"/>
        <v>#REF!</v>
      </c>
      <c r="H83" s="13" t="s">
        <v>5</v>
      </c>
    </row>
    <row r="84" spans="1:8">
      <c r="A84" s="13" t="s">
        <v>416</v>
      </c>
      <c r="B84" s="13" t="s">
        <v>417</v>
      </c>
      <c r="C84" s="13" t="s">
        <v>418</v>
      </c>
      <c r="D84" s="13" t="s">
        <v>872</v>
      </c>
      <c r="E84" s="14">
        <v>1131</v>
      </c>
      <c r="F84" s="13">
        <f t="shared" si="2"/>
        <v>1.608952089930606E-3</v>
      </c>
      <c r="G84" s="14" t="e">
        <f t="shared" si="3"/>
        <v>#REF!</v>
      </c>
      <c r="H84" s="13" t="s">
        <v>5</v>
      </c>
    </row>
    <row r="85" spans="1:8">
      <c r="A85" s="13" t="s">
        <v>804</v>
      </c>
      <c r="B85" s="13" t="s">
        <v>805</v>
      </c>
      <c r="C85" s="13" t="s">
        <v>806</v>
      </c>
      <c r="D85" s="13" t="s">
        <v>872</v>
      </c>
      <c r="E85" s="14">
        <v>1103</v>
      </c>
      <c r="F85" s="13">
        <f t="shared" si="2"/>
        <v>1.5691195006131374E-3</v>
      </c>
      <c r="G85" s="14" t="e">
        <f t="shared" si="3"/>
        <v>#REF!</v>
      </c>
      <c r="H85" s="13" t="s">
        <v>5</v>
      </c>
    </row>
    <row r="86" spans="1:8">
      <c r="A86" s="13" t="s">
        <v>499</v>
      </c>
      <c r="B86" s="13" t="s">
        <v>500</v>
      </c>
      <c r="C86" s="13" t="s">
        <v>501</v>
      </c>
      <c r="D86" s="13" t="s">
        <v>872</v>
      </c>
      <c r="E86" s="14">
        <v>1038</v>
      </c>
      <c r="F86" s="13">
        <f t="shared" si="2"/>
        <v>1.4766509896975853E-3</v>
      </c>
      <c r="G86" s="14" t="e">
        <f t="shared" si="3"/>
        <v>#REF!</v>
      </c>
      <c r="H86" s="13" t="s">
        <v>5</v>
      </c>
    </row>
    <row r="87" spans="1:8">
      <c r="A87" s="13" t="s">
        <v>119</v>
      </c>
      <c r="B87" s="13" t="s">
        <v>121</v>
      </c>
      <c r="C87" s="13" t="s">
        <v>843</v>
      </c>
      <c r="D87" s="13" t="s">
        <v>872</v>
      </c>
      <c r="E87" s="14">
        <v>1022</v>
      </c>
      <c r="F87" s="13">
        <f t="shared" si="2"/>
        <v>1.4538895100876033E-3</v>
      </c>
      <c r="G87" s="14" t="e">
        <f t="shared" si="3"/>
        <v>#REF!</v>
      </c>
      <c r="H87" s="13" t="s">
        <v>5</v>
      </c>
    </row>
    <row r="88" spans="1:8">
      <c r="A88" s="13" t="s">
        <v>330</v>
      </c>
      <c r="B88" s="13" t="s">
        <v>331</v>
      </c>
      <c r="C88" s="13" t="s">
        <v>332</v>
      </c>
      <c r="D88" s="13" t="s">
        <v>872</v>
      </c>
      <c r="E88" s="14">
        <v>1010</v>
      </c>
      <c r="F88" s="13">
        <f t="shared" si="2"/>
        <v>1.4368184003801167E-3</v>
      </c>
      <c r="G88" s="14" t="e">
        <f t="shared" si="3"/>
        <v>#REF!</v>
      </c>
      <c r="H88" s="13" t="s">
        <v>5</v>
      </c>
    </row>
    <row r="89" spans="1:8">
      <c r="A89" s="13" t="s">
        <v>651</v>
      </c>
      <c r="B89" s="13" t="s">
        <v>652</v>
      </c>
      <c r="C89" s="13" t="s">
        <v>653</v>
      </c>
      <c r="D89" s="13" t="s">
        <v>872</v>
      </c>
      <c r="E89" s="14">
        <v>1002</v>
      </c>
      <c r="F89" s="13">
        <f t="shared" si="2"/>
        <v>1.4254376605751257E-3</v>
      </c>
      <c r="G89" s="14" t="e">
        <f t="shared" si="3"/>
        <v>#REF!</v>
      </c>
      <c r="H89" s="13" t="s">
        <v>5</v>
      </c>
    </row>
    <row r="90" spans="1:8">
      <c r="A90" s="13" t="s">
        <v>628</v>
      </c>
      <c r="B90" s="13" t="s">
        <v>629</v>
      </c>
      <c r="C90" s="13" t="s">
        <v>630</v>
      </c>
      <c r="D90" s="13" t="s">
        <v>872</v>
      </c>
      <c r="E90" s="14">
        <v>997</v>
      </c>
      <c r="F90" s="13">
        <f t="shared" si="2"/>
        <v>1.4183246981970064E-3</v>
      </c>
      <c r="G90" s="14" t="e">
        <f t="shared" si="3"/>
        <v>#REF!</v>
      </c>
      <c r="H90" s="13" t="s">
        <v>5</v>
      </c>
    </row>
    <row r="91" spans="1:8">
      <c r="A91" s="13" t="s">
        <v>645</v>
      </c>
      <c r="B91" s="13" t="s">
        <v>646</v>
      </c>
      <c r="C91" s="13" t="s">
        <v>647</v>
      </c>
      <c r="D91" s="13" t="s">
        <v>872</v>
      </c>
      <c r="E91" s="14">
        <v>989</v>
      </c>
      <c r="F91" s="13">
        <f t="shared" si="2"/>
        <v>1.4069439583920152E-3</v>
      </c>
      <c r="G91" s="14" t="e">
        <f t="shared" si="3"/>
        <v>#REF!</v>
      </c>
      <c r="H91" s="13" t="s">
        <v>5</v>
      </c>
    </row>
    <row r="92" spans="1:8">
      <c r="A92" s="13" t="s">
        <v>663</v>
      </c>
      <c r="B92" s="13" t="s">
        <v>664</v>
      </c>
      <c r="C92" s="13" t="s">
        <v>665</v>
      </c>
      <c r="D92" s="13" t="s">
        <v>872</v>
      </c>
      <c r="E92" s="14">
        <v>976</v>
      </c>
      <c r="F92" s="13">
        <f t="shared" si="2"/>
        <v>1.3884502562089048E-3</v>
      </c>
      <c r="G92" s="14" t="e">
        <f t="shared" si="3"/>
        <v>#REF!</v>
      </c>
      <c r="H92" s="13" t="s">
        <v>5</v>
      </c>
    </row>
    <row r="93" spans="1:8">
      <c r="A93" s="13" t="s">
        <v>552</v>
      </c>
      <c r="B93" s="13" t="s">
        <v>553</v>
      </c>
      <c r="C93" s="13" t="s">
        <v>554</v>
      </c>
      <c r="D93" s="13" t="s">
        <v>872</v>
      </c>
      <c r="E93" s="14">
        <v>912</v>
      </c>
      <c r="F93" s="13">
        <f t="shared" si="2"/>
        <v>1.2974043377689767E-3</v>
      </c>
      <c r="G93" s="14" t="e">
        <f t="shared" si="3"/>
        <v>#REF!</v>
      </c>
      <c r="H93" s="13" t="s">
        <v>5</v>
      </c>
    </row>
    <row r="94" spans="1:8">
      <c r="A94" s="13" t="s">
        <v>573</v>
      </c>
      <c r="B94" s="13" t="s">
        <v>574</v>
      </c>
      <c r="C94" s="13" t="s">
        <v>575</v>
      </c>
      <c r="D94" s="13" t="s">
        <v>872</v>
      </c>
      <c r="E94" s="14">
        <v>911</v>
      </c>
      <c r="F94" s="13">
        <f t="shared" si="2"/>
        <v>1.2959817452933527E-3</v>
      </c>
      <c r="G94" s="14" t="e">
        <f t="shared" si="3"/>
        <v>#REF!</v>
      </c>
      <c r="H94" s="13" t="s">
        <v>5</v>
      </c>
    </row>
    <row r="95" spans="1:8">
      <c r="A95" s="13" t="s">
        <v>189</v>
      </c>
      <c r="B95" s="13" t="s">
        <v>190</v>
      </c>
      <c r="C95" s="13" t="s">
        <v>191</v>
      </c>
      <c r="D95" s="13" t="s">
        <v>872</v>
      </c>
      <c r="E95" s="14">
        <v>910</v>
      </c>
      <c r="F95" s="13">
        <f t="shared" si="2"/>
        <v>1.294559152817729E-3</v>
      </c>
      <c r="G95" s="14" t="e">
        <f t="shared" si="3"/>
        <v>#REF!</v>
      </c>
      <c r="H95" s="13" t="s">
        <v>5</v>
      </c>
    </row>
    <row r="96" spans="1:8">
      <c r="A96" s="13" t="s">
        <v>839</v>
      </c>
      <c r="B96" s="13" t="s">
        <v>840</v>
      </c>
      <c r="C96" s="13" t="s">
        <v>841</v>
      </c>
      <c r="D96" s="13" t="s">
        <v>872</v>
      </c>
      <c r="E96" s="14">
        <v>909</v>
      </c>
      <c r="F96" s="13">
        <f t="shared" si="2"/>
        <v>1.293136560342105E-3</v>
      </c>
      <c r="G96" s="14" t="e">
        <f t="shared" si="3"/>
        <v>#REF!</v>
      </c>
      <c r="H96" s="13" t="s">
        <v>5</v>
      </c>
    </row>
    <row r="97" spans="1:8">
      <c r="A97" s="13" t="s">
        <v>770</v>
      </c>
      <c r="B97" s="13" t="s">
        <v>771</v>
      </c>
      <c r="C97" s="13" t="s">
        <v>772</v>
      </c>
      <c r="D97" s="13" t="s">
        <v>872</v>
      </c>
      <c r="E97" s="14">
        <v>897</v>
      </c>
      <c r="F97" s="13">
        <f t="shared" si="2"/>
        <v>1.2760654506346184E-3</v>
      </c>
      <c r="G97" s="14" t="e">
        <f t="shared" si="3"/>
        <v>#REF!</v>
      </c>
      <c r="H97" s="13" t="s">
        <v>5</v>
      </c>
    </row>
    <row r="98" spans="1:8">
      <c r="A98" s="13" t="s">
        <v>275</v>
      </c>
      <c r="B98" s="13" t="s">
        <v>276</v>
      </c>
      <c r="C98" s="13" t="s">
        <v>277</v>
      </c>
      <c r="D98" s="13" t="s">
        <v>872</v>
      </c>
      <c r="E98" s="14">
        <v>873</v>
      </c>
      <c r="F98" s="13">
        <f t="shared" si="2"/>
        <v>1.2419232312196455E-3</v>
      </c>
      <c r="G98" s="14" t="e">
        <f t="shared" si="3"/>
        <v>#REF!</v>
      </c>
      <c r="H98" s="13" t="s">
        <v>5</v>
      </c>
    </row>
    <row r="99" spans="1:8">
      <c r="A99" s="13" t="s">
        <v>384</v>
      </c>
      <c r="B99" s="13" t="s">
        <v>385</v>
      </c>
      <c r="C99" s="13" t="s">
        <v>386</v>
      </c>
      <c r="D99" s="13" t="s">
        <v>872</v>
      </c>
      <c r="E99" s="14">
        <v>855</v>
      </c>
      <c r="F99" s="13">
        <f t="shared" si="2"/>
        <v>1.2163165666584156E-3</v>
      </c>
      <c r="G99" s="14" t="e">
        <f t="shared" si="3"/>
        <v>#REF!</v>
      </c>
      <c r="H99" s="13" t="s">
        <v>5</v>
      </c>
    </row>
    <row r="100" spans="1:8">
      <c r="A100" s="13" t="s">
        <v>726</v>
      </c>
      <c r="B100" s="13" t="s">
        <v>727</v>
      </c>
      <c r="C100" s="13" t="s">
        <v>728</v>
      </c>
      <c r="D100" s="13" t="s">
        <v>872</v>
      </c>
      <c r="E100" s="14">
        <v>840</v>
      </c>
      <c r="F100" s="13">
        <f t="shared" si="2"/>
        <v>1.1949776795240575E-3</v>
      </c>
      <c r="G100" s="14" t="e">
        <f t="shared" si="3"/>
        <v>#REF!</v>
      </c>
      <c r="H100" s="13" t="s">
        <v>5</v>
      </c>
    </row>
    <row r="101" spans="1:8">
      <c r="A101" s="13" t="s">
        <v>502</v>
      </c>
      <c r="B101" s="13" t="s">
        <v>503</v>
      </c>
      <c r="C101" s="13" t="s">
        <v>504</v>
      </c>
      <c r="D101" s="13" t="s">
        <v>872</v>
      </c>
      <c r="E101" s="14">
        <v>817</v>
      </c>
      <c r="F101" s="13">
        <f t="shared" si="2"/>
        <v>1.1622580525847083E-3</v>
      </c>
      <c r="G101" s="14" t="e">
        <f t="shared" si="3"/>
        <v>#REF!</v>
      </c>
      <c r="H101" s="13" t="s">
        <v>5</v>
      </c>
    </row>
    <row r="102" spans="1:8">
      <c r="A102" s="13" t="s">
        <v>648</v>
      </c>
      <c r="B102" s="13" t="s">
        <v>649</v>
      </c>
      <c r="C102" s="13" t="s">
        <v>650</v>
      </c>
      <c r="D102" s="13" t="s">
        <v>872</v>
      </c>
      <c r="E102" s="14">
        <v>816</v>
      </c>
      <c r="F102" s="13">
        <f t="shared" si="2"/>
        <v>1.1608354601090843E-3</v>
      </c>
      <c r="G102" s="14" t="e">
        <f t="shared" si="3"/>
        <v>#REF!</v>
      </c>
      <c r="H102" s="13" t="s">
        <v>5</v>
      </c>
    </row>
    <row r="103" spans="1:8">
      <c r="A103" s="13" t="s">
        <v>541</v>
      </c>
      <c r="B103" s="13" t="s">
        <v>542</v>
      </c>
      <c r="C103" s="13" t="s">
        <v>543</v>
      </c>
      <c r="D103" s="13" t="s">
        <v>872</v>
      </c>
      <c r="E103" s="14">
        <v>801</v>
      </c>
      <c r="F103" s="13">
        <f t="shared" si="2"/>
        <v>1.1394965729747263E-3</v>
      </c>
      <c r="G103" s="14" t="e">
        <f t="shared" si="3"/>
        <v>#REF!</v>
      </c>
      <c r="H103" s="13" t="s">
        <v>5</v>
      </c>
    </row>
    <row r="104" spans="1:8">
      <c r="A104" s="13" t="s">
        <v>506</v>
      </c>
      <c r="B104" s="13" t="s">
        <v>507</v>
      </c>
      <c r="C104" s="13" t="s">
        <v>508</v>
      </c>
      <c r="D104" s="13" t="s">
        <v>872</v>
      </c>
      <c r="E104" s="14">
        <v>787</v>
      </c>
      <c r="F104" s="13">
        <f t="shared" si="2"/>
        <v>1.119580278315992E-3</v>
      </c>
      <c r="G104" s="14" t="e">
        <f t="shared" si="3"/>
        <v>#REF!</v>
      </c>
      <c r="H104" s="13" t="s">
        <v>5</v>
      </c>
    </row>
    <row r="105" spans="1:8">
      <c r="A105" s="13" t="s">
        <v>409</v>
      </c>
      <c r="B105" s="13" t="s">
        <v>410</v>
      </c>
      <c r="C105" s="13" t="s">
        <v>411</v>
      </c>
      <c r="D105" s="13" t="s">
        <v>872</v>
      </c>
      <c r="E105" s="14">
        <v>777</v>
      </c>
      <c r="F105" s="13">
        <f t="shared" si="2"/>
        <v>1.1053543535597531E-3</v>
      </c>
      <c r="G105" s="14" t="e">
        <f t="shared" si="3"/>
        <v>#REF!</v>
      </c>
      <c r="H105" s="13" t="s">
        <v>5</v>
      </c>
    </row>
    <row r="106" spans="1:8">
      <c r="A106" s="13" t="s">
        <v>281</v>
      </c>
      <c r="B106" s="13" t="s">
        <v>282</v>
      </c>
      <c r="C106" s="13" t="s">
        <v>283</v>
      </c>
      <c r="D106" s="13" t="s">
        <v>872</v>
      </c>
      <c r="E106" s="14">
        <v>772</v>
      </c>
      <c r="F106" s="13">
        <f t="shared" si="2"/>
        <v>1.0982413911816338E-3</v>
      </c>
      <c r="G106" s="14" t="e">
        <f t="shared" si="3"/>
        <v>#REF!</v>
      </c>
      <c r="H106" s="13" t="s">
        <v>5</v>
      </c>
    </row>
    <row r="107" spans="1:8">
      <c r="A107" s="13" t="s">
        <v>545</v>
      </c>
      <c r="B107" s="13" t="s">
        <v>546</v>
      </c>
      <c r="C107" s="13" t="s">
        <v>547</v>
      </c>
      <c r="D107" s="13" t="s">
        <v>872</v>
      </c>
      <c r="E107" s="14">
        <v>767</v>
      </c>
      <c r="F107" s="13">
        <f t="shared" si="2"/>
        <v>1.0911284288035144E-3</v>
      </c>
      <c r="G107" s="14" t="e">
        <f t="shared" si="3"/>
        <v>#REF!</v>
      </c>
      <c r="H107" s="13" t="s">
        <v>5</v>
      </c>
    </row>
    <row r="108" spans="1:8">
      <c r="A108" s="13" t="s">
        <v>610</v>
      </c>
      <c r="B108" s="13" t="s">
        <v>611</v>
      </c>
      <c r="C108" s="13" t="s">
        <v>612</v>
      </c>
      <c r="D108" s="13" t="s">
        <v>872</v>
      </c>
      <c r="E108" s="14">
        <v>761</v>
      </c>
      <c r="F108" s="13">
        <f t="shared" si="2"/>
        <v>1.0825928739497711E-3</v>
      </c>
      <c r="G108" s="14" t="e">
        <f t="shared" si="3"/>
        <v>#REF!</v>
      </c>
      <c r="H108" s="13" t="s">
        <v>5</v>
      </c>
    </row>
    <row r="109" spans="1:8">
      <c r="A109" s="13" t="s">
        <v>443</v>
      </c>
      <c r="B109" s="13" t="s">
        <v>444</v>
      </c>
      <c r="C109" s="13" t="s">
        <v>445</v>
      </c>
      <c r="D109" s="13" t="s">
        <v>872</v>
      </c>
      <c r="E109" s="14">
        <v>758</v>
      </c>
      <c r="F109" s="13">
        <f t="shared" si="2"/>
        <v>1.0783250965228995E-3</v>
      </c>
      <c r="G109" s="14" t="e">
        <f t="shared" si="3"/>
        <v>#REF!</v>
      </c>
      <c r="H109" s="13" t="s">
        <v>5</v>
      </c>
    </row>
    <row r="110" spans="1:8">
      <c r="A110" s="13" t="s">
        <v>738</v>
      </c>
      <c r="B110" s="13" t="s">
        <v>739</v>
      </c>
      <c r="C110" s="13" t="s">
        <v>740</v>
      </c>
      <c r="D110" s="13" t="s">
        <v>872</v>
      </c>
      <c r="E110" s="14">
        <v>726</v>
      </c>
      <c r="F110" s="13">
        <f t="shared" si="2"/>
        <v>1.0328021373029353E-3</v>
      </c>
      <c r="G110" s="14" t="e">
        <f t="shared" si="3"/>
        <v>#REF!</v>
      </c>
      <c r="H110" s="13" t="s">
        <v>5</v>
      </c>
    </row>
    <row r="111" spans="1:8">
      <c r="A111" s="13" t="s">
        <v>110</v>
      </c>
      <c r="B111" s="13" t="s">
        <v>112</v>
      </c>
      <c r="C111" s="13" t="s">
        <v>608</v>
      </c>
      <c r="D111" s="13" t="s">
        <v>872</v>
      </c>
      <c r="E111" s="14">
        <v>716</v>
      </c>
      <c r="F111" s="13">
        <f t="shared" si="2"/>
        <v>1.0185762125466966E-3</v>
      </c>
      <c r="G111" s="14" t="e">
        <f t="shared" si="3"/>
        <v>#REF!</v>
      </c>
      <c r="H111" s="13" t="s">
        <v>5</v>
      </c>
    </row>
    <row r="112" spans="1:8" ht="30">
      <c r="A112" s="13" t="s">
        <v>564</v>
      </c>
      <c r="B112" s="13" t="s">
        <v>565</v>
      </c>
      <c r="C112" s="13" t="s">
        <v>566</v>
      </c>
      <c r="D112" s="13" t="s">
        <v>872</v>
      </c>
      <c r="E112" s="14">
        <v>707</v>
      </c>
      <c r="F112" s="13">
        <f t="shared" si="2"/>
        <v>1.0057728802660816E-3</v>
      </c>
      <c r="G112" s="14" t="e">
        <f t="shared" si="3"/>
        <v>#REF!</v>
      </c>
      <c r="H112" s="13" t="s">
        <v>5</v>
      </c>
    </row>
    <row r="113" spans="1:8">
      <c r="A113" s="13" t="s">
        <v>576</v>
      </c>
      <c r="B113" s="13" t="s">
        <v>577</v>
      </c>
      <c r="C113" s="13" t="s">
        <v>578</v>
      </c>
      <c r="D113" s="13" t="s">
        <v>872</v>
      </c>
      <c r="E113" s="14">
        <v>695</v>
      </c>
      <c r="F113" s="13">
        <f t="shared" si="2"/>
        <v>9.8870177055859526E-4</v>
      </c>
      <c r="G113" s="14" t="e">
        <f t="shared" si="3"/>
        <v>#REF!</v>
      </c>
      <c r="H113" s="13" t="s">
        <v>5</v>
      </c>
    </row>
    <row r="114" spans="1:8">
      <c r="A114" s="13" t="s">
        <v>348</v>
      </c>
      <c r="B114" s="13" t="s">
        <v>349</v>
      </c>
      <c r="C114" s="13" t="s">
        <v>350</v>
      </c>
      <c r="D114" s="13" t="s">
        <v>872</v>
      </c>
      <c r="E114" s="14">
        <v>687</v>
      </c>
      <c r="F114" s="13">
        <f t="shared" si="2"/>
        <v>9.7732103075360405E-4</v>
      </c>
      <c r="G114" s="14" t="e">
        <f t="shared" si="3"/>
        <v>#REF!</v>
      </c>
      <c r="H114" s="13" t="s">
        <v>5</v>
      </c>
    </row>
    <row r="115" spans="1:8">
      <c r="A115" s="13" t="s">
        <v>511</v>
      </c>
      <c r="B115" s="13" t="s">
        <v>512</v>
      </c>
      <c r="C115" s="13" t="s">
        <v>513</v>
      </c>
      <c r="D115" s="13" t="s">
        <v>872</v>
      </c>
      <c r="E115" s="14">
        <v>672</v>
      </c>
      <c r="F115" s="13">
        <f t="shared" si="2"/>
        <v>9.5598214361924602E-4</v>
      </c>
      <c r="G115" s="14" t="e">
        <f t="shared" si="3"/>
        <v>#REF!</v>
      </c>
      <c r="H115" s="13" t="s">
        <v>5</v>
      </c>
    </row>
    <row r="116" spans="1:8">
      <c r="A116" s="13" t="s">
        <v>847</v>
      </c>
      <c r="B116" s="13" t="s">
        <v>848</v>
      </c>
      <c r="C116" s="13" t="s">
        <v>849</v>
      </c>
      <c r="D116" s="13" t="s">
        <v>872</v>
      </c>
      <c r="E116" s="14">
        <v>670</v>
      </c>
      <c r="F116" s="13">
        <f t="shared" si="2"/>
        <v>9.5313695866799822E-4</v>
      </c>
      <c r="G116" s="14" t="e">
        <f t="shared" si="3"/>
        <v>#REF!</v>
      </c>
      <c r="H116" s="13" t="s">
        <v>5</v>
      </c>
    </row>
    <row r="117" spans="1:8">
      <c r="A117" s="13" t="s">
        <v>467</v>
      </c>
      <c r="B117" s="13" t="s">
        <v>468</v>
      </c>
      <c r="C117" s="13" t="s">
        <v>469</v>
      </c>
      <c r="D117" s="13" t="s">
        <v>872</v>
      </c>
      <c r="E117" s="14">
        <v>663</v>
      </c>
      <c r="F117" s="13">
        <f t="shared" si="2"/>
        <v>9.4317881133863107E-4</v>
      </c>
      <c r="G117" s="14" t="e">
        <f t="shared" si="3"/>
        <v>#REF!</v>
      </c>
      <c r="H117" s="13" t="s">
        <v>5</v>
      </c>
    </row>
    <row r="118" spans="1:8">
      <c r="A118" s="13" t="s">
        <v>853</v>
      </c>
      <c r="B118" s="13" t="s">
        <v>854</v>
      </c>
      <c r="C118" s="13" t="s">
        <v>855</v>
      </c>
      <c r="D118" s="13" t="s">
        <v>872</v>
      </c>
      <c r="E118" s="14">
        <v>654</v>
      </c>
      <c r="F118" s="13">
        <f t="shared" si="2"/>
        <v>9.3037547905801612E-4</v>
      </c>
      <c r="G118" s="14" t="e">
        <f t="shared" si="3"/>
        <v>#REF!</v>
      </c>
      <c r="H118" s="13" t="s">
        <v>5</v>
      </c>
    </row>
    <row r="119" spans="1:8">
      <c r="A119" s="13" t="s">
        <v>722</v>
      </c>
      <c r="B119" s="13" t="s">
        <v>723</v>
      </c>
      <c r="C119" s="13" t="s">
        <v>724</v>
      </c>
      <c r="D119" s="13" t="s">
        <v>872</v>
      </c>
      <c r="E119" s="14">
        <v>650</v>
      </c>
      <c r="F119" s="13">
        <f t="shared" si="2"/>
        <v>9.2468510915552063E-4</v>
      </c>
      <c r="G119" s="14" t="e">
        <f t="shared" si="3"/>
        <v>#REF!</v>
      </c>
      <c r="H119" s="13" t="s">
        <v>5</v>
      </c>
    </row>
    <row r="120" spans="1:8">
      <c r="A120" s="13" t="s">
        <v>267</v>
      </c>
      <c r="B120" s="13" t="s">
        <v>268</v>
      </c>
      <c r="C120" s="13" t="s">
        <v>269</v>
      </c>
      <c r="D120" s="13" t="s">
        <v>872</v>
      </c>
      <c r="E120" s="14">
        <v>641</v>
      </c>
      <c r="F120" s="13">
        <f t="shared" si="2"/>
        <v>9.1188177687490579E-4</v>
      </c>
      <c r="G120" s="14" t="e">
        <f t="shared" si="3"/>
        <v>#REF!</v>
      </c>
      <c r="H120" s="13" t="s">
        <v>5</v>
      </c>
    </row>
    <row r="121" spans="1:8">
      <c r="A121" s="13" t="s">
        <v>636</v>
      </c>
      <c r="B121" s="13" t="s">
        <v>637</v>
      </c>
      <c r="C121" s="13" t="s">
        <v>638</v>
      </c>
      <c r="D121" s="13" t="s">
        <v>872</v>
      </c>
      <c r="E121" s="14">
        <v>636</v>
      </c>
      <c r="F121" s="13">
        <f t="shared" si="2"/>
        <v>9.0476881449678634E-4</v>
      </c>
      <c r="G121" s="14" t="e">
        <f t="shared" si="3"/>
        <v>#REF!</v>
      </c>
      <c r="H121" s="13" t="s">
        <v>5</v>
      </c>
    </row>
    <row r="122" spans="1:8">
      <c r="A122" s="13" t="s">
        <v>254</v>
      </c>
      <c r="B122" s="13" t="s">
        <v>255</v>
      </c>
      <c r="C122" s="13" t="s">
        <v>256</v>
      </c>
      <c r="D122" s="13" t="s">
        <v>872</v>
      </c>
      <c r="E122" s="14">
        <v>635</v>
      </c>
      <c r="F122" s="13">
        <f t="shared" si="2"/>
        <v>9.0334622202116249E-4</v>
      </c>
      <c r="G122" s="14" t="e">
        <f t="shared" si="3"/>
        <v>#REF!</v>
      </c>
      <c r="H122" s="13" t="s">
        <v>5</v>
      </c>
    </row>
    <row r="123" spans="1:8">
      <c r="A123" s="13" t="s">
        <v>520</v>
      </c>
      <c r="B123" s="13" t="s">
        <v>521</v>
      </c>
      <c r="C123" s="13" t="s">
        <v>522</v>
      </c>
      <c r="D123" s="13" t="s">
        <v>872</v>
      </c>
      <c r="E123" s="14">
        <v>632</v>
      </c>
      <c r="F123" s="13">
        <f t="shared" si="2"/>
        <v>8.9907844459429084E-4</v>
      </c>
      <c r="G123" s="14" t="e">
        <f t="shared" si="3"/>
        <v>#REF!</v>
      </c>
      <c r="H123" s="13" t="s">
        <v>5</v>
      </c>
    </row>
    <row r="124" spans="1:8">
      <c r="A124" s="13" t="s">
        <v>597</v>
      </c>
      <c r="B124" s="13" t="s">
        <v>598</v>
      </c>
      <c r="C124" s="13" t="s">
        <v>599</v>
      </c>
      <c r="D124" s="13" t="s">
        <v>872</v>
      </c>
      <c r="E124" s="14">
        <v>618</v>
      </c>
      <c r="F124" s="13">
        <f t="shared" si="2"/>
        <v>8.7916214993555655E-4</v>
      </c>
      <c r="G124" s="14" t="e">
        <f t="shared" si="3"/>
        <v>#REF!</v>
      </c>
      <c r="H124" s="13" t="s">
        <v>5</v>
      </c>
    </row>
    <row r="125" spans="1:8">
      <c r="A125" s="13" t="s">
        <v>704</v>
      </c>
      <c r="B125" s="13" t="s">
        <v>705</v>
      </c>
      <c r="C125" s="13" t="s">
        <v>706</v>
      </c>
      <c r="D125" s="13" t="s">
        <v>872</v>
      </c>
      <c r="E125" s="14">
        <v>604</v>
      </c>
      <c r="F125" s="13">
        <f t="shared" si="2"/>
        <v>8.5924585527682226E-4</v>
      </c>
      <c r="G125" s="14" t="e">
        <f t="shared" si="3"/>
        <v>#REF!</v>
      </c>
      <c r="H125" s="13" t="s">
        <v>5</v>
      </c>
    </row>
    <row r="126" spans="1:8">
      <c r="A126" s="13" t="s">
        <v>718</v>
      </c>
      <c r="B126" s="13" t="s">
        <v>719</v>
      </c>
      <c r="C126" s="13" t="s">
        <v>720</v>
      </c>
      <c r="D126" s="13" t="s">
        <v>872</v>
      </c>
      <c r="E126" s="14">
        <v>588</v>
      </c>
      <c r="F126" s="13">
        <f t="shared" si="2"/>
        <v>8.3648437566684027E-4</v>
      </c>
      <c r="G126" s="14" t="e">
        <f t="shared" si="3"/>
        <v>#REF!</v>
      </c>
      <c r="H126" s="13" t="s">
        <v>5</v>
      </c>
    </row>
    <row r="127" spans="1:8">
      <c r="A127" s="13" t="s">
        <v>214</v>
      </c>
      <c r="B127" s="13" t="s">
        <v>215</v>
      </c>
      <c r="C127" s="13" t="s">
        <v>216</v>
      </c>
      <c r="D127" s="13" t="s">
        <v>872</v>
      </c>
      <c r="E127" s="14">
        <v>581</v>
      </c>
      <c r="F127" s="13">
        <f t="shared" si="2"/>
        <v>8.2652622833747312E-4</v>
      </c>
      <c r="G127" s="14" t="e">
        <f t="shared" si="3"/>
        <v>#REF!</v>
      </c>
      <c r="H127" s="13" t="s">
        <v>5</v>
      </c>
    </row>
    <row r="128" spans="1:8">
      <c r="A128" s="13" t="s">
        <v>823</v>
      </c>
      <c r="B128" s="13" t="s">
        <v>824</v>
      </c>
      <c r="C128" s="13" t="s">
        <v>825</v>
      </c>
      <c r="D128" s="13" t="s">
        <v>872</v>
      </c>
      <c r="E128" s="14">
        <v>575</v>
      </c>
      <c r="F128" s="13">
        <f t="shared" si="2"/>
        <v>8.1799067348372982E-4</v>
      </c>
      <c r="G128" s="14" t="e">
        <f t="shared" si="3"/>
        <v>#REF!</v>
      </c>
      <c r="H128" s="13" t="s">
        <v>5</v>
      </c>
    </row>
    <row r="129" spans="1:8">
      <c r="A129" s="13" t="s">
        <v>419</v>
      </c>
      <c r="B129" s="13" t="s">
        <v>420</v>
      </c>
      <c r="C129" s="13" t="s">
        <v>421</v>
      </c>
      <c r="D129" s="13" t="s">
        <v>872</v>
      </c>
      <c r="E129" s="14">
        <v>562</v>
      </c>
      <c r="F129" s="13">
        <f t="shared" si="2"/>
        <v>7.9949697130061938E-4</v>
      </c>
      <c r="G129" s="14" t="e">
        <f t="shared" si="3"/>
        <v>#REF!</v>
      </c>
      <c r="H129" s="13" t="s">
        <v>5</v>
      </c>
    </row>
    <row r="130" spans="1:8">
      <c r="A130" s="13" t="s">
        <v>152</v>
      </c>
      <c r="B130" s="13" t="s">
        <v>154</v>
      </c>
      <c r="C130" s="13" t="s">
        <v>481</v>
      </c>
      <c r="D130" s="13" t="s">
        <v>872</v>
      </c>
      <c r="E130" s="14">
        <v>561</v>
      </c>
      <c r="F130" s="13">
        <f t="shared" ref="F130:F193" si="4">E130/SUM(E$2:E$499)</f>
        <v>7.9807437882499553E-4</v>
      </c>
      <c r="G130" s="14" t="e">
        <f t="shared" ref="G130:G193" si="5">F130+G129</f>
        <v>#REF!</v>
      </c>
      <c r="H130" s="13" t="s">
        <v>5</v>
      </c>
    </row>
    <row r="131" spans="1:8" ht="30">
      <c r="A131" s="13" t="s">
        <v>293</v>
      </c>
      <c r="B131" s="13" t="s">
        <v>294</v>
      </c>
      <c r="C131" s="13" t="s">
        <v>295</v>
      </c>
      <c r="D131" s="13" t="s">
        <v>872</v>
      </c>
      <c r="E131" s="14">
        <v>554</v>
      </c>
      <c r="F131" s="13">
        <f t="shared" si="4"/>
        <v>7.8811623149562839E-4</v>
      </c>
      <c r="G131" s="14" t="e">
        <f t="shared" si="5"/>
        <v>#REF!</v>
      </c>
      <c r="H131" s="13" t="s">
        <v>5</v>
      </c>
    </row>
    <row r="132" spans="1:8">
      <c r="A132" s="17" t="s">
        <v>264</v>
      </c>
      <c r="B132" s="17" t="s">
        <v>265</v>
      </c>
      <c r="C132" s="17" t="s">
        <v>266</v>
      </c>
      <c r="D132" s="17" t="s">
        <v>872</v>
      </c>
      <c r="E132" s="18">
        <v>550</v>
      </c>
      <c r="F132" s="17">
        <f t="shared" si="4"/>
        <v>7.8242586159313289E-4</v>
      </c>
      <c r="G132" s="18" t="e">
        <f t="shared" si="5"/>
        <v>#REF!</v>
      </c>
      <c r="H132" s="13" t="s">
        <v>5</v>
      </c>
    </row>
    <row r="133" spans="1:8">
      <c r="A133" s="15" t="s">
        <v>74</v>
      </c>
      <c r="B133" s="15" t="s">
        <v>76</v>
      </c>
      <c r="C133" s="15" t="s">
        <v>307</v>
      </c>
      <c r="D133" s="15" t="s">
        <v>872</v>
      </c>
      <c r="E133" s="16">
        <v>546</v>
      </c>
      <c r="F133" s="15">
        <f t="shared" si="4"/>
        <v>7.7673549169063739E-4</v>
      </c>
      <c r="G133" s="16" t="e">
        <f t="shared" si="5"/>
        <v>#REF!</v>
      </c>
      <c r="H133" s="13" t="s">
        <v>5</v>
      </c>
    </row>
    <row r="134" spans="1:8">
      <c r="A134" s="13" t="s">
        <v>625</v>
      </c>
      <c r="B134" s="13" t="s">
        <v>626</v>
      </c>
      <c r="C134" s="13" t="s">
        <v>873</v>
      </c>
      <c r="D134" s="13" t="s">
        <v>872</v>
      </c>
      <c r="E134" s="14">
        <v>531</v>
      </c>
      <c r="F134" s="13">
        <f t="shared" si="4"/>
        <v>7.5539660455627915E-4</v>
      </c>
      <c r="G134" s="14" t="e">
        <f t="shared" si="5"/>
        <v>#REF!</v>
      </c>
      <c r="H134" s="13" t="s">
        <v>5</v>
      </c>
    </row>
    <row r="135" spans="1:8">
      <c r="A135" s="13" t="s">
        <v>874</v>
      </c>
      <c r="B135" s="13" t="s">
        <v>875</v>
      </c>
      <c r="C135" s="13" t="s">
        <v>876</v>
      </c>
      <c r="D135" s="13" t="s">
        <v>872</v>
      </c>
      <c r="E135" s="14">
        <v>531</v>
      </c>
      <c r="F135" s="13">
        <f t="shared" si="4"/>
        <v>7.5539660455627915E-4</v>
      </c>
      <c r="G135" s="14" t="e">
        <f t="shared" si="5"/>
        <v>#REF!</v>
      </c>
      <c r="H135" s="13" t="s">
        <v>5</v>
      </c>
    </row>
    <row r="136" spans="1:8">
      <c r="A136" s="13" t="s">
        <v>877</v>
      </c>
      <c r="B136" s="13" t="s">
        <v>878</v>
      </c>
      <c r="C136" s="13" t="s">
        <v>879</v>
      </c>
      <c r="D136" s="13" t="s">
        <v>872</v>
      </c>
      <c r="E136" s="14">
        <v>524</v>
      </c>
      <c r="F136" s="13">
        <f t="shared" si="4"/>
        <v>7.45438457226912E-4</v>
      </c>
      <c r="G136" s="14" t="e">
        <f t="shared" si="5"/>
        <v>#REF!</v>
      </c>
      <c r="H136" s="13" t="s">
        <v>5</v>
      </c>
    </row>
    <row r="137" spans="1:8">
      <c r="A137" s="13" t="s">
        <v>857</v>
      </c>
      <c r="B137" s="13" t="s">
        <v>858</v>
      </c>
      <c r="C137" s="13" t="s">
        <v>880</v>
      </c>
      <c r="D137" s="13" t="s">
        <v>872</v>
      </c>
      <c r="E137" s="14">
        <v>509</v>
      </c>
      <c r="F137" s="13">
        <f t="shared" si="4"/>
        <v>7.2409957009255386E-4</v>
      </c>
      <c r="G137" s="14" t="e">
        <f t="shared" si="5"/>
        <v>#REF!</v>
      </c>
      <c r="H137" s="13" t="s">
        <v>5</v>
      </c>
    </row>
    <row r="138" spans="1:8">
      <c r="A138" s="13" t="s">
        <v>881</v>
      </c>
      <c r="B138" s="13" t="s">
        <v>882</v>
      </c>
      <c r="C138" s="13" t="s">
        <v>883</v>
      </c>
      <c r="D138" s="13" t="s">
        <v>872</v>
      </c>
      <c r="E138" s="14">
        <v>495</v>
      </c>
      <c r="F138" s="13">
        <f t="shared" si="4"/>
        <v>7.0418327543381957E-4</v>
      </c>
      <c r="G138" s="14" t="e">
        <f t="shared" si="5"/>
        <v>#REF!</v>
      </c>
      <c r="H138" s="13" t="s">
        <v>5</v>
      </c>
    </row>
    <row r="139" spans="1:8">
      <c r="A139" s="13" t="s">
        <v>159</v>
      </c>
      <c r="B139" s="13" t="s">
        <v>161</v>
      </c>
      <c r="C139" s="13" t="s">
        <v>884</v>
      </c>
      <c r="D139" s="13" t="s">
        <v>872</v>
      </c>
      <c r="E139" s="14">
        <v>471</v>
      </c>
      <c r="F139" s="13">
        <f t="shared" si="4"/>
        <v>6.7004105601884648E-4</v>
      </c>
      <c r="G139" s="14" t="e">
        <f t="shared" si="5"/>
        <v>#REF!</v>
      </c>
      <c r="H139" s="13" t="s">
        <v>5</v>
      </c>
    </row>
    <row r="140" spans="1:8">
      <c r="A140" s="13" t="s">
        <v>125</v>
      </c>
      <c r="B140" s="13" t="s">
        <v>127</v>
      </c>
      <c r="C140" s="13" t="s">
        <v>885</v>
      </c>
      <c r="D140" s="13" t="s">
        <v>872</v>
      </c>
      <c r="E140" s="14">
        <v>466</v>
      </c>
      <c r="F140" s="13">
        <f t="shared" si="4"/>
        <v>6.6292809364072714E-4</v>
      </c>
      <c r="G140" s="14" t="e">
        <f t="shared" si="5"/>
        <v>#REF!</v>
      </c>
      <c r="H140" s="13" t="s">
        <v>5</v>
      </c>
    </row>
    <row r="141" spans="1:8">
      <c r="A141" s="13" t="s">
        <v>790</v>
      </c>
      <c r="B141" s="13" t="s">
        <v>791</v>
      </c>
      <c r="C141" s="13" t="s">
        <v>886</v>
      </c>
      <c r="D141" s="13" t="s">
        <v>872</v>
      </c>
      <c r="E141" s="14">
        <v>466</v>
      </c>
      <c r="F141" s="13">
        <f t="shared" si="4"/>
        <v>6.6292809364072714E-4</v>
      </c>
      <c r="G141" s="14" t="e">
        <f t="shared" si="5"/>
        <v>#REF!</v>
      </c>
      <c r="H141" s="13" t="s">
        <v>5</v>
      </c>
    </row>
    <row r="142" spans="1:8">
      <c r="A142" s="13" t="s">
        <v>20</v>
      </c>
      <c r="B142" s="13" t="s">
        <v>22</v>
      </c>
      <c r="C142" s="13" t="s">
        <v>887</v>
      </c>
      <c r="D142" s="13" t="s">
        <v>872</v>
      </c>
      <c r="E142" s="14">
        <v>451</v>
      </c>
      <c r="F142" s="13">
        <f t="shared" si="4"/>
        <v>6.41589206506369E-4</v>
      </c>
      <c r="G142" s="14" t="e">
        <f t="shared" si="5"/>
        <v>#REF!</v>
      </c>
      <c r="H142" s="13" t="s">
        <v>5</v>
      </c>
    </row>
    <row r="143" spans="1:8">
      <c r="A143" s="13" t="s">
        <v>888</v>
      </c>
      <c r="B143" s="13" t="s">
        <v>889</v>
      </c>
      <c r="C143" s="13" t="s">
        <v>890</v>
      </c>
      <c r="D143" s="13" t="s">
        <v>872</v>
      </c>
      <c r="E143" s="14">
        <v>451</v>
      </c>
      <c r="F143" s="13">
        <f t="shared" si="4"/>
        <v>6.41589206506369E-4</v>
      </c>
      <c r="G143" s="14" t="e">
        <f t="shared" si="5"/>
        <v>#REF!</v>
      </c>
      <c r="H143" s="13" t="s">
        <v>5</v>
      </c>
    </row>
    <row r="144" spans="1:8">
      <c r="A144" s="13" t="s">
        <v>891</v>
      </c>
      <c r="B144" s="13" t="s">
        <v>892</v>
      </c>
      <c r="C144" s="13" t="s">
        <v>893</v>
      </c>
      <c r="D144" s="13" t="s">
        <v>872</v>
      </c>
      <c r="E144" s="14">
        <v>445</v>
      </c>
      <c r="F144" s="13">
        <f t="shared" si="4"/>
        <v>6.330536516526257E-4</v>
      </c>
      <c r="G144" s="14" t="e">
        <f t="shared" si="5"/>
        <v>#REF!</v>
      </c>
      <c r="H144" s="13" t="s">
        <v>5</v>
      </c>
    </row>
    <row r="145" spans="1:8">
      <c r="A145" s="13" t="s">
        <v>894</v>
      </c>
      <c r="B145" s="13" t="s">
        <v>895</v>
      </c>
      <c r="C145" s="13" t="s">
        <v>896</v>
      </c>
      <c r="D145" s="13" t="s">
        <v>872</v>
      </c>
      <c r="E145" s="14">
        <v>425</v>
      </c>
      <c r="F145" s="13">
        <f t="shared" si="4"/>
        <v>6.0460180214014811E-4</v>
      </c>
      <c r="G145" s="14" t="e">
        <f t="shared" si="5"/>
        <v>#REF!</v>
      </c>
      <c r="H145" s="13" t="s">
        <v>5</v>
      </c>
    </row>
    <row r="146" spans="1:8">
      <c r="A146" s="13" t="s">
        <v>567</v>
      </c>
      <c r="B146" s="13" t="s">
        <v>568</v>
      </c>
      <c r="C146" s="13" t="s">
        <v>897</v>
      </c>
      <c r="D146" s="13" t="s">
        <v>872</v>
      </c>
      <c r="E146" s="14">
        <v>422</v>
      </c>
      <c r="F146" s="13">
        <f t="shared" si="4"/>
        <v>6.0033402471327646E-4</v>
      </c>
      <c r="G146" s="14" t="e">
        <f t="shared" si="5"/>
        <v>#REF!</v>
      </c>
      <c r="H146" s="13" t="s">
        <v>5</v>
      </c>
    </row>
    <row r="147" spans="1:8">
      <c r="A147" s="13" t="s">
        <v>898</v>
      </c>
      <c r="B147" s="13" t="s">
        <v>899</v>
      </c>
      <c r="C147" s="13" t="s">
        <v>900</v>
      </c>
      <c r="D147" s="13" t="s">
        <v>872</v>
      </c>
      <c r="E147" s="14">
        <v>418</v>
      </c>
      <c r="F147" s="13">
        <f t="shared" si="4"/>
        <v>5.9464365481078096E-4</v>
      </c>
      <c r="G147" s="14" t="e">
        <f t="shared" si="5"/>
        <v>#REF!</v>
      </c>
      <c r="H147" s="13" t="s">
        <v>5</v>
      </c>
    </row>
    <row r="148" spans="1:8">
      <c r="A148" s="13" t="s">
        <v>901</v>
      </c>
      <c r="B148" s="13" t="s">
        <v>902</v>
      </c>
      <c r="C148" s="13" t="s">
        <v>903</v>
      </c>
      <c r="D148" s="13" t="s">
        <v>872</v>
      </c>
      <c r="E148" s="14">
        <v>413</v>
      </c>
      <c r="F148" s="13">
        <f t="shared" si="4"/>
        <v>5.8753069243266162E-4</v>
      </c>
      <c r="G148" s="14" t="e">
        <f t="shared" si="5"/>
        <v>#REF!</v>
      </c>
      <c r="H148" s="13" t="s">
        <v>5</v>
      </c>
    </row>
    <row r="149" spans="1:8">
      <c r="A149" s="13" t="s">
        <v>904</v>
      </c>
      <c r="B149" s="13" t="s">
        <v>905</v>
      </c>
      <c r="C149" s="13" t="s">
        <v>906</v>
      </c>
      <c r="D149" s="13" t="s">
        <v>872</v>
      </c>
      <c r="E149" s="14">
        <v>409</v>
      </c>
      <c r="F149" s="13">
        <f t="shared" si="4"/>
        <v>5.8184032253016612E-4</v>
      </c>
      <c r="G149" s="14" t="e">
        <f t="shared" si="5"/>
        <v>#REF!</v>
      </c>
      <c r="H149" s="13" t="s">
        <v>5</v>
      </c>
    </row>
    <row r="150" spans="1:8">
      <c r="A150" s="13" t="s">
        <v>907</v>
      </c>
      <c r="B150" s="13" t="s">
        <v>908</v>
      </c>
      <c r="C150" s="13" t="s">
        <v>909</v>
      </c>
      <c r="D150" s="13" t="s">
        <v>872</v>
      </c>
      <c r="E150" s="14">
        <v>392</v>
      </c>
      <c r="F150" s="13">
        <f t="shared" si="4"/>
        <v>5.5765625044456018E-4</v>
      </c>
      <c r="G150" s="14" t="e">
        <f t="shared" si="5"/>
        <v>#REF!</v>
      </c>
      <c r="H150" s="13" t="s">
        <v>5</v>
      </c>
    </row>
    <row r="151" spans="1:8">
      <c r="A151" s="13" t="s">
        <v>910</v>
      </c>
      <c r="B151" s="13" t="s">
        <v>911</v>
      </c>
      <c r="C151" s="13" t="s">
        <v>912</v>
      </c>
      <c r="D151" s="13" t="s">
        <v>872</v>
      </c>
      <c r="E151" s="14">
        <v>384</v>
      </c>
      <c r="F151" s="13">
        <f t="shared" si="4"/>
        <v>5.4627551063956908E-4</v>
      </c>
      <c r="G151" s="14" t="e">
        <f t="shared" si="5"/>
        <v>#REF!</v>
      </c>
      <c r="H151" s="13" t="s">
        <v>5</v>
      </c>
    </row>
    <row r="152" spans="1:8">
      <c r="A152" s="13" t="s">
        <v>913</v>
      </c>
      <c r="B152" s="13" t="s">
        <v>914</v>
      </c>
      <c r="C152" s="13" t="s">
        <v>915</v>
      </c>
      <c r="D152" s="13" t="s">
        <v>872</v>
      </c>
      <c r="E152" s="14">
        <v>384</v>
      </c>
      <c r="F152" s="13">
        <f t="shared" si="4"/>
        <v>5.4627551063956908E-4</v>
      </c>
      <c r="G152" s="14" t="e">
        <f t="shared" si="5"/>
        <v>#REF!</v>
      </c>
      <c r="H152" s="13" t="s">
        <v>5</v>
      </c>
    </row>
    <row r="153" spans="1:8">
      <c r="A153" s="13" t="s">
        <v>165</v>
      </c>
      <c r="B153" s="13" t="s">
        <v>167</v>
      </c>
      <c r="C153" s="13" t="s">
        <v>916</v>
      </c>
      <c r="D153" s="13" t="s">
        <v>872</v>
      </c>
      <c r="E153" s="14">
        <v>372</v>
      </c>
      <c r="F153" s="13">
        <f t="shared" si="4"/>
        <v>5.2920440093208259E-4</v>
      </c>
      <c r="G153" s="14" t="e">
        <f t="shared" si="5"/>
        <v>#REF!</v>
      </c>
      <c r="H153" s="13" t="s">
        <v>5</v>
      </c>
    </row>
    <row r="154" spans="1:8">
      <c r="A154" s="13" t="s">
        <v>832</v>
      </c>
      <c r="B154" s="13" t="s">
        <v>833</v>
      </c>
      <c r="C154" s="13" t="s">
        <v>917</v>
      </c>
      <c r="D154" s="13" t="s">
        <v>872</v>
      </c>
      <c r="E154" s="14">
        <v>370</v>
      </c>
      <c r="F154" s="13">
        <f t="shared" si="4"/>
        <v>5.2635921598083479E-4</v>
      </c>
      <c r="G154" s="14" t="e">
        <f t="shared" si="5"/>
        <v>#REF!</v>
      </c>
      <c r="H154" s="13" t="s">
        <v>5</v>
      </c>
    </row>
    <row r="155" spans="1:8">
      <c r="A155" s="13" t="s">
        <v>918</v>
      </c>
      <c r="B155" s="13" t="s">
        <v>919</v>
      </c>
      <c r="C155" s="13" t="s">
        <v>920</v>
      </c>
      <c r="D155" s="13" t="s">
        <v>872</v>
      </c>
      <c r="E155" s="14">
        <v>368</v>
      </c>
      <c r="F155" s="13">
        <f t="shared" si="4"/>
        <v>5.2351403102958709E-4</v>
      </c>
      <c r="G155" s="14" t="e">
        <f t="shared" si="5"/>
        <v>#REF!</v>
      </c>
      <c r="H155" s="13" t="s">
        <v>5</v>
      </c>
    </row>
    <row r="156" spans="1:8">
      <c r="A156" s="13" t="s">
        <v>921</v>
      </c>
      <c r="B156" s="13" t="s">
        <v>922</v>
      </c>
      <c r="C156" s="13" t="s">
        <v>923</v>
      </c>
      <c r="D156" s="13" t="s">
        <v>872</v>
      </c>
      <c r="E156" s="14">
        <v>359</v>
      </c>
      <c r="F156" s="13">
        <f t="shared" si="4"/>
        <v>5.1071069874897214E-4</v>
      </c>
      <c r="G156" s="14" t="e">
        <f t="shared" si="5"/>
        <v>#REF!</v>
      </c>
      <c r="H156" s="13" t="s">
        <v>5</v>
      </c>
    </row>
    <row r="157" spans="1:8">
      <c r="A157" s="13" t="s">
        <v>924</v>
      </c>
      <c r="B157" s="13" t="s">
        <v>925</v>
      </c>
      <c r="C157" s="13" t="s">
        <v>926</v>
      </c>
      <c r="D157" s="13" t="s">
        <v>872</v>
      </c>
      <c r="E157" s="14">
        <v>349</v>
      </c>
      <c r="F157" s="13">
        <f t="shared" si="4"/>
        <v>4.9648477399273335E-4</v>
      </c>
      <c r="G157" s="14" t="e">
        <f t="shared" si="5"/>
        <v>#REF!</v>
      </c>
      <c r="H157" s="13" t="s">
        <v>5</v>
      </c>
    </row>
    <row r="158" spans="1:8">
      <c r="A158" s="13" t="s">
        <v>525</v>
      </c>
      <c r="B158" s="13" t="s">
        <v>526</v>
      </c>
      <c r="C158" s="13" t="s">
        <v>927</v>
      </c>
      <c r="D158" s="13" t="s">
        <v>872</v>
      </c>
      <c r="E158" s="14">
        <v>348</v>
      </c>
      <c r="F158" s="13">
        <f t="shared" si="4"/>
        <v>4.950621815171095E-4</v>
      </c>
      <c r="G158" s="14" t="e">
        <f t="shared" si="5"/>
        <v>#REF!</v>
      </c>
      <c r="H158" s="13" t="s">
        <v>5</v>
      </c>
    </row>
    <row r="159" spans="1:8">
      <c r="A159" s="13" t="s">
        <v>928</v>
      </c>
      <c r="B159" s="13" t="s">
        <v>929</v>
      </c>
      <c r="C159" s="13" t="s">
        <v>930</v>
      </c>
      <c r="D159" s="13" t="s">
        <v>872</v>
      </c>
      <c r="E159" s="14">
        <v>343</v>
      </c>
      <c r="F159" s="13">
        <f t="shared" si="4"/>
        <v>4.8794921913899016E-4</v>
      </c>
      <c r="G159" s="14" t="e">
        <f t="shared" si="5"/>
        <v>#REF!</v>
      </c>
      <c r="H159" s="13" t="s">
        <v>5</v>
      </c>
    </row>
    <row r="160" spans="1:8">
      <c r="A160" s="13" t="s">
        <v>931</v>
      </c>
      <c r="B160" s="13" t="s">
        <v>932</v>
      </c>
      <c r="C160" s="13" t="s">
        <v>933</v>
      </c>
      <c r="D160" s="13" t="s">
        <v>872</v>
      </c>
      <c r="E160" s="14">
        <v>343</v>
      </c>
      <c r="F160" s="13">
        <f t="shared" si="4"/>
        <v>4.8794921913899016E-4</v>
      </c>
      <c r="G160" s="14" t="e">
        <f t="shared" si="5"/>
        <v>#REF!</v>
      </c>
      <c r="H160" s="13" t="s">
        <v>5</v>
      </c>
    </row>
    <row r="161" spans="1:8">
      <c r="A161" s="13" t="s">
        <v>934</v>
      </c>
      <c r="B161" s="13" t="s">
        <v>935</v>
      </c>
      <c r="C161" s="13" t="s">
        <v>936</v>
      </c>
      <c r="D161" s="13" t="s">
        <v>872</v>
      </c>
      <c r="E161" s="14">
        <v>341</v>
      </c>
      <c r="F161" s="13">
        <f t="shared" si="4"/>
        <v>4.8510403418774235E-4</v>
      </c>
      <c r="G161" s="14" t="e">
        <f t="shared" si="5"/>
        <v>#REF!</v>
      </c>
      <c r="H161" s="13" t="s">
        <v>5</v>
      </c>
    </row>
    <row r="162" spans="1:8">
      <c r="A162" s="13" t="s">
        <v>622</v>
      </c>
      <c r="B162" s="13" t="s">
        <v>623</v>
      </c>
      <c r="C162" s="13" t="s">
        <v>937</v>
      </c>
      <c r="D162" s="13" t="s">
        <v>872</v>
      </c>
      <c r="E162" s="14">
        <v>322</v>
      </c>
      <c r="F162" s="13">
        <f t="shared" si="4"/>
        <v>4.5807477715088872E-4</v>
      </c>
      <c r="G162" s="14" t="e">
        <f t="shared" si="5"/>
        <v>#REF!</v>
      </c>
      <c r="H162" s="13" t="s">
        <v>5</v>
      </c>
    </row>
    <row r="163" spans="1:8">
      <c r="A163" s="13" t="s">
        <v>938</v>
      </c>
      <c r="B163" s="13" t="s">
        <v>939</v>
      </c>
      <c r="C163" s="13" t="s">
        <v>940</v>
      </c>
      <c r="D163" s="13" t="s">
        <v>872</v>
      </c>
      <c r="E163" s="14">
        <v>319</v>
      </c>
      <c r="F163" s="13">
        <f t="shared" si="4"/>
        <v>4.5380699972401707E-4</v>
      </c>
      <c r="G163" s="14" t="e">
        <f t="shared" si="5"/>
        <v>#REF!</v>
      </c>
      <c r="H163" s="13" t="s">
        <v>5</v>
      </c>
    </row>
    <row r="164" spans="1:8">
      <c r="A164" s="13" t="s">
        <v>116</v>
      </c>
      <c r="B164" s="13" t="s">
        <v>118</v>
      </c>
      <c r="C164" s="13" t="s">
        <v>941</v>
      </c>
      <c r="D164" s="13" t="s">
        <v>872</v>
      </c>
      <c r="E164" s="14">
        <v>316</v>
      </c>
      <c r="F164" s="13">
        <f t="shared" si="4"/>
        <v>4.4953922229714542E-4</v>
      </c>
      <c r="G164" s="14" t="e">
        <f t="shared" si="5"/>
        <v>#REF!</v>
      </c>
      <c r="H164" s="13" t="s">
        <v>5</v>
      </c>
    </row>
    <row r="165" spans="1:8">
      <c r="A165" s="13" t="s">
        <v>227</v>
      </c>
      <c r="B165" s="13" t="s">
        <v>228</v>
      </c>
      <c r="C165" s="13" t="s">
        <v>942</v>
      </c>
      <c r="D165" s="13" t="s">
        <v>872</v>
      </c>
      <c r="E165" s="14">
        <v>307</v>
      </c>
      <c r="F165" s="13">
        <f t="shared" si="4"/>
        <v>4.3673589001653053E-4</v>
      </c>
      <c r="G165" s="14" t="e">
        <f t="shared" si="5"/>
        <v>#REF!</v>
      </c>
      <c r="H165" s="13" t="s">
        <v>5</v>
      </c>
    </row>
    <row r="166" spans="1:8">
      <c r="A166" s="13" t="s">
        <v>943</v>
      </c>
      <c r="B166" s="13" t="s">
        <v>944</v>
      </c>
      <c r="C166" s="13" t="s">
        <v>945</v>
      </c>
      <c r="D166" s="13" t="s">
        <v>872</v>
      </c>
      <c r="E166" s="14">
        <v>302</v>
      </c>
      <c r="F166" s="13">
        <f t="shared" si="4"/>
        <v>4.2962292763841113E-4</v>
      </c>
      <c r="G166" s="14" t="e">
        <f t="shared" si="5"/>
        <v>#REF!</v>
      </c>
      <c r="H166" s="13" t="s">
        <v>5</v>
      </c>
    </row>
    <row r="167" spans="1:8">
      <c r="A167" s="13" t="s">
        <v>324</v>
      </c>
      <c r="B167" s="13" t="s">
        <v>325</v>
      </c>
      <c r="C167" s="13" t="s">
        <v>946</v>
      </c>
      <c r="D167" s="13" t="s">
        <v>872</v>
      </c>
      <c r="E167" s="14">
        <v>301</v>
      </c>
      <c r="F167" s="13">
        <f t="shared" si="4"/>
        <v>4.2820033516278728E-4</v>
      </c>
      <c r="G167" s="14" t="e">
        <f t="shared" si="5"/>
        <v>#REF!</v>
      </c>
      <c r="H167" s="13" t="s">
        <v>5</v>
      </c>
    </row>
    <row r="168" spans="1:8">
      <c r="A168" s="13" t="s">
        <v>493</v>
      </c>
      <c r="B168" s="13" t="s">
        <v>494</v>
      </c>
      <c r="C168" s="13" t="s">
        <v>947</v>
      </c>
      <c r="D168" s="13" t="s">
        <v>872</v>
      </c>
      <c r="E168" s="14">
        <v>300</v>
      </c>
      <c r="F168" s="13">
        <f t="shared" si="4"/>
        <v>4.2677774268716338E-4</v>
      </c>
      <c r="G168" s="14" t="e">
        <f t="shared" si="5"/>
        <v>#REF!</v>
      </c>
      <c r="H168" s="13" t="s">
        <v>5</v>
      </c>
    </row>
    <row r="169" spans="1:8">
      <c r="A169" s="13" t="s">
        <v>948</v>
      </c>
      <c r="B169" s="13" t="s">
        <v>949</v>
      </c>
      <c r="C169" s="13" t="s">
        <v>950</v>
      </c>
      <c r="D169" s="13" t="s">
        <v>872</v>
      </c>
      <c r="E169" s="14">
        <v>300</v>
      </c>
      <c r="F169" s="13">
        <f t="shared" si="4"/>
        <v>4.2677774268716338E-4</v>
      </c>
      <c r="G169" s="14" t="e">
        <f t="shared" si="5"/>
        <v>#REF!</v>
      </c>
      <c r="H169" s="13" t="s">
        <v>5</v>
      </c>
    </row>
    <row r="170" spans="1:8">
      <c r="A170" s="13" t="s">
        <v>951</v>
      </c>
      <c r="B170" s="13" t="s">
        <v>952</v>
      </c>
      <c r="C170" s="13" t="s">
        <v>953</v>
      </c>
      <c r="D170" s="13" t="s">
        <v>872</v>
      </c>
      <c r="E170" s="14">
        <v>299</v>
      </c>
      <c r="F170" s="13">
        <f t="shared" si="4"/>
        <v>4.2535515021153948E-4</v>
      </c>
      <c r="G170" s="14" t="e">
        <f t="shared" si="5"/>
        <v>#REF!</v>
      </c>
      <c r="H170" s="13" t="s">
        <v>5</v>
      </c>
    </row>
    <row r="171" spans="1:8">
      <c r="A171" s="13" t="s">
        <v>954</v>
      </c>
      <c r="B171" s="13" t="s">
        <v>955</v>
      </c>
      <c r="C171" s="13" t="s">
        <v>956</v>
      </c>
      <c r="D171" s="13" t="s">
        <v>872</v>
      </c>
      <c r="E171" s="14">
        <v>298</v>
      </c>
      <c r="F171" s="13">
        <f t="shared" si="4"/>
        <v>4.2393255773591563E-4</v>
      </c>
      <c r="G171" s="14" t="e">
        <f t="shared" si="5"/>
        <v>#REF!</v>
      </c>
      <c r="H171" s="13" t="s">
        <v>5</v>
      </c>
    </row>
    <row r="172" spans="1:8">
      <c r="A172" s="13" t="s">
        <v>957</v>
      </c>
      <c r="B172" s="13" t="s">
        <v>958</v>
      </c>
      <c r="C172" s="13" t="s">
        <v>959</v>
      </c>
      <c r="D172" s="13" t="s">
        <v>872</v>
      </c>
      <c r="E172" s="14">
        <v>294</v>
      </c>
      <c r="F172" s="13">
        <f t="shared" si="4"/>
        <v>4.1824218783342013E-4</v>
      </c>
      <c r="G172" s="14" t="e">
        <f t="shared" si="5"/>
        <v>#REF!</v>
      </c>
      <c r="H172" s="13" t="s">
        <v>5</v>
      </c>
    </row>
    <row r="173" spans="1:8">
      <c r="A173" s="13" t="s">
        <v>960</v>
      </c>
      <c r="B173" s="13" t="s">
        <v>961</v>
      </c>
      <c r="C173" s="13" t="s">
        <v>962</v>
      </c>
      <c r="D173" s="13" t="s">
        <v>872</v>
      </c>
      <c r="E173" s="14">
        <v>292</v>
      </c>
      <c r="F173" s="13">
        <f t="shared" si="4"/>
        <v>4.1539700288217233E-4</v>
      </c>
      <c r="G173" s="14" t="e">
        <f t="shared" si="5"/>
        <v>#REF!</v>
      </c>
      <c r="H173" s="13" t="s">
        <v>5</v>
      </c>
    </row>
    <row r="174" spans="1:8">
      <c r="A174" s="13" t="s">
        <v>217</v>
      </c>
      <c r="B174" s="13" t="s">
        <v>218</v>
      </c>
      <c r="C174" s="13" t="s">
        <v>963</v>
      </c>
      <c r="D174" s="13" t="s">
        <v>872</v>
      </c>
      <c r="E174" s="14">
        <v>287</v>
      </c>
      <c r="F174" s="13">
        <f t="shared" si="4"/>
        <v>4.0828404050405299E-4</v>
      </c>
      <c r="G174" s="14" t="e">
        <f t="shared" si="5"/>
        <v>#REF!</v>
      </c>
      <c r="H174" s="13" t="s">
        <v>5</v>
      </c>
    </row>
    <row r="175" spans="1:8">
      <c r="A175" s="13" t="s">
        <v>701</v>
      </c>
      <c r="B175" s="13" t="s">
        <v>702</v>
      </c>
      <c r="C175" s="13" t="s">
        <v>964</v>
      </c>
      <c r="D175" s="13" t="s">
        <v>872</v>
      </c>
      <c r="E175" s="14">
        <v>286</v>
      </c>
      <c r="F175" s="13">
        <f t="shared" si="4"/>
        <v>4.0686144802842909E-4</v>
      </c>
      <c r="G175" s="14" t="e">
        <f t="shared" si="5"/>
        <v>#REF!</v>
      </c>
      <c r="H175" s="13" t="s">
        <v>5</v>
      </c>
    </row>
    <row r="176" spans="1:8">
      <c r="A176" s="13" t="s">
        <v>965</v>
      </c>
      <c r="B176" s="13" t="s">
        <v>966</v>
      </c>
      <c r="C176" s="13" t="s">
        <v>967</v>
      </c>
      <c r="D176" s="13" t="s">
        <v>872</v>
      </c>
      <c r="E176" s="14">
        <v>286</v>
      </c>
      <c r="F176" s="13">
        <f t="shared" si="4"/>
        <v>4.0686144802842909E-4</v>
      </c>
      <c r="G176" s="14" t="e">
        <f t="shared" si="5"/>
        <v>#REF!</v>
      </c>
      <c r="H176" s="13" t="s">
        <v>5</v>
      </c>
    </row>
    <row r="177" spans="1:8">
      <c r="A177" s="13" t="s">
        <v>17</v>
      </c>
      <c r="B177" s="13" t="s">
        <v>19</v>
      </c>
      <c r="C177" s="13" t="s">
        <v>968</v>
      </c>
      <c r="D177" s="13" t="s">
        <v>872</v>
      </c>
      <c r="E177" s="14">
        <v>274</v>
      </c>
      <c r="F177" s="13">
        <f t="shared" si="4"/>
        <v>3.8979033832094254E-4</v>
      </c>
      <c r="G177" s="14" t="e">
        <f t="shared" si="5"/>
        <v>#REF!</v>
      </c>
      <c r="H177" s="13" t="s">
        <v>5</v>
      </c>
    </row>
    <row r="178" spans="1:8">
      <c r="A178" s="13" t="s">
        <v>969</v>
      </c>
      <c r="B178" s="13" t="s">
        <v>970</v>
      </c>
      <c r="C178" s="13" t="s">
        <v>971</v>
      </c>
      <c r="D178" s="13" t="s">
        <v>872</v>
      </c>
      <c r="E178" s="14">
        <v>261</v>
      </c>
      <c r="F178" s="13">
        <f t="shared" si="4"/>
        <v>3.7129663613783215E-4</v>
      </c>
      <c r="G178" s="14" t="e">
        <f t="shared" si="5"/>
        <v>#REF!</v>
      </c>
      <c r="H178" s="13" t="s">
        <v>5</v>
      </c>
    </row>
    <row r="179" spans="1:8">
      <c r="A179" s="13" t="s">
        <v>972</v>
      </c>
      <c r="B179" s="13" t="s">
        <v>973</v>
      </c>
      <c r="C179" s="13" t="s">
        <v>974</v>
      </c>
      <c r="D179" s="13" t="s">
        <v>872</v>
      </c>
      <c r="E179" s="14">
        <v>260</v>
      </c>
      <c r="F179" s="13">
        <f t="shared" si="4"/>
        <v>3.6987404366220825E-4</v>
      </c>
      <c r="G179" s="14" t="e">
        <f t="shared" si="5"/>
        <v>#REF!</v>
      </c>
      <c r="H179" s="13" t="s">
        <v>5</v>
      </c>
    </row>
    <row r="180" spans="1:8">
      <c r="A180" s="13" t="s">
        <v>555</v>
      </c>
      <c r="B180" s="13" t="s">
        <v>556</v>
      </c>
      <c r="C180" s="13" t="s">
        <v>975</v>
      </c>
      <c r="D180" s="13" t="s">
        <v>872</v>
      </c>
      <c r="E180" s="14">
        <v>251</v>
      </c>
      <c r="F180" s="13">
        <f t="shared" si="4"/>
        <v>3.5707071138159336E-4</v>
      </c>
      <c r="G180" s="14" t="e">
        <f t="shared" si="5"/>
        <v>#REF!</v>
      </c>
      <c r="H180" s="13" t="s">
        <v>5</v>
      </c>
    </row>
    <row r="181" spans="1:8">
      <c r="A181" s="13" t="s">
        <v>327</v>
      </c>
      <c r="B181" s="13" t="s">
        <v>328</v>
      </c>
      <c r="C181" s="13" t="s">
        <v>976</v>
      </c>
      <c r="D181" s="13" t="s">
        <v>872</v>
      </c>
      <c r="E181" s="14">
        <v>249</v>
      </c>
      <c r="F181" s="13">
        <f t="shared" si="4"/>
        <v>3.5422552643034561E-4</v>
      </c>
      <c r="G181" s="14" t="e">
        <f t="shared" si="5"/>
        <v>#REF!</v>
      </c>
      <c r="H181" s="13" t="s">
        <v>5</v>
      </c>
    </row>
    <row r="182" spans="1:8">
      <c r="A182" s="13" t="s">
        <v>977</v>
      </c>
      <c r="B182" s="13" t="s">
        <v>978</v>
      </c>
      <c r="C182" s="13" t="s">
        <v>979</v>
      </c>
      <c r="D182" s="13" t="s">
        <v>872</v>
      </c>
      <c r="E182" s="14">
        <v>245</v>
      </c>
      <c r="F182" s="13">
        <f t="shared" si="4"/>
        <v>3.4853515652785011E-4</v>
      </c>
      <c r="G182" s="14" t="e">
        <f t="shared" si="5"/>
        <v>#REF!</v>
      </c>
      <c r="H182" s="13" t="s">
        <v>5</v>
      </c>
    </row>
    <row r="183" spans="1:8">
      <c r="A183" s="13" t="s">
        <v>284</v>
      </c>
      <c r="B183" s="13" t="s">
        <v>285</v>
      </c>
      <c r="C183" s="13" t="s">
        <v>980</v>
      </c>
      <c r="D183" s="13" t="s">
        <v>872</v>
      </c>
      <c r="E183" s="14">
        <v>241</v>
      </c>
      <c r="F183" s="13">
        <f t="shared" si="4"/>
        <v>3.4284478662535456E-4</v>
      </c>
      <c r="G183" s="14" t="e">
        <f t="shared" si="5"/>
        <v>#REF!</v>
      </c>
      <c r="H183" s="13" t="s">
        <v>5</v>
      </c>
    </row>
    <row r="184" spans="1:8">
      <c r="A184" s="13" t="s">
        <v>304</v>
      </c>
      <c r="B184" s="13" t="s">
        <v>305</v>
      </c>
      <c r="C184" s="13" t="s">
        <v>981</v>
      </c>
      <c r="D184" s="13" t="s">
        <v>872</v>
      </c>
      <c r="E184" s="14">
        <v>239</v>
      </c>
      <c r="F184" s="13">
        <f t="shared" si="4"/>
        <v>3.3999960167410681E-4</v>
      </c>
      <c r="G184" s="14" t="e">
        <f t="shared" si="5"/>
        <v>#REF!</v>
      </c>
      <c r="H184" s="13" t="s">
        <v>5</v>
      </c>
    </row>
    <row r="185" spans="1:8">
      <c r="A185" s="13" t="s">
        <v>982</v>
      </c>
      <c r="B185" s="13" t="s">
        <v>983</v>
      </c>
      <c r="C185" s="13" t="s">
        <v>984</v>
      </c>
      <c r="D185" s="13" t="s">
        <v>872</v>
      </c>
      <c r="E185" s="14">
        <v>239</v>
      </c>
      <c r="F185" s="13">
        <f t="shared" si="4"/>
        <v>3.3999960167410681E-4</v>
      </c>
      <c r="G185" s="14" t="e">
        <f t="shared" si="5"/>
        <v>#REF!</v>
      </c>
      <c r="H185" s="13" t="s">
        <v>5</v>
      </c>
    </row>
    <row r="186" spans="1:8">
      <c r="A186" s="13" t="s">
        <v>844</v>
      </c>
      <c r="B186" s="13" t="s">
        <v>845</v>
      </c>
      <c r="C186" s="13" t="s">
        <v>985</v>
      </c>
      <c r="D186" s="13" t="s">
        <v>872</v>
      </c>
      <c r="E186" s="14">
        <v>236</v>
      </c>
      <c r="F186" s="13">
        <f t="shared" si="4"/>
        <v>3.3573182424723522E-4</v>
      </c>
      <c r="G186" s="14" t="e">
        <f t="shared" si="5"/>
        <v>#REF!</v>
      </c>
      <c r="H186" s="13" t="s">
        <v>5</v>
      </c>
    </row>
    <row r="187" spans="1:8">
      <c r="A187" s="13" t="s">
        <v>460</v>
      </c>
      <c r="B187" s="13" t="s">
        <v>461</v>
      </c>
      <c r="C187" s="13" t="s">
        <v>986</v>
      </c>
      <c r="D187" s="13" t="s">
        <v>872</v>
      </c>
      <c r="E187" s="14">
        <v>235</v>
      </c>
      <c r="F187" s="13">
        <f t="shared" si="4"/>
        <v>3.3430923177161132E-4</v>
      </c>
      <c r="G187" s="14" t="e">
        <f t="shared" si="5"/>
        <v>#REF!</v>
      </c>
      <c r="H187" s="13" t="s">
        <v>5</v>
      </c>
    </row>
    <row r="188" spans="1:8">
      <c r="A188" s="13" t="s">
        <v>987</v>
      </c>
      <c r="B188" s="13" t="s">
        <v>988</v>
      </c>
      <c r="C188" s="13" t="s">
        <v>989</v>
      </c>
      <c r="D188" s="13" t="s">
        <v>872</v>
      </c>
      <c r="E188" s="14">
        <v>230</v>
      </c>
      <c r="F188" s="13">
        <f t="shared" si="4"/>
        <v>3.2719626939349192E-4</v>
      </c>
      <c r="G188" s="14" t="e">
        <f t="shared" si="5"/>
        <v>#REF!</v>
      </c>
      <c r="H188" s="13" t="s">
        <v>5</v>
      </c>
    </row>
    <row r="189" spans="1:8">
      <c r="A189" s="13" t="s">
        <v>381</v>
      </c>
      <c r="B189" s="13" t="s">
        <v>382</v>
      </c>
      <c r="C189" s="13" t="s">
        <v>990</v>
      </c>
      <c r="D189" s="13" t="s">
        <v>872</v>
      </c>
      <c r="E189" s="14">
        <v>228</v>
      </c>
      <c r="F189" s="13">
        <f t="shared" si="4"/>
        <v>3.2435108444224417E-4</v>
      </c>
      <c r="G189" s="14" t="e">
        <f t="shared" si="5"/>
        <v>#REF!</v>
      </c>
      <c r="H189" s="13" t="s">
        <v>5</v>
      </c>
    </row>
    <row r="190" spans="1:8">
      <c r="A190" s="13" t="s">
        <v>991</v>
      </c>
      <c r="B190" s="13" t="s">
        <v>992</v>
      </c>
      <c r="C190" s="13" t="s">
        <v>993</v>
      </c>
      <c r="D190" s="13" t="s">
        <v>872</v>
      </c>
      <c r="E190" s="14">
        <v>225</v>
      </c>
      <c r="F190" s="13">
        <f t="shared" si="4"/>
        <v>3.2008330701537252E-4</v>
      </c>
      <c r="G190" s="14" t="e">
        <f t="shared" si="5"/>
        <v>#REF!</v>
      </c>
      <c r="H190" s="13" t="s">
        <v>5</v>
      </c>
    </row>
    <row r="191" spans="1:8">
      <c r="A191" s="13" t="s">
        <v>994</v>
      </c>
      <c r="B191" s="13" t="s">
        <v>995</v>
      </c>
      <c r="C191" s="13" t="s">
        <v>996</v>
      </c>
      <c r="D191" s="13" t="s">
        <v>872</v>
      </c>
      <c r="E191" s="14">
        <v>221</v>
      </c>
      <c r="F191" s="13">
        <f t="shared" si="4"/>
        <v>3.1439293711287702E-4</v>
      </c>
      <c r="G191" s="14" t="e">
        <f t="shared" si="5"/>
        <v>#REF!</v>
      </c>
      <c r="H191" s="13" t="s">
        <v>5</v>
      </c>
    </row>
    <row r="192" spans="1:8">
      <c r="A192" s="13" t="s">
        <v>997</v>
      </c>
      <c r="B192" s="13" t="s">
        <v>998</v>
      </c>
      <c r="C192" s="13" t="s">
        <v>999</v>
      </c>
      <c r="D192" s="13" t="s">
        <v>872</v>
      </c>
      <c r="E192" s="14">
        <v>219</v>
      </c>
      <c r="F192" s="13">
        <f t="shared" si="4"/>
        <v>3.1154775216162928E-4</v>
      </c>
      <c r="G192" s="14" t="e">
        <f t="shared" si="5"/>
        <v>#REF!</v>
      </c>
      <c r="H192" s="13" t="s">
        <v>5</v>
      </c>
    </row>
    <row r="193" spans="1:8">
      <c r="A193" s="13" t="s">
        <v>1000</v>
      </c>
      <c r="B193" s="13" t="s">
        <v>1001</v>
      </c>
      <c r="C193" s="13" t="s">
        <v>1002</v>
      </c>
      <c r="D193" s="13" t="s">
        <v>872</v>
      </c>
      <c r="E193" s="14">
        <v>211</v>
      </c>
      <c r="F193" s="13">
        <f t="shared" si="4"/>
        <v>3.0016701235663823E-4</v>
      </c>
      <c r="G193" s="14" t="e">
        <f t="shared" si="5"/>
        <v>#REF!</v>
      </c>
      <c r="H193" s="13" t="s">
        <v>5</v>
      </c>
    </row>
    <row r="194" spans="1:8">
      <c r="A194" s="13" t="s">
        <v>243</v>
      </c>
      <c r="B194" s="13" t="s">
        <v>244</v>
      </c>
      <c r="C194" s="13" t="s">
        <v>1003</v>
      </c>
      <c r="D194" s="13" t="s">
        <v>872</v>
      </c>
      <c r="E194" s="14">
        <v>207</v>
      </c>
      <c r="F194" s="13">
        <f t="shared" ref="F194:F257" si="6">E194/SUM(E$2:E$499)</f>
        <v>2.9447664245414273E-4</v>
      </c>
      <c r="G194" s="14" t="e">
        <f t="shared" ref="G194:G257" si="7">F194+G193</f>
        <v>#REF!</v>
      </c>
      <c r="H194" s="13" t="s">
        <v>5</v>
      </c>
    </row>
    <row r="195" spans="1:8">
      <c r="A195" s="13" t="s">
        <v>1004</v>
      </c>
      <c r="B195" s="13" t="s">
        <v>1005</v>
      </c>
      <c r="C195" s="13" t="s">
        <v>1006</v>
      </c>
      <c r="D195" s="13" t="s">
        <v>872</v>
      </c>
      <c r="E195" s="14">
        <v>205</v>
      </c>
      <c r="F195" s="13">
        <f t="shared" si="6"/>
        <v>2.9163145750289498E-4</v>
      </c>
      <c r="G195" s="14" t="e">
        <f t="shared" si="7"/>
        <v>#REF!</v>
      </c>
      <c r="H195" s="13" t="s">
        <v>5</v>
      </c>
    </row>
    <row r="196" spans="1:8">
      <c r="A196" s="13" t="s">
        <v>1007</v>
      </c>
      <c r="B196" s="13" t="s">
        <v>1008</v>
      </c>
      <c r="C196" s="13" t="s">
        <v>1009</v>
      </c>
      <c r="D196" s="13" t="s">
        <v>872</v>
      </c>
      <c r="E196" s="14">
        <v>203</v>
      </c>
      <c r="F196" s="13">
        <f t="shared" si="6"/>
        <v>2.8878627255164724E-4</v>
      </c>
      <c r="G196" s="14" t="e">
        <f t="shared" si="7"/>
        <v>#REF!</v>
      </c>
      <c r="H196" s="13" t="s">
        <v>5</v>
      </c>
    </row>
    <row r="197" spans="1:8">
      <c r="A197" s="13" t="s">
        <v>1010</v>
      </c>
      <c r="B197" s="13" t="s">
        <v>1011</v>
      </c>
      <c r="C197" s="13" t="s">
        <v>1012</v>
      </c>
      <c r="D197" s="13" t="s">
        <v>872</v>
      </c>
      <c r="E197" s="14">
        <v>202</v>
      </c>
      <c r="F197" s="13">
        <f t="shared" si="6"/>
        <v>2.8736368007602333E-4</v>
      </c>
      <c r="G197" s="14" t="e">
        <f t="shared" si="7"/>
        <v>#REF!</v>
      </c>
      <c r="H197" s="13" t="s">
        <v>5</v>
      </c>
    </row>
    <row r="198" spans="1:8">
      <c r="A198" s="13" t="s">
        <v>514</v>
      </c>
      <c r="B198" s="13" t="s">
        <v>515</v>
      </c>
      <c r="C198" s="13" t="s">
        <v>1013</v>
      </c>
      <c r="D198" s="13" t="s">
        <v>872</v>
      </c>
      <c r="E198" s="14">
        <v>201</v>
      </c>
      <c r="F198" s="13">
        <f t="shared" si="6"/>
        <v>2.8594108760039949E-4</v>
      </c>
      <c r="G198" s="14" t="e">
        <f t="shared" si="7"/>
        <v>#REF!</v>
      </c>
      <c r="H198" s="13" t="s">
        <v>5</v>
      </c>
    </row>
    <row r="199" spans="1:8">
      <c r="A199" s="13" t="s">
        <v>428</v>
      </c>
      <c r="B199" s="13" t="s">
        <v>429</v>
      </c>
      <c r="C199" s="13" t="s">
        <v>1014</v>
      </c>
      <c r="D199" s="13" t="s">
        <v>872</v>
      </c>
      <c r="E199" s="14">
        <v>201</v>
      </c>
      <c r="F199" s="13">
        <f t="shared" si="6"/>
        <v>2.8594108760039949E-4</v>
      </c>
      <c r="G199" s="14" t="e">
        <f t="shared" si="7"/>
        <v>#REF!</v>
      </c>
      <c r="H199" s="13" t="s">
        <v>5</v>
      </c>
    </row>
    <row r="200" spans="1:8">
      <c r="A200" s="13" t="s">
        <v>1015</v>
      </c>
      <c r="B200" s="13" t="s">
        <v>1016</v>
      </c>
      <c r="C200" s="13" t="s">
        <v>1017</v>
      </c>
      <c r="D200" s="13" t="s">
        <v>872</v>
      </c>
      <c r="E200" s="14">
        <v>199</v>
      </c>
      <c r="F200" s="13">
        <f t="shared" si="6"/>
        <v>2.8309590264915169E-4</v>
      </c>
      <c r="G200" s="14" t="e">
        <f t="shared" si="7"/>
        <v>#REF!</v>
      </c>
      <c r="H200" s="13" t="s">
        <v>5</v>
      </c>
    </row>
    <row r="201" spans="1:8">
      <c r="A201" s="13" t="s">
        <v>1018</v>
      </c>
      <c r="B201" s="13" t="s">
        <v>1019</v>
      </c>
      <c r="C201" s="13" t="s">
        <v>1020</v>
      </c>
      <c r="D201" s="13" t="s">
        <v>872</v>
      </c>
      <c r="E201" s="14">
        <v>197</v>
      </c>
      <c r="F201" s="13">
        <f t="shared" si="6"/>
        <v>2.8025071769790394E-4</v>
      </c>
      <c r="G201" s="14" t="e">
        <f t="shared" si="7"/>
        <v>#REF!</v>
      </c>
      <c r="H201" s="13" t="s">
        <v>5</v>
      </c>
    </row>
    <row r="202" spans="1:8">
      <c r="A202" s="13" t="s">
        <v>675</v>
      </c>
      <c r="B202" s="13" t="s">
        <v>676</v>
      </c>
      <c r="C202" s="13" t="s">
        <v>1021</v>
      </c>
      <c r="D202" s="13" t="s">
        <v>872</v>
      </c>
      <c r="E202" s="14">
        <v>196</v>
      </c>
      <c r="F202" s="13">
        <f t="shared" si="6"/>
        <v>2.7882812522228009E-4</v>
      </c>
      <c r="G202" s="14" t="e">
        <f t="shared" si="7"/>
        <v>#REF!</v>
      </c>
      <c r="H202" s="13" t="s">
        <v>5</v>
      </c>
    </row>
    <row r="203" spans="1:8">
      <c r="A203" s="13" t="s">
        <v>1022</v>
      </c>
      <c r="B203" s="13" t="s">
        <v>1023</v>
      </c>
      <c r="C203" s="13" t="s">
        <v>1024</v>
      </c>
      <c r="D203" s="13" t="s">
        <v>872</v>
      </c>
      <c r="E203" s="14">
        <v>194</v>
      </c>
      <c r="F203" s="13">
        <f t="shared" si="6"/>
        <v>2.7598294027103234E-4</v>
      </c>
      <c r="G203" s="14" t="e">
        <f t="shared" si="7"/>
        <v>#REF!</v>
      </c>
      <c r="H203" s="13" t="s">
        <v>5</v>
      </c>
    </row>
    <row r="204" spans="1:8">
      <c r="A204" s="13" t="s">
        <v>682</v>
      </c>
      <c r="B204" s="13" t="s">
        <v>683</v>
      </c>
      <c r="C204" s="13" t="s">
        <v>1025</v>
      </c>
      <c r="D204" s="13" t="s">
        <v>872</v>
      </c>
      <c r="E204" s="14">
        <v>192</v>
      </c>
      <c r="F204" s="13">
        <f t="shared" si="6"/>
        <v>2.7313775531978454E-4</v>
      </c>
      <c r="G204" s="14" t="e">
        <f t="shared" si="7"/>
        <v>#REF!</v>
      </c>
      <c r="H204" s="13" t="s">
        <v>5</v>
      </c>
    </row>
    <row r="205" spans="1:8">
      <c r="A205" s="13" t="s">
        <v>1026</v>
      </c>
      <c r="B205" s="13" t="s">
        <v>1027</v>
      </c>
      <c r="C205" s="13" t="s">
        <v>1028</v>
      </c>
      <c r="D205" s="13" t="s">
        <v>872</v>
      </c>
      <c r="E205" s="14">
        <v>188</v>
      </c>
      <c r="F205" s="13">
        <f t="shared" si="6"/>
        <v>2.6744738541728904E-4</v>
      </c>
      <c r="G205" s="14" t="e">
        <f t="shared" si="7"/>
        <v>#REF!</v>
      </c>
      <c r="H205" s="13" t="s">
        <v>5</v>
      </c>
    </row>
    <row r="206" spans="1:8">
      <c r="A206" s="13" t="s">
        <v>1029</v>
      </c>
      <c r="B206" s="13" t="s">
        <v>1030</v>
      </c>
      <c r="C206" s="13" t="s">
        <v>1031</v>
      </c>
      <c r="D206" s="13" t="s">
        <v>872</v>
      </c>
      <c r="E206" s="14">
        <v>183</v>
      </c>
      <c r="F206" s="13">
        <f t="shared" si="6"/>
        <v>2.6033442303916964E-4</v>
      </c>
      <c r="G206" s="14" t="e">
        <f t="shared" si="7"/>
        <v>#REF!</v>
      </c>
      <c r="H206" s="13" t="s">
        <v>5</v>
      </c>
    </row>
    <row r="207" spans="1:8">
      <c r="A207" s="13" t="s">
        <v>478</v>
      </c>
      <c r="B207" s="13" t="s">
        <v>479</v>
      </c>
      <c r="C207" s="13" t="s">
        <v>1032</v>
      </c>
      <c r="D207" s="13" t="s">
        <v>872</v>
      </c>
      <c r="E207" s="14">
        <v>182</v>
      </c>
      <c r="F207" s="13">
        <f t="shared" si="6"/>
        <v>2.589118305635458E-4</v>
      </c>
      <c r="G207" s="14" t="e">
        <f t="shared" si="7"/>
        <v>#REF!</v>
      </c>
      <c r="H207" s="13" t="s">
        <v>5</v>
      </c>
    </row>
    <row r="208" spans="1:8">
      <c r="A208" s="13" t="s">
        <v>1033</v>
      </c>
      <c r="B208" s="13" t="s">
        <v>1034</v>
      </c>
      <c r="C208" s="13" t="s">
        <v>1035</v>
      </c>
      <c r="D208" s="13" t="s">
        <v>872</v>
      </c>
      <c r="E208" s="14">
        <v>182</v>
      </c>
      <c r="F208" s="13">
        <f t="shared" si="6"/>
        <v>2.589118305635458E-4</v>
      </c>
      <c r="G208" s="14" t="e">
        <f t="shared" si="7"/>
        <v>#REF!</v>
      </c>
      <c r="H208" s="13" t="s">
        <v>5</v>
      </c>
    </row>
    <row r="209" spans="1:8">
      <c r="A209" s="13" t="s">
        <v>1036</v>
      </c>
      <c r="B209" s="13" t="s">
        <v>1037</v>
      </c>
      <c r="C209" s="13" t="s">
        <v>1038</v>
      </c>
      <c r="D209" s="13" t="s">
        <v>872</v>
      </c>
      <c r="E209" s="14">
        <v>178</v>
      </c>
      <c r="F209" s="13">
        <f t="shared" si="6"/>
        <v>2.5322146066105025E-4</v>
      </c>
      <c r="G209" s="14" t="e">
        <f t="shared" si="7"/>
        <v>#REF!</v>
      </c>
      <c r="H209" s="13" t="s">
        <v>5</v>
      </c>
    </row>
    <row r="210" spans="1:8">
      <c r="A210" s="13" t="s">
        <v>1039</v>
      </c>
      <c r="B210" s="13" t="s">
        <v>1040</v>
      </c>
      <c r="C210" s="13" t="s">
        <v>1041</v>
      </c>
      <c r="D210" s="13" t="s">
        <v>872</v>
      </c>
      <c r="E210" s="14">
        <v>176</v>
      </c>
      <c r="F210" s="13">
        <f t="shared" si="6"/>
        <v>2.503762757098025E-4</v>
      </c>
      <c r="G210" s="14" t="e">
        <f t="shared" si="7"/>
        <v>#REF!</v>
      </c>
      <c r="H210" s="13" t="s">
        <v>5</v>
      </c>
    </row>
    <row r="211" spans="1:8">
      <c r="A211" s="13" t="s">
        <v>1042</v>
      </c>
      <c r="B211" s="13" t="s">
        <v>1043</v>
      </c>
      <c r="C211" s="13" t="s">
        <v>1044</v>
      </c>
      <c r="D211" s="13" t="s">
        <v>872</v>
      </c>
      <c r="E211" s="14">
        <v>176</v>
      </c>
      <c r="F211" s="13">
        <f t="shared" si="6"/>
        <v>2.503762757098025E-4</v>
      </c>
      <c r="G211" s="14" t="e">
        <f t="shared" si="7"/>
        <v>#REF!</v>
      </c>
      <c r="H211" s="13" t="s">
        <v>5</v>
      </c>
    </row>
    <row r="212" spans="1:8">
      <c r="A212" s="13" t="s">
        <v>1045</v>
      </c>
      <c r="B212" s="13" t="s">
        <v>1046</v>
      </c>
      <c r="C212" s="13" t="s">
        <v>1047</v>
      </c>
      <c r="D212" s="13" t="s">
        <v>872</v>
      </c>
      <c r="E212" s="14">
        <v>172</v>
      </c>
      <c r="F212" s="13">
        <f t="shared" si="6"/>
        <v>2.44685905807307E-4</v>
      </c>
      <c r="G212" s="14" t="e">
        <f t="shared" si="7"/>
        <v>#REF!</v>
      </c>
      <c r="H212" s="13" t="s">
        <v>5</v>
      </c>
    </row>
    <row r="213" spans="1:8">
      <c r="A213" s="13" t="s">
        <v>797</v>
      </c>
      <c r="B213" s="13" t="s">
        <v>798</v>
      </c>
      <c r="C213" s="13" t="s">
        <v>1048</v>
      </c>
      <c r="D213" s="13" t="s">
        <v>872</v>
      </c>
      <c r="E213" s="14">
        <v>170</v>
      </c>
      <c r="F213" s="13">
        <f t="shared" si="6"/>
        <v>2.4184072085605925E-4</v>
      </c>
      <c r="G213" s="14" t="e">
        <f t="shared" si="7"/>
        <v>#REF!</v>
      </c>
      <c r="H213" s="13" t="s">
        <v>5</v>
      </c>
    </row>
    <row r="214" spans="1:8">
      <c r="A214" s="13" t="s">
        <v>538</v>
      </c>
      <c r="B214" s="13" t="s">
        <v>539</v>
      </c>
      <c r="C214" s="13" t="s">
        <v>1049</v>
      </c>
      <c r="D214" s="13" t="s">
        <v>872</v>
      </c>
      <c r="E214" s="14">
        <v>169</v>
      </c>
      <c r="F214" s="13">
        <f t="shared" si="6"/>
        <v>2.4041812838043538E-4</v>
      </c>
      <c r="G214" s="14" t="e">
        <f t="shared" si="7"/>
        <v>#REF!</v>
      </c>
      <c r="H214" s="13" t="s">
        <v>5</v>
      </c>
    </row>
    <row r="215" spans="1:8" ht="30">
      <c r="A215" s="13" t="s">
        <v>1050</v>
      </c>
      <c r="B215" s="13" t="s">
        <v>1051</v>
      </c>
      <c r="C215" s="13" t="s">
        <v>1052</v>
      </c>
      <c r="D215" s="13" t="s">
        <v>872</v>
      </c>
      <c r="E215" s="14">
        <v>163</v>
      </c>
      <c r="F215" s="13">
        <f t="shared" si="6"/>
        <v>2.3188257352669211E-4</v>
      </c>
      <c r="G215" s="14" t="e">
        <f t="shared" si="7"/>
        <v>#REF!</v>
      </c>
      <c r="H215" s="13" t="s">
        <v>5</v>
      </c>
    </row>
    <row r="216" spans="1:8">
      <c r="A216" s="13" t="s">
        <v>1053</v>
      </c>
      <c r="B216" s="13" t="s">
        <v>1054</v>
      </c>
      <c r="C216" s="13" t="s">
        <v>1055</v>
      </c>
      <c r="D216" s="13" t="s">
        <v>872</v>
      </c>
      <c r="E216" s="14">
        <v>158</v>
      </c>
      <c r="F216" s="13">
        <f t="shared" si="6"/>
        <v>2.2476961114857271E-4</v>
      </c>
      <c r="G216" s="14" t="e">
        <f t="shared" si="7"/>
        <v>#REF!</v>
      </c>
      <c r="H216" s="13" t="s">
        <v>5</v>
      </c>
    </row>
    <row r="217" spans="1:8">
      <c r="A217" s="13" t="s">
        <v>156</v>
      </c>
      <c r="B217" s="13" t="s">
        <v>158</v>
      </c>
      <c r="C217" s="13" t="s">
        <v>1056</v>
      </c>
      <c r="D217" s="13" t="s">
        <v>872</v>
      </c>
      <c r="E217" s="14">
        <v>153</v>
      </c>
      <c r="F217" s="13">
        <f t="shared" si="6"/>
        <v>2.1765664877045331E-4</v>
      </c>
      <c r="G217" s="14" t="e">
        <f t="shared" si="7"/>
        <v>#REF!</v>
      </c>
      <c r="H217" s="13" t="s">
        <v>5</v>
      </c>
    </row>
    <row r="218" spans="1:8">
      <c r="A218" s="13" t="s">
        <v>1057</v>
      </c>
      <c r="B218" s="13" t="s">
        <v>1058</v>
      </c>
      <c r="C218" s="13" t="s">
        <v>1059</v>
      </c>
      <c r="D218" s="13" t="s">
        <v>872</v>
      </c>
      <c r="E218" s="14">
        <v>149</v>
      </c>
      <c r="F218" s="13">
        <f t="shared" si="6"/>
        <v>2.1196627886795782E-4</v>
      </c>
      <c r="G218" s="14" t="e">
        <f t="shared" si="7"/>
        <v>#REF!</v>
      </c>
      <c r="H218" s="13" t="s">
        <v>5</v>
      </c>
    </row>
    <row r="219" spans="1:8">
      <c r="A219" s="13" t="s">
        <v>1060</v>
      </c>
      <c r="B219" s="13" t="s">
        <v>1061</v>
      </c>
      <c r="C219" s="13" t="s">
        <v>1062</v>
      </c>
      <c r="D219" s="13" t="s">
        <v>872</v>
      </c>
      <c r="E219" s="14">
        <v>147</v>
      </c>
      <c r="F219" s="13">
        <f t="shared" si="6"/>
        <v>2.0912109391671007E-4</v>
      </c>
      <c r="G219" s="14" t="e">
        <f t="shared" si="7"/>
        <v>#REF!</v>
      </c>
      <c r="H219" s="13" t="s">
        <v>5</v>
      </c>
    </row>
    <row r="220" spans="1:8">
      <c r="A220" s="13" t="s">
        <v>287</v>
      </c>
      <c r="B220" s="13" t="s">
        <v>288</v>
      </c>
      <c r="C220" s="13" t="s">
        <v>1063</v>
      </c>
      <c r="D220" s="13" t="s">
        <v>872</v>
      </c>
      <c r="E220" s="14">
        <v>146</v>
      </c>
      <c r="F220" s="13">
        <f t="shared" si="6"/>
        <v>2.0769850144108617E-4</v>
      </c>
      <c r="G220" s="14" t="e">
        <f t="shared" si="7"/>
        <v>#REF!</v>
      </c>
      <c r="H220" s="13" t="s">
        <v>5</v>
      </c>
    </row>
    <row r="221" spans="1:8">
      <c r="A221" s="13" t="s">
        <v>1064</v>
      </c>
      <c r="B221" s="13" t="s">
        <v>1065</v>
      </c>
      <c r="C221" s="13" t="s">
        <v>1066</v>
      </c>
      <c r="D221" s="13" t="s">
        <v>872</v>
      </c>
      <c r="E221" s="14">
        <v>146</v>
      </c>
      <c r="F221" s="13">
        <f t="shared" si="6"/>
        <v>2.0769850144108617E-4</v>
      </c>
      <c r="G221" s="14" t="e">
        <f t="shared" si="7"/>
        <v>#REF!</v>
      </c>
      <c r="H221" s="13" t="s">
        <v>5</v>
      </c>
    </row>
    <row r="222" spans="1:8">
      <c r="A222" s="13" t="s">
        <v>1067</v>
      </c>
      <c r="B222" s="13" t="s">
        <v>1068</v>
      </c>
      <c r="C222" s="13" t="s">
        <v>1069</v>
      </c>
      <c r="D222" s="13" t="s">
        <v>872</v>
      </c>
      <c r="E222" s="14">
        <v>143</v>
      </c>
      <c r="F222" s="13">
        <f t="shared" si="6"/>
        <v>2.0343072401421454E-4</v>
      </c>
      <c r="G222" s="14" t="e">
        <f t="shared" si="7"/>
        <v>#REF!</v>
      </c>
      <c r="H222" s="13" t="s">
        <v>5</v>
      </c>
    </row>
    <row r="223" spans="1:8">
      <c r="A223" s="13" t="s">
        <v>250</v>
      </c>
      <c r="B223" s="13" t="s">
        <v>251</v>
      </c>
      <c r="C223" s="13" t="s">
        <v>1070</v>
      </c>
      <c r="D223" s="13" t="s">
        <v>872</v>
      </c>
      <c r="E223" s="14">
        <v>141</v>
      </c>
      <c r="F223" s="13">
        <f t="shared" si="6"/>
        <v>2.005855390629668E-4</v>
      </c>
      <c r="G223" s="14" t="e">
        <f t="shared" si="7"/>
        <v>#REF!</v>
      </c>
      <c r="H223" s="13" t="s">
        <v>5</v>
      </c>
    </row>
    <row r="224" spans="1:8">
      <c r="A224" s="13" t="s">
        <v>1071</v>
      </c>
      <c r="B224" s="13" t="s">
        <v>1072</v>
      </c>
      <c r="C224" s="13" t="s">
        <v>1073</v>
      </c>
      <c r="D224" s="13" t="s">
        <v>872</v>
      </c>
      <c r="E224" s="14">
        <v>139</v>
      </c>
      <c r="F224" s="13">
        <f t="shared" si="6"/>
        <v>1.9774035411171902E-4</v>
      </c>
      <c r="G224" s="14" t="e">
        <f t="shared" si="7"/>
        <v>#REF!</v>
      </c>
      <c r="H224" s="13" t="s">
        <v>5</v>
      </c>
    </row>
    <row r="225" spans="1:8">
      <c r="A225" s="13" t="s">
        <v>1074</v>
      </c>
      <c r="B225" s="13" t="s">
        <v>1075</v>
      </c>
      <c r="C225" s="13" t="s">
        <v>1076</v>
      </c>
      <c r="D225" s="13" t="s">
        <v>872</v>
      </c>
      <c r="E225" s="14">
        <v>134</v>
      </c>
      <c r="F225" s="13">
        <f t="shared" si="6"/>
        <v>1.9062739173359965E-4</v>
      </c>
      <c r="G225" s="14" t="e">
        <f t="shared" si="7"/>
        <v>#REF!</v>
      </c>
      <c r="H225" s="13" t="s">
        <v>5</v>
      </c>
    </row>
    <row r="226" spans="1:8">
      <c r="A226" s="13" t="s">
        <v>1077</v>
      </c>
      <c r="B226" s="13" t="s">
        <v>1078</v>
      </c>
      <c r="C226" s="13" t="s">
        <v>1079</v>
      </c>
      <c r="D226" s="13" t="s">
        <v>872</v>
      </c>
      <c r="E226" s="14">
        <v>133</v>
      </c>
      <c r="F226" s="13">
        <f t="shared" si="6"/>
        <v>1.8920479925797578E-4</v>
      </c>
      <c r="G226" s="14" t="e">
        <f t="shared" si="7"/>
        <v>#REF!</v>
      </c>
      <c r="H226" s="13" t="s">
        <v>5</v>
      </c>
    </row>
    <row r="227" spans="1:8">
      <c r="A227" s="13" t="s">
        <v>1080</v>
      </c>
      <c r="B227" s="13" t="s">
        <v>1081</v>
      </c>
      <c r="C227" s="13" t="s">
        <v>1082</v>
      </c>
      <c r="D227" s="13" t="s">
        <v>872</v>
      </c>
      <c r="E227" s="14">
        <v>132</v>
      </c>
      <c r="F227" s="13">
        <f t="shared" si="6"/>
        <v>1.8778220678235187E-4</v>
      </c>
      <c r="G227" s="14" t="e">
        <f t="shared" si="7"/>
        <v>#REF!</v>
      </c>
      <c r="H227" s="13" t="s">
        <v>5</v>
      </c>
    </row>
    <row r="228" spans="1:8">
      <c r="A228" s="13" t="s">
        <v>1083</v>
      </c>
      <c r="B228" s="13" t="s">
        <v>1084</v>
      </c>
      <c r="C228" s="13" t="s">
        <v>1085</v>
      </c>
      <c r="D228" s="13" t="s">
        <v>872</v>
      </c>
      <c r="E228" s="14">
        <v>129</v>
      </c>
      <c r="F228" s="13">
        <f t="shared" si="6"/>
        <v>1.8351442935548025E-4</v>
      </c>
      <c r="G228" s="14" t="e">
        <f t="shared" si="7"/>
        <v>#REF!</v>
      </c>
      <c r="H228" s="13" t="s">
        <v>5</v>
      </c>
    </row>
    <row r="229" spans="1:8">
      <c r="A229" s="13" t="s">
        <v>816</v>
      </c>
      <c r="B229" s="13" t="s">
        <v>817</v>
      </c>
      <c r="C229" s="13" t="s">
        <v>1086</v>
      </c>
      <c r="D229" s="13" t="s">
        <v>872</v>
      </c>
      <c r="E229" s="14">
        <v>126</v>
      </c>
      <c r="F229" s="13">
        <f t="shared" si="6"/>
        <v>1.7924665192860863E-4</v>
      </c>
      <c r="G229" s="14" t="e">
        <f t="shared" si="7"/>
        <v>#REF!</v>
      </c>
      <c r="H229" s="13" t="s">
        <v>5</v>
      </c>
    </row>
    <row r="230" spans="1:8">
      <c r="A230" s="13" t="s">
        <v>1087</v>
      </c>
      <c r="B230" s="13" t="s">
        <v>1088</v>
      </c>
      <c r="C230" s="13" t="s">
        <v>1089</v>
      </c>
      <c r="D230" s="13" t="s">
        <v>872</v>
      </c>
      <c r="E230" s="14">
        <v>125</v>
      </c>
      <c r="F230" s="13">
        <f t="shared" si="6"/>
        <v>1.7782405945298473E-4</v>
      </c>
      <c r="G230" s="14" t="e">
        <f t="shared" si="7"/>
        <v>#REF!</v>
      </c>
      <c r="H230" s="13" t="s">
        <v>5</v>
      </c>
    </row>
    <row r="231" spans="1:8">
      <c r="A231" s="13" t="s">
        <v>1090</v>
      </c>
      <c r="B231" s="13" t="s">
        <v>1091</v>
      </c>
      <c r="C231" s="13" t="s">
        <v>1092</v>
      </c>
      <c r="D231" s="13" t="s">
        <v>872</v>
      </c>
      <c r="E231" s="14">
        <v>124</v>
      </c>
      <c r="F231" s="13">
        <f t="shared" si="6"/>
        <v>1.7640146697736085E-4</v>
      </c>
      <c r="G231" s="14" t="e">
        <f t="shared" si="7"/>
        <v>#REF!</v>
      </c>
      <c r="H231" s="13" t="s">
        <v>5</v>
      </c>
    </row>
    <row r="232" spans="1:8">
      <c r="A232" s="13" t="s">
        <v>146</v>
      </c>
      <c r="B232" s="13" t="s">
        <v>148</v>
      </c>
      <c r="C232" s="13" t="s">
        <v>1093</v>
      </c>
      <c r="D232" s="13" t="s">
        <v>872</v>
      </c>
      <c r="E232" s="14">
        <v>121</v>
      </c>
      <c r="F232" s="13">
        <f t="shared" si="6"/>
        <v>1.7213368955048923E-4</v>
      </c>
      <c r="G232" s="14" t="e">
        <f t="shared" si="7"/>
        <v>#REF!</v>
      </c>
      <c r="H232" s="13" t="s">
        <v>5</v>
      </c>
    </row>
    <row r="233" spans="1:8">
      <c r="A233" s="13" t="s">
        <v>1094</v>
      </c>
      <c r="B233" s="13" t="s">
        <v>1095</v>
      </c>
      <c r="C233" s="13" t="s">
        <v>1096</v>
      </c>
      <c r="D233" s="13" t="s">
        <v>872</v>
      </c>
      <c r="E233" s="14">
        <v>120</v>
      </c>
      <c r="F233" s="13">
        <f t="shared" si="6"/>
        <v>1.7071109707486536E-4</v>
      </c>
      <c r="G233" s="14" t="e">
        <f t="shared" si="7"/>
        <v>#REF!</v>
      </c>
      <c r="H233" s="13" t="s">
        <v>5</v>
      </c>
    </row>
    <row r="234" spans="1:8">
      <c r="A234" s="13" t="s">
        <v>1097</v>
      </c>
      <c r="B234" s="13" t="s">
        <v>1098</v>
      </c>
      <c r="C234" s="13" t="s">
        <v>1099</v>
      </c>
      <c r="D234" s="13" t="s">
        <v>872</v>
      </c>
      <c r="E234" s="14">
        <v>117</v>
      </c>
      <c r="F234" s="13">
        <f t="shared" si="6"/>
        <v>1.6644331964799371E-4</v>
      </c>
      <c r="G234" s="14" t="e">
        <f t="shared" si="7"/>
        <v>#REF!</v>
      </c>
      <c r="H234" s="13" t="s">
        <v>5</v>
      </c>
    </row>
    <row r="235" spans="1:8">
      <c r="A235" s="13" t="s">
        <v>1100</v>
      </c>
      <c r="B235" s="13" t="s">
        <v>1101</v>
      </c>
      <c r="C235" s="13" t="s">
        <v>1102</v>
      </c>
      <c r="D235" s="13" t="s">
        <v>872</v>
      </c>
      <c r="E235" s="14">
        <v>115</v>
      </c>
      <c r="F235" s="13">
        <f t="shared" si="6"/>
        <v>1.6359813469674596E-4</v>
      </c>
      <c r="G235" s="14" t="e">
        <f t="shared" si="7"/>
        <v>#REF!</v>
      </c>
      <c r="H235" s="13" t="s">
        <v>5</v>
      </c>
    </row>
    <row r="236" spans="1:8">
      <c r="A236" s="13" t="s">
        <v>196</v>
      </c>
      <c r="B236" s="13" t="s">
        <v>197</v>
      </c>
      <c r="C236" s="13" t="s">
        <v>1103</v>
      </c>
      <c r="D236" s="13" t="s">
        <v>872</v>
      </c>
      <c r="E236" s="14">
        <v>115</v>
      </c>
      <c r="F236" s="13">
        <f t="shared" si="6"/>
        <v>1.6359813469674596E-4</v>
      </c>
      <c r="G236" s="14" t="e">
        <f t="shared" si="7"/>
        <v>#REF!</v>
      </c>
      <c r="H236" s="13" t="s">
        <v>5</v>
      </c>
    </row>
    <row r="237" spans="1:8">
      <c r="A237" s="13" t="s">
        <v>1104</v>
      </c>
      <c r="B237" s="13" t="s">
        <v>1105</v>
      </c>
      <c r="C237" s="13" t="s">
        <v>1106</v>
      </c>
      <c r="D237" s="13" t="s">
        <v>872</v>
      </c>
      <c r="E237" s="14">
        <v>115</v>
      </c>
      <c r="F237" s="13">
        <f t="shared" si="6"/>
        <v>1.6359813469674596E-4</v>
      </c>
      <c r="G237" s="14" t="e">
        <f t="shared" si="7"/>
        <v>#REF!</v>
      </c>
      <c r="H237" s="13" t="s">
        <v>5</v>
      </c>
    </row>
    <row r="238" spans="1:8">
      <c r="A238" s="13" t="s">
        <v>1107</v>
      </c>
      <c r="B238" s="13" t="s">
        <v>1108</v>
      </c>
      <c r="C238" s="13" t="s">
        <v>1109</v>
      </c>
      <c r="D238" s="13" t="s">
        <v>872</v>
      </c>
      <c r="E238" s="14">
        <v>114</v>
      </c>
      <c r="F238" s="13">
        <f t="shared" si="6"/>
        <v>1.6217554222112209E-4</v>
      </c>
      <c r="G238" s="14" t="e">
        <f t="shared" si="7"/>
        <v>#REF!</v>
      </c>
      <c r="H238" s="13" t="s">
        <v>5</v>
      </c>
    </row>
    <row r="239" spans="1:8">
      <c r="A239" s="13" t="s">
        <v>1110</v>
      </c>
      <c r="B239" s="13" t="s">
        <v>1111</v>
      </c>
      <c r="C239" s="13" t="s">
        <v>1112</v>
      </c>
      <c r="D239" s="13" t="s">
        <v>872</v>
      </c>
      <c r="E239" s="14">
        <v>113</v>
      </c>
      <c r="F239" s="13">
        <f t="shared" si="6"/>
        <v>1.6075294974549821E-4</v>
      </c>
      <c r="G239" s="14" t="e">
        <f t="shared" si="7"/>
        <v>#REF!</v>
      </c>
      <c r="H239" s="13" t="s">
        <v>5</v>
      </c>
    </row>
    <row r="240" spans="1:8">
      <c r="A240" s="13" t="s">
        <v>1113</v>
      </c>
      <c r="B240" s="13" t="s">
        <v>1114</v>
      </c>
      <c r="C240" s="13" t="s">
        <v>1115</v>
      </c>
      <c r="D240" s="13" t="s">
        <v>872</v>
      </c>
      <c r="E240" s="14">
        <v>112</v>
      </c>
      <c r="F240" s="13">
        <f t="shared" si="6"/>
        <v>1.5933035726987434E-4</v>
      </c>
      <c r="G240" s="14" t="e">
        <f t="shared" si="7"/>
        <v>#REF!</v>
      </c>
      <c r="H240" s="13" t="s">
        <v>5</v>
      </c>
    </row>
    <row r="241" spans="1:8">
      <c r="A241" s="13" t="s">
        <v>1116</v>
      </c>
      <c r="B241" s="13" t="s">
        <v>1117</v>
      </c>
      <c r="C241" s="13" t="s">
        <v>1118</v>
      </c>
      <c r="D241" s="13" t="s">
        <v>872</v>
      </c>
      <c r="E241" s="14">
        <v>109</v>
      </c>
      <c r="F241" s="13">
        <f t="shared" si="6"/>
        <v>1.5506257984300269E-4</v>
      </c>
      <c r="G241" s="14" t="e">
        <f t="shared" si="7"/>
        <v>#REF!</v>
      </c>
      <c r="H241" s="13" t="s">
        <v>5</v>
      </c>
    </row>
    <row r="242" spans="1:8">
      <c r="A242" s="13" t="s">
        <v>1119</v>
      </c>
      <c r="B242" s="13" t="s">
        <v>1120</v>
      </c>
      <c r="C242" s="13" t="s">
        <v>1121</v>
      </c>
      <c r="D242" s="13" t="s">
        <v>872</v>
      </c>
      <c r="E242" s="14">
        <v>108</v>
      </c>
      <c r="F242" s="13">
        <f t="shared" si="6"/>
        <v>1.5363998736737881E-4</v>
      </c>
      <c r="G242" s="14" t="e">
        <f t="shared" si="7"/>
        <v>#REF!</v>
      </c>
      <c r="H242" s="13" t="s">
        <v>5</v>
      </c>
    </row>
    <row r="243" spans="1:8">
      <c r="A243" s="13" t="s">
        <v>186</v>
      </c>
      <c r="B243" s="13" t="s">
        <v>187</v>
      </c>
      <c r="C243" s="13" t="s">
        <v>1122</v>
      </c>
      <c r="D243" s="13" t="s">
        <v>872</v>
      </c>
      <c r="E243" s="14">
        <v>108</v>
      </c>
      <c r="F243" s="13">
        <f t="shared" si="6"/>
        <v>1.5363998736737881E-4</v>
      </c>
      <c r="G243" s="14" t="e">
        <f t="shared" si="7"/>
        <v>#REF!</v>
      </c>
      <c r="H243" s="13" t="s">
        <v>5</v>
      </c>
    </row>
    <row r="244" spans="1:8">
      <c r="A244" s="13" t="s">
        <v>1123</v>
      </c>
      <c r="B244" s="13" t="s">
        <v>1124</v>
      </c>
      <c r="C244" s="13" t="s">
        <v>1125</v>
      </c>
      <c r="D244" s="13" t="s">
        <v>872</v>
      </c>
      <c r="E244" s="14">
        <v>106</v>
      </c>
      <c r="F244" s="13">
        <f t="shared" si="6"/>
        <v>1.5079480241613107E-4</v>
      </c>
      <c r="G244" s="14" t="e">
        <f t="shared" si="7"/>
        <v>#REF!</v>
      </c>
      <c r="H244" s="13" t="s">
        <v>5</v>
      </c>
    </row>
    <row r="245" spans="1:8">
      <c r="A245" s="13" t="s">
        <v>1126</v>
      </c>
      <c r="B245" s="13" t="s">
        <v>1127</v>
      </c>
      <c r="C245" s="13" t="s">
        <v>1128</v>
      </c>
      <c r="D245" s="13" t="s">
        <v>872</v>
      </c>
      <c r="E245" s="14">
        <v>105</v>
      </c>
      <c r="F245" s="13">
        <f t="shared" si="6"/>
        <v>1.4937220994050719E-4</v>
      </c>
      <c r="G245" s="14" t="e">
        <f t="shared" si="7"/>
        <v>#REF!</v>
      </c>
      <c r="H245" s="13" t="s">
        <v>5</v>
      </c>
    </row>
    <row r="246" spans="1:8" ht="30">
      <c r="A246" s="13" t="s">
        <v>1129</v>
      </c>
      <c r="B246" s="13" t="s">
        <v>1130</v>
      </c>
      <c r="C246" s="13" t="s">
        <v>1131</v>
      </c>
      <c r="D246" s="13" t="s">
        <v>872</v>
      </c>
      <c r="E246" s="14">
        <v>103</v>
      </c>
      <c r="F246" s="13">
        <f t="shared" si="6"/>
        <v>1.4652702498925942E-4</v>
      </c>
      <c r="G246" s="14" t="e">
        <f t="shared" si="7"/>
        <v>#REF!</v>
      </c>
      <c r="H246" s="13" t="s">
        <v>5</v>
      </c>
    </row>
    <row r="247" spans="1:8">
      <c r="A247" s="13" t="s">
        <v>1132</v>
      </c>
      <c r="B247" s="13" t="s">
        <v>1133</v>
      </c>
      <c r="C247" s="13" t="s">
        <v>1134</v>
      </c>
      <c r="D247" s="13" t="s">
        <v>872</v>
      </c>
      <c r="E247" s="14">
        <v>97</v>
      </c>
      <c r="F247" s="13">
        <f t="shared" si="6"/>
        <v>1.3799147013551617E-4</v>
      </c>
      <c r="G247" s="14" t="e">
        <f t="shared" si="7"/>
        <v>#REF!</v>
      </c>
      <c r="H247" s="13" t="s">
        <v>5</v>
      </c>
    </row>
    <row r="248" spans="1:8">
      <c r="A248" s="13" t="s">
        <v>1135</v>
      </c>
      <c r="B248" s="13" t="s">
        <v>1136</v>
      </c>
      <c r="C248" s="13" t="s">
        <v>1137</v>
      </c>
      <c r="D248" s="13" t="s">
        <v>872</v>
      </c>
      <c r="E248" s="14">
        <v>95</v>
      </c>
      <c r="F248" s="13">
        <f t="shared" si="6"/>
        <v>1.351462851842684E-4</v>
      </c>
      <c r="G248" s="14" t="e">
        <f t="shared" si="7"/>
        <v>#REF!</v>
      </c>
      <c r="H248" s="13" t="s">
        <v>5</v>
      </c>
    </row>
    <row r="249" spans="1:8">
      <c r="A249" s="13" t="s">
        <v>341</v>
      </c>
      <c r="B249" s="13" t="s">
        <v>342</v>
      </c>
      <c r="C249" s="13" t="s">
        <v>1138</v>
      </c>
      <c r="D249" s="13" t="s">
        <v>872</v>
      </c>
      <c r="E249" s="14">
        <v>94</v>
      </c>
      <c r="F249" s="13">
        <f t="shared" si="6"/>
        <v>1.3372369270864452E-4</v>
      </c>
      <c r="G249" s="14" t="e">
        <f t="shared" si="7"/>
        <v>#REF!</v>
      </c>
      <c r="H249" s="13" t="s">
        <v>5</v>
      </c>
    </row>
    <row r="250" spans="1:8">
      <c r="A250" s="13" t="s">
        <v>1139</v>
      </c>
      <c r="B250" s="13" t="s">
        <v>1140</v>
      </c>
      <c r="C250" s="13" t="s">
        <v>1141</v>
      </c>
      <c r="D250" s="13" t="s">
        <v>872</v>
      </c>
      <c r="E250" s="14">
        <v>92</v>
      </c>
      <c r="F250" s="13">
        <f t="shared" si="6"/>
        <v>1.3087850775739677E-4</v>
      </c>
      <c r="G250" s="14" t="e">
        <f t="shared" si="7"/>
        <v>#REF!</v>
      </c>
      <c r="H250" s="13" t="s">
        <v>5</v>
      </c>
    </row>
    <row r="251" spans="1:8">
      <c r="A251" s="13" t="s">
        <v>315</v>
      </c>
      <c r="B251" s="13" t="s">
        <v>316</v>
      </c>
      <c r="C251" s="13" t="s">
        <v>1142</v>
      </c>
      <c r="D251" s="13" t="s">
        <v>872</v>
      </c>
      <c r="E251" s="14">
        <v>91</v>
      </c>
      <c r="F251" s="13">
        <f t="shared" si="6"/>
        <v>1.294559152817729E-4</v>
      </c>
      <c r="G251" s="14" t="e">
        <f t="shared" si="7"/>
        <v>#REF!</v>
      </c>
      <c r="H251" s="13" t="s">
        <v>5</v>
      </c>
    </row>
    <row r="252" spans="1:8">
      <c r="A252" s="13" t="s">
        <v>1143</v>
      </c>
      <c r="B252" s="13" t="s">
        <v>1144</v>
      </c>
      <c r="C252" s="13" t="s">
        <v>1145</v>
      </c>
      <c r="D252" s="13" t="s">
        <v>872</v>
      </c>
      <c r="E252" s="14">
        <v>90</v>
      </c>
      <c r="F252" s="13">
        <f t="shared" si="6"/>
        <v>1.2803332280614902E-4</v>
      </c>
      <c r="G252" s="14" t="e">
        <f t="shared" si="7"/>
        <v>#REF!</v>
      </c>
      <c r="H252" s="13" t="s">
        <v>5</v>
      </c>
    </row>
    <row r="253" spans="1:8">
      <c r="A253" s="13" t="s">
        <v>1146</v>
      </c>
      <c r="B253" s="13" t="s">
        <v>1147</v>
      </c>
      <c r="C253" s="13" t="s">
        <v>1148</v>
      </c>
      <c r="D253" s="13" t="s">
        <v>872</v>
      </c>
      <c r="E253" s="14">
        <v>88</v>
      </c>
      <c r="F253" s="13">
        <f t="shared" si="6"/>
        <v>1.2518813785490125E-4</v>
      </c>
      <c r="G253" s="14" t="e">
        <f t="shared" si="7"/>
        <v>#REF!</v>
      </c>
      <c r="H253" s="13" t="s">
        <v>5</v>
      </c>
    </row>
    <row r="254" spans="1:8">
      <c r="A254" s="13" t="s">
        <v>1149</v>
      </c>
      <c r="B254" s="13" t="s">
        <v>1150</v>
      </c>
      <c r="C254" s="13" t="s">
        <v>1151</v>
      </c>
      <c r="D254" s="13" t="s">
        <v>872</v>
      </c>
      <c r="E254" s="14">
        <v>87</v>
      </c>
      <c r="F254" s="13">
        <f t="shared" si="6"/>
        <v>1.2376554537927738E-4</v>
      </c>
      <c r="G254" s="14" t="e">
        <f t="shared" si="7"/>
        <v>#REF!</v>
      </c>
      <c r="H254" s="13" t="s">
        <v>5</v>
      </c>
    </row>
    <row r="255" spans="1:8">
      <c r="A255" s="13" t="s">
        <v>1152</v>
      </c>
      <c r="B255" s="13" t="s">
        <v>1153</v>
      </c>
      <c r="C255" s="13" t="s">
        <v>1154</v>
      </c>
      <c r="D255" s="13" t="s">
        <v>872</v>
      </c>
      <c r="E255" s="14">
        <v>86</v>
      </c>
      <c r="F255" s="13">
        <f t="shared" si="6"/>
        <v>1.223429529036535E-4</v>
      </c>
      <c r="G255" s="14" t="e">
        <f t="shared" si="7"/>
        <v>#REF!</v>
      </c>
      <c r="H255" s="13" t="s">
        <v>5</v>
      </c>
    </row>
    <row r="256" spans="1:8">
      <c r="A256" s="13" t="s">
        <v>140</v>
      </c>
      <c r="B256" s="13" t="s">
        <v>347</v>
      </c>
      <c r="C256" s="13" t="s">
        <v>1155</v>
      </c>
      <c r="D256" s="13" t="s">
        <v>872</v>
      </c>
      <c r="E256" s="14">
        <v>85</v>
      </c>
      <c r="F256" s="13">
        <f t="shared" si="6"/>
        <v>1.2092036042802963E-4</v>
      </c>
      <c r="G256" s="14" t="e">
        <f t="shared" si="7"/>
        <v>#REF!</v>
      </c>
      <c r="H256" s="13" t="s">
        <v>5</v>
      </c>
    </row>
    <row r="257" spans="1:8">
      <c r="A257" s="13" t="s">
        <v>1156</v>
      </c>
      <c r="B257" s="13" t="s">
        <v>1157</v>
      </c>
      <c r="C257" s="13" t="s">
        <v>1158</v>
      </c>
      <c r="D257" s="13" t="s">
        <v>872</v>
      </c>
      <c r="E257" s="14">
        <v>84</v>
      </c>
      <c r="F257" s="13">
        <f t="shared" si="6"/>
        <v>1.1949776795240575E-4</v>
      </c>
      <c r="G257" s="14" t="e">
        <f t="shared" si="7"/>
        <v>#REF!</v>
      </c>
      <c r="H257" s="13" t="s">
        <v>5</v>
      </c>
    </row>
    <row r="258" spans="1:8">
      <c r="A258" s="13" t="s">
        <v>767</v>
      </c>
      <c r="B258" s="13" t="s">
        <v>768</v>
      </c>
      <c r="C258" s="13" t="s">
        <v>1159</v>
      </c>
      <c r="D258" s="13" t="s">
        <v>872</v>
      </c>
      <c r="E258" s="14">
        <v>84</v>
      </c>
      <c r="F258" s="13">
        <f t="shared" ref="F258:F321" si="8">E258/SUM(E$2:E$499)</f>
        <v>1.1949776795240575E-4</v>
      </c>
      <c r="G258" s="14" t="e">
        <f t="shared" ref="G258:G321" si="9">F258+G257</f>
        <v>#REF!</v>
      </c>
      <c r="H258" s="13" t="s">
        <v>5</v>
      </c>
    </row>
    <row r="259" spans="1:8">
      <c r="A259" s="13" t="s">
        <v>1160</v>
      </c>
      <c r="B259" s="13" t="s">
        <v>1161</v>
      </c>
      <c r="C259" s="13" t="s">
        <v>1162</v>
      </c>
      <c r="D259" s="13" t="s">
        <v>872</v>
      </c>
      <c r="E259" s="14">
        <v>82</v>
      </c>
      <c r="F259" s="13">
        <f t="shared" si="8"/>
        <v>1.1665258300115799E-4</v>
      </c>
      <c r="G259" s="14" t="e">
        <f t="shared" si="9"/>
        <v>#REF!</v>
      </c>
      <c r="H259" s="13" t="s">
        <v>5</v>
      </c>
    </row>
    <row r="260" spans="1:8">
      <c r="A260" s="13" t="s">
        <v>224</v>
      </c>
      <c r="B260" s="13" t="s">
        <v>225</v>
      </c>
      <c r="C260" s="13" t="s">
        <v>1163</v>
      </c>
      <c r="D260" s="13" t="s">
        <v>872</v>
      </c>
      <c r="E260" s="14">
        <v>82</v>
      </c>
      <c r="F260" s="13">
        <f t="shared" si="8"/>
        <v>1.1665258300115799E-4</v>
      </c>
      <c r="G260" s="14" t="e">
        <f t="shared" si="9"/>
        <v>#REF!</v>
      </c>
      <c r="H260" s="13" t="s">
        <v>5</v>
      </c>
    </row>
    <row r="261" spans="1:8">
      <c r="A261" s="13" t="s">
        <v>1164</v>
      </c>
      <c r="B261" s="13" t="s">
        <v>1165</v>
      </c>
      <c r="C261" s="13" t="s">
        <v>1166</v>
      </c>
      <c r="D261" s="13" t="s">
        <v>872</v>
      </c>
      <c r="E261" s="14">
        <v>82</v>
      </c>
      <c r="F261" s="13">
        <f t="shared" si="8"/>
        <v>1.1665258300115799E-4</v>
      </c>
      <c r="G261" s="14" t="e">
        <f t="shared" si="9"/>
        <v>#REF!</v>
      </c>
      <c r="H261" s="13" t="s">
        <v>5</v>
      </c>
    </row>
    <row r="262" spans="1:8">
      <c r="A262" s="13" t="s">
        <v>1167</v>
      </c>
      <c r="B262" s="13" t="s">
        <v>1168</v>
      </c>
      <c r="C262" s="13" t="s">
        <v>1169</v>
      </c>
      <c r="D262" s="13" t="s">
        <v>872</v>
      </c>
      <c r="E262" s="14">
        <v>82</v>
      </c>
      <c r="F262" s="13">
        <f t="shared" si="8"/>
        <v>1.1665258300115799E-4</v>
      </c>
      <c r="G262" s="14" t="e">
        <f t="shared" si="9"/>
        <v>#REF!</v>
      </c>
      <c r="H262" s="13" t="s">
        <v>5</v>
      </c>
    </row>
    <row r="263" spans="1:8">
      <c r="A263" s="13" t="s">
        <v>1170</v>
      </c>
      <c r="B263" s="13" t="s">
        <v>1171</v>
      </c>
      <c r="C263" s="13" t="s">
        <v>1172</v>
      </c>
      <c r="D263" s="13" t="s">
        <v>872</v>
      </c>
      <c r="E263" s="14">
        <v>80</v>
      </c>
      <c r="F263" s="13">
        <f t="shared" si="8"/>
        <v>1.1380739804991023E-4</v>
      </c>
      <c r="G263" s="14" t="e">
        <f t="shared" si="9"/>
        <v>#REF!</v>
      </c>
      <c r="H263" s="13" t="s">
        <v>5</v>
      </c>
    </row>
    <row r="264" spans="1:8">
      <c r="A264" s="13" t="s">
        <v>446</v>
      </c>
      <c r="B264" s="13" t="s">
        <v>447</v>
      </c>
      <c r="C264" s="13" t="s">
        <v>1173</v>
      </c>
      <c r="D264" s="13" t="s">
        <v>872</v>
      </c>
      <c r="E264" s="14">
        <v>79</v>
      </c>
      <c r="F264" s="13">
        <f t="shared" si="8"/>
        <v>1.1238480557428635E-4</v>
      </c>
      <c r="G264" s="14" t="e">
        <f t="shared" si="9"/>
        <v>#REF!</v>
      </c>
      <c r="H264" s="13" t="s">
        <v>5</v>
      </c>
    </row>
    <row r="265" spans="1:8">
      <c r="A265" s="13" t="s">
        <v>1174</v>
      </c>
      <c r="B265" s="13" t="s">
        <v>1175</v>
      </c>
      <c r="C265" s="13" t="s">
        <v>1176</v>
      </c>
      <c r="D265" s="13" t="s">
        <v>872</v>
      </c>
      <c r="E265" s="14">
        <v>79</v>
      </c>
      <c r="F265" s="13">
        <f t="shared" si="8"/>
        <v>1.1238480557428635E-4</v>
      </c>
      <c r="G265" s="14" t="e">
        <f t="shared" si="9"/>
        <v>#REF!</v>
      </c>
      <c r="H265" s="13" t="s">
        <v>5</v>
      </c>
    </row>
    <row r="266" spans="1:8">
      <c r="A266" s="13" t="s">
        <v>1177</v>
      </c>
      <c r="B266" s="13" t="s">
        <v>1178</v>
      </c>
      <c r="C266" s="13" t="s">
        <v>1179</v>
      </c>
      <c r="D266" s="13" t="s">
        <v>872</v>
      </c>
      <c r="E266" s="14">
        <v>76</v>
      </c>
      <c r="F266" s="13">
        <f t="shared" si="8"/>
        <v>1.0811702814741472E-4</v>
      </c>
      <c r="G266" s="14" t="e">
        <f t="shared" si="9"/>
        <v>#REF!</v>
      </c>
      <c r="H266" s="13" t="s">
        <v>5</v>
      </c>
    </row>
    <row r="267" spans="1:8">
      <c r="A267" s="13" t="s">
        <v>1180</v>
      </c>
      <c r="B267" s="13" t="s">
        <v>1181</v>
      </c>
      <c r="C267" s="13" t="s">
        <v>1182</v>
      </c>
      <c r="D267" s="13" t="s">
        <v>872</v>
      </c>
      <c r="E267" s="14">
        <v>73</v>
      </c>
      <c r="F267" s="13">
        <f t="shared" si="8"/>
        <v>1.0384925072054308E-4</v>
      </c>
      <c r="G267" s="14" t="e">
        <f t="shared" si="9"/>
        <v>#REF!</v>
      </c>
      <c r="H267" s="13" t="s">
        <v>5</v>
      </c>
    </row>
    <row r="268" spans="1:8">
      <c r="A268" s="13" t="s">
        <v>1183</v>
      </c>
      <c r="B268" s="13" t="s">
        <v>1184</v>
      </c>
      <c r="C268" s="13" t="s">
        <v>1185</v>
      </c>
      <c r="D268" s="13" t="s">
        <v>872</v>
      </c>
      <c r="E268" s="14">
        <v>72</v>
      </c>
      <c r="F268" s="13">
        <f t="shared" si="8"/>
        <v>1.0242665824491921E-4</v>
      </c>
      <c r="G268" s="14" t="e">
        <f t="shared" si="9"/>
        <v>#REF!</v>
      </c>
      <c r="H268" s="13" t="s">
        <v>5</v>
      </c>
    </row>
    <row r="269" spans="1:8" ht="30">
      <c r="A269" s="13" t="s">
        <v>1186</v>
      </c>
      <c r="B269" s="13" t="s">
        <v>1187</v>
      </c>
      <c r="C269" s="13" t="s">
        <v>1188</v>
      </c>
      <c r="D269" s="13" t="s">
        <v>872</v>
      </c>
      <c r="E269" s="14">
        <v>71</v>
      </c>
      <c r="F269" s="13">
        <f t="shared" si="8"/>
        <v>1.0100406576929533E-4</v>
      </c>
      <c r="G269" s="14" t="e">
        <f t="shared" si="9"/>
        <v>#REF!</v>
      </c>
      <c r="H269" s="13" t="s">
        <v>5</v>
      </c>
    </row>
    <row r="270" spans="1:8">
      <c r="A270" s="13" t="s">
        <v>1189</v>
      </c>
      <c r="B270" s="13" t="s">
        <v>1190</v>
      </c>
      <c r="C270" s="13" t="s">
        <v>1191</v>
      </c>
      <c r="D270" s="13" t="s">
        <v>872</v>
      </c>
      <c r="E270" s="14">
        <v>71</v>
      </c>
      <c r="F270" s="13">
        <f t="shared" si="8"/>
        <v>1.0100406576929533E-4</v>
      </c>
      <c r="G270" s="14" t="e">
        <f t="shared" si="9"/>
        <v>#REF!</v>
      </c>
      <c r="H270" s="13" t="s">
        <v>5</v>
      </c>
    </row>
    <row r="271" spans="1:8">
      <c r="A271" s="13" t="s">
        <v>1192</v>
      </c>
      <c r="B271" s="13" t="s">
        <v>1193</v>
      </c>
      <c r="C271" s="13" t="s">
        <v>1194</v>
      </c>
      <c r="D271" s="13" t="s">
        <v>872</v>
      </c>
      <c r="E271" s="14">
        <v>68</v>
      </c>
      <c r="F271" s="13">
        <f t="shared" si="8"/>
        <v>9.6736288342423699E-5</v>
      </c>
      <c r="G271" s="14" t="e">
        <f t="shared" si="9"/>
        <v>#REF!</v>
      </c>
      <c r="H271" s="13" t="s">
        <v>5</v>
      </c>
    </row>
    <row r="272" spans="1:8">
      <c r="A272" s="13" t="s">
        <v>137</v>
      </c>
      <c r="B272" s="13" t="s">
        <v>139</v>
      </c>
      <c r="C272" s="13" t="s">
        <v>1195</v>
      </c>
      <c r="D272" s="13" t="s">
        <v>872</v>
      </c>
      <c r="E272" s="14">
        <v>68</v>
      </c>
      <c r="F272" s="13">
        <f t="shared" si="8"/>
        <v>9.6736288342423699E-5</v>
      </c>
      <c r="G272" s="14" t="e">
        <f t="shared" si="9"/>
        <v>#REF!</v>
      </c>
      <c r="H272" s="13" t="s">
        <v>5</v>
      </c>
    </row>
    <row r="273" spans="1:8">
      <c r="A273" s="13" t="s">
        <v>1196</v>
      </c>
      <c r="B273" s="13" t="s">
        <v>1197</v>
      </c>
      <c r="C273" s="13" t="s">
        <v>1198</v>
      </c>
      <c r="D273" s="13" t="s">
        <v>872</v>
      </c>
      <c r="E273" s="14">
        <v>68</v>
      </c>
      <c r="F273" s="13">
        <f t="shared" si="8"/>
        <v>9.6736288342423699E-5</v>
      </c>
      <c r="G273" s="14" t="e">
        <f t="shared" si="9"/>
        <v>#REF!</v>
      </c>
      <c r="H273" s="13" t="s">
        <v>5</v>
      </c>
    </row>
    <row r="274" spans="1:8">
      <c r="A274" s="13" t="s">
        <v>1199</v>
      </c>
      <c r="B274" s="13" t="s">
        <v>1200</v>
      </c>
      <c r="C274" s="13" t="s">
        <v>1201</v>
      </c>
      <c r="D274" s="13" t="s">
        <v>872</v>
      </c>
      <c r="E274" s="14">
        <v>68</v>
      </c>
      <c r="F274" s="13">
        <f t="shared" si="8"/>
        <v>9.6736288342423699E-5</v>
      </c>
      <c r="G274" s="14" t="e">
        <f t="shared" si="9"/>
        <v>#REF!</v>
      </c>
      <c r="H274" s="13" t="s">
        <v>5</v>
      </c>
    </row>
    <row r="275" spans="1:8">
      <c r="A275" s="13" t="s">
        <v>826</v>
      </c>
      <c r="B275" s="13" t="s">
        <v>827</v>
      </c>
      <c r="C275" s="13" t="s">
        <v>1202</v>
      </c>
      <c r="D275" s="13" t="s">
        <v>872</v>
      </c>
      <c r="E275" s="14">
        <v>67</v>
      </c>
      <c r="F275" s="13">
        <f t="shared" si="8"/>
        <v>9.5313695866799825E-5</v>
      </c>
      <c r="G275" s="14" t="e">
        <f t="shared" si="9"/>
        <v>#REF!</v>
      </c>
      <c r="H275" s="13" t="s">
        <v>5</v>
      </c>
    </row>
    <row r="276" spans="1:8">
      <c r="A276" s="13" t="s">
        <v>1203</v>
      </c>
      <c r="B276" s="13" t="s">
        <v>1204</v>
      </c>
      <c r="C276" s="13" t="s">
        <v>1205</v>
      </c>
      <c r="D276" s="13" t="s">
        <v>872</v>
      </c>
      <c r="E276" s="14">
        <v>67</v>
      </c>
      <c r="F276" s="13">
        <f t="shared" si="8"/>
        <v>9.5313695866799825E-5</v>
      </c>
      <c r="G276" s="14" t="e">
        <f t="shared" si="9"/>
        <v>#REF!</v>
      </c>
      <c r="H276" s="13" t="s">
        <v>5</v>
      </c>
    </row>
    <row r="277" spans="1:8">
      <c r="A277" s="13" t="s">
        <v>1206</v>
      </c>
      <c r="B277" s="13" t="s">
        <v>1207</v>
      </c>
      <c r="C277" s="13" t="s">
        <v>1208</v>
      </c>
      <c r="D277" s="13" t="s">
        <v>872</v>
      </c>
      <c r="E277" s="14">
        <v>66</v>
      </c>
      <c r="F277" s="13">
        <f t="shared" si="8"/>
        <v>9.3891103391175937E-5</v>
      </c>
      <c r="G277" s="14" t="e">
        <f t="shared" si="9"/>
        <v>#REF!</v>
      </c>
      <c r="H277" s="13" t="s">
        <v>5</v>
      </c>
    </row>
    <row r="278" spans="1:8">
      <c r="A278" s="13" t="s">
        <v>1209</v>
      </c>
      <c r="B278" s="13" t="s">
        <v>1210</v>
      </c>
      <c r="C278" s="13" t="s">
        <v>1211</v>
      </c>
      <c r="D278" s="13" t="s">
        <v>872</v>
      </c>
      <c r="E278" s="14">
        <v>65</v>
      </c>
      <c r="F278" s="13">
        <f t="shared" si="8"/>
        <v>9.2468510915552063E-5</v>
      </c>
      <c r="G278" s="14" t="e">
        <f t="shared" si="9"/>
        <v>#REF!</v>
      </c>
      <c r="H278" s="13" t="s">
        <v>5</v>
      </c>
    </row>
    <row r="279" spans="1:8">
      <c r="A279" s="13" t="s">
        <v>475</v>
      </c>
      <c r="B279" s="13" t="s">
        <v>476</v>
      </c>
      <c r="C279" s="13" t="s">
        <v>1212</v>
      </c>
      <c r="D279" s="13" t="s">
        <v>872</v>
      </c>
      <c r="E279" s="14">
        <v>64</v>
      </c>
      <c r="F279" s="13">
        <f t="shared" si="8"/>
        <v>9.1045918439928189E-5</v>
      </c>
      <c r="G279" s="14" t="e">
        <f t="shared" si="9"/>
        <v>#REF!</v>
      </c>
      <c r="H279" s="13" t="s">
        <v>5</v>
      </c>
    </row>
    <row r="280" spans="1:8">
      <c r="A280" s="13" t="s">
        <v>517</v>
      </c>
      <c r="B280" s="13" t="s">
        <v>518</v>
      </c>
      <c r="C280" s="13" t="s">
        <v>1213</v>
      </c>
      <c r="D280" s="13" t="s">
        <v>872</v>
      </c>
      <c r="E280" s="14">
        <v>63</v>
      </c>
      <c r="F280" s="13">
        <f t="shared" si="8"/>
        <v>8.9623325964304315E-5</v>
      </c>
      <c r="G280" s="14" t="e">
        <f t="shared" si="9"/>
        <v>#REF!</v>
      </c>
      <c r="H280" s="13" t="s">
        <v>5</v>
      </c>
    </row>
    <row r="281" spans="1:8">
      <c r="A281" s="13" t="s">
        <v>1214</v>
      </c>
      <c r="B281" s="13" t="s">
        <v>1215</v>
      </c>
      <c r="C281" s="13" t="s">
        <v>1216</v>
      </c>
      <c r="D281" s="13" t="s">
        <v>872</v>
      </c>
      <c r="E281" s="14">
        <v>63</v>
      </c>
      <c r="F281" s="13">
        <f t="shared" si="8"/>
        <v>8.9623325964304315E-5</v>
      </c>
      <c r="G281" s="14" t="e">
        <f t="shared" si="9"/>
        <v>#REF!</v>
      </c>
      <c r="H281" s="13" t="s">
        <v>5</v>
      </c>
    </row>
    <row r="282" spans="1:8">
      <c r="A282" s="13" t="s">
        <v>1217</v>
      </c>
      <c r="B282" s="13" t="s">
        <v>1218</v>
      </c>
      <c r="C282" s="13" t="s">
        <v>1219</v>
      </c>
      <c r="D282" s="13" t="s">
        <v>872</v>
      </c>
      <c r="E282" s="14">
        <v>62</v>
      </c>
      <c r="F282" s="13">
        <f t="shared" si="8"/>
        <v>8.8200733488680427E-5</v>
      </c>
      <c r="G282" s="14" t="e">
        <f t="shared" si="9"/>
        <v>#REF!</v>
      </c>
      <c r="H282" s="13" t="s">
        <v>5</v>
      </c>
    </row>
    <row r="283" spans="1:8">
      <c r="A283" s="13" t="s">
        <v>1220</v>
      </c>
      <c r="B283" s="13" t="s">
        <v>1221</v>
      </c>
      <c r="C283" s="13" t="s">
        <v>1222</v>
      </c>
      <c r="D283" s="13" t="s">
        <v>872</v>
      </c>
      <c r="E283" s="14">
        <v>60</v>
      </c>
      <c r="F283" s="13">
        <f t="shared" si="8"/>
        <v>8.5355548537432679E-5</v>
      </c>
      <c r="G283" s="14" t="e">
        <f t="shared" si="9"/>
        <v>#REF!</v>
      </c>
      <c r="H283" s="13" t="s">
        <v>5</v>
      </c>
    </row>
    <row r="284" spans="1:8">
      <c r="A284" s="13" t="s">
        <v>1223</v>
      </c>
      <c r="B284" s="13" t="s">
        <v>1224</v>
      </c>
      <c r="C284" s="13" t="s">
        <v>1225</v>
      </c>
      <c r="D284" s="13" t="s">
        <v>872</v>
      </c>
      <c r="E284" s="14">
        <v>60</v>
      </c>
      <c r="F284" s="13">
        <f t="shared" si="8"/>
        <v>8.5355548537432679E-5</v>
      </c>
      <c r="G284" s="14" t="e">
        <f t="shared" si="9"/>
        <v>#REF!</v>
      </c>
      <c r="H284" s="13" t="s">
        <v>5</v>
      </c>
    </row>
    <row r="285" spans="1:8">
      <c r="A285" s="13" t="s">
        <v>1226</v>
      </c>
      <c r="B285" s="13" t="s">
        <v>1227</v>
      </c>
      <c r="C285" s="13" t="s">
        <v>1228</v>
      </c>
      <c r="D285" s="13" t="s">
        <v>872</v>
      </c>
      <c r="E285" s="14">
        <v>59</v>
      </c>
      <c r="F285" s="13">
        <f t="shared" si="8"/>
        <v>8.3932956061808804E-5</v>
      </c>
      <c r="G285" s="14" t="e">
        <f t="shared" si="9"/>
        <v>#REF!</v>
      </c>
      <c r="H285" s="13" t="s">
        <v>5</v>
      </c>
    </row>
    <row r="286" spans="1:8">
      <c r="A286" s="13" t="s">
        <v>614</v>
      </c>
      <c r="B286" s="13" t="s">
        <v>615</v>
      </c>
      <c r="C286" s="13" t="s">
        <v>1229</v>
      </c>
      <c r="D286" s="13" t="s">
        <v>872</v>
      </c>
      <c r="E286" s="14">
        <v>58</v>
      </c>
      <c r="F286" s="13">
        <f t="shared" si="8"/>
        <v>8.2510363586184917E-5</v>
      </c>
      <c r="G286" s="14" t="e">
        <f t="shared" si="9"/>
        <v>#REF!</v>
      </c>
      <c r="H286" s="13" t="s">
        <v>5</v>
      </c>
    </row>
    <row r="287" spans="1:8">
      <c r="A287" s="13" t="s">
        <v>1230</v>
      </c>
      <c r="B287" s="13" t="s">
        <v>1231</v>
      </c>
      <c r="C287" s="13" t="s">
        <v>1232</v>
      </c>
      <c r="D287" s="13" t="s">
        <v>872</v>
      </c>
      <c r="E287" s="14">
        <v>55</v>
      </c>
      <c r="F287" s="13">
        <f t="shared" si="8"/>
        <v>7.8242586159313281E-5</v>
      </c>
      <c r="G287" s="14" t="e">
        <f t="shared" si="9"/>
        <v>#REF!</v>
      </c>
      <c r="H287" s="13" t="s">
        <v>5</v>
      </c>
    </row>
    <row r="288" spans="1:8">
      <c r="A288" s="13" t="s">
        <v>1233</v>
      </c>
      <c r="B288" s="13" t="s">
        <v>1234</v>
      </c>
      <c r="C288" s="13" t="s">
        <v>1235</v>
      </c>
      <c r="D288" s="13" t="s">
        <v>872</v>
      </c>
      <c r="E288" s="14">
        <v>54</v>
      </c>
      <c r="F288" s="13">
        <f t="shared" si="8"/>
        <v>7.6819993683689407E-5</v>
      </c>
      <c r="G288" s="14" t="e">
        <f t="shared" si="9"/>
        <v>#REF!</v>
      </c>
      <c r="H288" s="13" t="s">
        <v>5</v>
      </c>
    </row>
    <row r="289" spans="1:8">
      <c r="A289" s="13" t="s">
        <v>1236</v>
      </c>
      <c r="B289" s="13" t="s">
        <v>1237</v>
      </c>
      <c r="C289" s="13" t="s">
        <v>1238</v>
      </c>
      <c r="D289" s="13" t="s">
        <v>872</v>
      </c>
      <c r="E289" s="14">
        <v>54</v>
      </c>
      <c r="F289" s="13">
        <f t="shared" si="8"/>
        <v>7.6819993683689407E-5</v>
      </c>
      <c r="G289" s="14" t="e">
        <f t="shared" si="9"/>
        <v>#REF!</v>
      </c>
      <c r="H289" s="13" t="s">
        <v>5</v>
      </c>
    </row>
    <row r="290" spans="1:8">
      <c r="A290" s="13" t="s">
        <v>1239</v>
      </c>
      <c r="B290" s="13" t="s">
        <v>1240</v>
      </c>
      <c r="C290" s="13" t="s">
        <v>1241</v>
      </c>
      <c r="D290" s="13" t="s">
        <v>872</v>
      </c>
      <c r="E290" s="14">
        <v>54</v>
      </c>
      <c r="F290" s="13">
        <f t="shared" si="8"/>
        <v>7.6819993683689407E-5</v>
      </c>
      <c r="G290" s="14" t="e">
        <f t="shared" si="9"/>
        <v>#REF!</v>
      </c>
      <c r="H290" s="13" t="s">
        <v>5</v>
      </c>
    </row>
    <row r="291" spans="1:8">
      <c r="A291" s="13" t="s">
        <v>1242</v>
      </c>
      <c r="B291" s="13" t="s">
        <v>1243</v>
      </c>
      <c r="C291" s="13" t="s">
        <v>1244</v>
      </c>
      <c r="D291" s="13" t="s">
        <v>872</v>
      </c>
      <c r="E291" s="14">
        <v>53</v>
      </c>
      <c r="F291" s="13">
        <f t="shared" si="8"/>
        <v>7.5397401208065533E-5</v>
      </c>
      <c r="G291" s="14" t="e">
        <f t="shared" si="9"/>
        <v>#REF!</v>
      </c>
      <c r="H291" s="13" t="s">
        <v>5</v>
      </c>
    </row>
    <row r="292" spans="1:8">
      <c r="A292" s="13" t="s">
        <v>1245</v>
      </c>
      <c r="B292" s="13" t="s">
        <v>1246</v>
      </c>
      <c r="C292" s="13" t="s">
        <v>1247</v>
      </c>
      <c r="D292" s="13" t="s">
        <v>872</v>
      </c>
      <c r="E292" s="14">
        <v>53</v>
      </c>
      <c r="F292" s="13">
        <f t="shared" si="8"/>
        <v>7.5397401208065533E-5</v>
      </c>
      <c r="G292" s="14" t="e">
        <f t="shared" si="9"/>
        <v>#REF!</v>
      </c>
      <c r="H292" s="13" t="s">
        <v>5</v>
      </c>
    </row>
    <row r="293" spans="1:8">
      <c r="A293" s="13" t="s">
        <v>1248</v>
      </c>
      <c r="B293" s="13" t="s">
        <v>1249</v>
      </c>
      <c r="C293" s="13" t="s">
        <v>1250</v>
      </c>
      <c r="D293" s="13" t="s">
        <v>872</v>
      </c>
      <c r="E293" s="14">
        <v>52</v>
      </c>
      <c r="F293" s="13">
        <f t="shared" si="8"/>
        <v>7.3974808732441658E-5</v>
      </c>
      <c r="G293" s="14" t="e">
        <f t="shared" si="9"/>
        <v>#REF!</v>
      </c>
      <c r="H293" s="13" t="s">
        <v>5</v>
      </c>
    </row>
    <row r="294" spans="1:8">
      <c r="A294" s="13" t="s">
        <v>211</v>
      </c>
      <c r="B294" s="13" t="s">
        <v>212</v>
      </c>
      <c r="C294" s="13" t="s">
        <v>1251</v>
      </c>
      <c r="D294" s="13" t="s">
        <v>872</v>
      </c>
      <c r="E294" s="14">
        <v>52</v>
      </c>
      <c r="F294" s="13">
        <f t="shared" si="8"/>
        <v>7.3974808732441658E-5</v>
      </c>
      <c r="G294" s="14" t="e">
        <f t="shared" si="9"/>
        <v>#REF!</v>
      </c>
      <c r="H294" s="13" t="s">
        <v>5</v>
      </c>
    </row>
    <row r="295" spans="1:8">
      <c r="A295" s="13" t="s">
        <v>436</v>
      </c>
      <c r="B295" s="13" t="s">
        <v>437</v>
      </c>
      <c r="C295" s="13" t="s">
        <v>1252</v>
      </c>
      <c r="D295" s="13" t="s">
        <v>872</v>
      </c>
      <c r="E295" s="14">
        <v>51</v>
      </c>
      <c r="F295" s="13">
        <f t="shared" si="8"/>
        <v>7.2552216256817771E-5</v>
      </c>
      <c r="G295" s="14" t="e">
        <f t="shared" si="9"/>
        <v>#REF!</v>
      </c>
      <c r="H295" s="13" t="s">
        <v>5</v>
      </c>
    </row>
    <row r="296" spans="1:8">
      <c r="A296" s="13" t="s">
        <v>1253</v>
      </c>
      <c r="B296" s="13" t="s">
        <v>1254</v>
      </c>
      <c r="C296" s="13" t="s">
        <v>1255</v>
      </c>
      <c r="D296" s="13" t="s">
        <v>872</v>
      </c>
      <c r="E296" s="14">
        <v>50</v>
      </c>
      <c r="F296" s="13">
        <f t="shared" si="8"/>
        <v>7.1129623781193897E-5</v>
      </c>
      <c r="G296" s="14" t="e">
        <f t="shared" si="9"/>
        <v>#REF!</v>
      </c>
      <c r="H296" s="13" t="s">
        <v>5</v>
      </c>
    </row>
    <row r="297" spans="1:8">
      <c r="A297" s="13" t="s">
        <v>360</v>
      </c>
      <c r="B297" s="13" t="s">
        <v>361</v>
      </c>
      <c r="C297" s="13" t="s">
        <v>1256</v>
      </c>
      <c r="D297" s="13" t="s">
        <v>872</v>
      </c>
      <c r="E297" s="14">
        <v>50</v>
      </c>
      <c r="F297" s="13">
        <f t="shared" si="8"/>
        <v>7.1129623781193897E-5</v>
      </c>
      <c r="G297" s="14" t="e">
        <f t="shared" si="9"/>
        <v>#REF!</v>
      </c>
      <c r="H297" s="13" t="s">
        <v>5</v>
      </c>
    </row>
    <row r="298" spans="1:8">
      <c r="A298" s="13" t="s">
        <v>1257</v>
      </c>
      <c r="B298" s="13" t="s">
        <v>1258</v>
      </c>
      <c r="C298" s="13" t="s">
        <v>1259</v>
      </c>
      <c r="D298" s="13" t="s">
        <v>872</v>
      </c>
      <c r="E298" s="14">
        <v>50</v>
      </c>
      <c r="F298" s="13">
        <f t="shared" si="8"/>
        <v>7.1129623781193897E-5</v>
      </c>
      <c r="G298" s="14" t="e">
        <f t="shared" si="9"/>
        <v>#REF!</v>
      </c>
      <c r="H298" s="13" t="s">
        <v>5</v>
      </c>
    </row>
    <row r="299" spans="1:8">
      <c r="A299" s="13" t="s">
        <v>1260</v>
      </c>
      <c r="B299" s="13" t="s">
        <v>1261</v>
      </c>
      <c r="C299" s="13" t="s">
        <v>1262</v>
      </c>
      <c r="D299" s="13" t="s">
        <v>872</v>
      </c>
      <c r="E299" s="14">
        <v>50</v>
      </c>
      <c r="F299" s="13">
        <f t="shared" si="8"/>
        <v>7.1129623781193897E-5</v>
      </c>
      <c r="G299" s="14" t="e">
        <f t="shared" si="9"/>
        <v>#REF!</v>
      </c>
      <c r="H299" s="13" t="s">
        <v>5</v>
      </c>
    </row>
    <row r="300" spans="1:8">
      <c r="A300" s="13" t="s">
        <v>1263</v>
      </c>
      <c r="B300" s="13" t="s">
        <v>1264</v>
      </c>
      <c r="C300" s="13" t="s">
        <v>1265</v>
      </c>
      <c r="D300" s="13" t="s">
        <v>872</v>
      </c>
      <c r="E300" s="14">
        <v>49</v>
      </c>
      <c r="F300" s="13">
        <f t="shared" si="8"/>
        <v>6.9707031305570022E-5</v>
      </c>
      <c r="G300" s="14" t="e">
        <f t="shared" si="9"/>
        <v>#REF!</v>
      </c>
      <c r="H300" s="13" t="s">
        <v>5</v>
      </c>
    </row>
    <row r="301" spans="1:8">
      <c r="A301" s="13" t="s">
        <v>1266</v>
      </c>
      <c r="B301" s="13" t="s">
        <v>1267</v>
      </c>
      <c r="C301" s="13" t="s">
        <v>1268</v>
      </c>
      <c r="D301" s="13" t="s">
        <v>872</v>
      </c>
      <c r="E301" s="14">
        <v>49</v>
      </c>
      <c r="F301" s="13">
        <f t="shared" si="8"/>
        <v>6.9707031305570022E-5</v>
      </c>
      <c r="G301" s="14" t="e">
        <f t="shared" si="9"/>
        <v>#REF!</v>
      </c>
      <c r="H301" s="13" t="s">
        <v>1269</v>
      </c>
    </row>
    <row r="302" spans="1:8">
      <c r="A302" s="13" t="s">
        <v>298</v>
      </c>
      <c r="B302" s="13" t="s">
        <v>299</v>
      </c>
      <c r="C302" s="13" t="s">
        <v>1270</v>
      </c>
      <c r="D302" s="13" t="s">
        <v>872</v>
      </c>
      <c r="E302" s="14">
        <v>48</v>
      </c>
      <c r="F302" s="13">
        <f t="shared" si="8"/>
        <v>6.8284438829946135E-5</v>
      </c>
      <c r="G302" s="14" t="e">
        <f t="shared" si="9"/>
        <v>#REF!</v>
      </c>
      <c r="H302" s="13" t="s">
        <v>5</v>
      </c>
    </row>
    <row r="303" spans="1:8">
      <c r="A303" s="13" t="s">
        <v>1271</v>
      </c>
      <c r="B303" s="13" t="s">
        <v>1272</v>
      </c>
      <c r="C303" s="13" t="s">
        <v>1273</v>
      </c>
      <c r="D303" s="13" t="s">
        <v>872</v>
      </c>
      <c r="E303" s="14">
        <v>48</v>
      </c>
      <c r="F303" s="13">
        <f t="shared" si="8"/>
        <v>6.8284438829946135E-5</v>
      </c>
      <c r="G303" s="14" t="e">
        <f t="shared" si="9"/>
        <v>#REF!</v>
      </c>
      <c r="H303" s="13" t="s">
        <v>5</v>
      </c>
    </row>
    <row r="304" spans="1:8">
      <c r="A304" s="13" t="s">
        <v>729</v>
      </c>
      <c r="B304" s="13" t="s">
        <v>730</v>
      </c>
      <c r="C304" s="13" t="s">
        <v>1274</v>
      </c>
      <c r="D304" s="13" t="s">
        <v>872</v>
      </c>
      <c r="E304" s="14">
        <v>47</v>
      </c>
      <c r="F304" s="13">
        <f t="shared" si="8"/>
        <v>6.6861846354322261E-5</v>
      </c>
      <c r="G304" s="14" t="e">
        <f t="shared" si="9"/>
        <v>#REF!</v>
      </c>
      <c r="H304" s="13" t="s">
        <v>5</v>
      </c>
    </row>
    <row r="305" spans="1:8">
      <c r="A305" s="13" t="s">
        <v>1275</v>
      </c>
      <c r="B305" s="13" t="s">
        <v>1276</v>
      </c>
      <c r="C305" s="13" t="s">
        <v>1277</v>
      </c>
      <c r="D305" s="13" t="s">
        <v>872</v>
      </c>
      <c r="E305" s="14">
        <v>46</v>
      </c>
      <c r="F305" s="13">
        <f t="shared" si="8"/>
        <v>6.5439253878698386E-5</v>
      </c>
      <c r="G305" s="14" t="e">
        <f t="shared" si="9"/>
        <v>#REF!</v>
      </c>
      <c r="H305" s="13" t="s">
        <v>1278</v>
      </c>
    </row>
    <row r="306" spans="1:8">
      <c r="A306" s="13" t="s">
        <v>1279</v>
      </c>
      <c r="B306" s="13" t="s">
        <v>1280</v>
      </c>
      <c r="C306" s="13" t="s">
        <v>1281</v>
      </c>
      <c r="D306" s="13" t="s">
        <v>872</v>
      </c>
      <c r="E306" s="14">
        <v>46</v>
      </c>
      <c r="F306" s="13">
        <f t="shared" si="8"/>
        <v>6.5439253878698386E-5</v>
      </c>
      <c r="G306" s="14" t="e">
        <f t="shared" si="9"/>
        <v>#REF!</v>
      </c>
      <c r="H306" s="13" t="s">
        <v>5</v>
      </c>
    </row>
    <row r="307" spans="1:8">
      <c r="A307" s="13" t="s">
        <v>1282</v>
      </c>
      <c r="B307" s="13" t="s">
        <v>1283</v>
      </c>
      <c r="C307" s="13" t="s">
        <v>1284</v>
      </c>
      <c r="D307" s="13" t="s">
        <v>872</v>
      </c>
      <c r="E307" s="14">
        <v>45</v>
      </c>
      <c r="F307" s="13">
        <f t="shared" si="8"/>
        <v>6.4016661403074512E-5</v>
      </c>
      <c r="G307" s="14" t="e">
        <f t="shared" si="9"/>
        <v>#REF!</v>
      </c>
      <c r="H307" s="13" t="s">
        <v>5</v>
      </c>
    </row>
    <row r="308" spans="1:8">
      <c r="A308" s="13" t="s">
        <v>368</v>
      </c>
      <c r="B308" s="13" t="s">
        <v>369</v>
      </c>
      <c r="C308" s="13" t="s">
        <v>1285</v>
      </c>
      <c r="D308" s="13" t="s">
        <v>872</v>
      </c>
      <c r="E308" s="14">
        <v>45</v>
      </c>
      <c r="F308" s="13">
        <f t="shared" si="8"/>
        <v>6.4016661403074512E-5</v>
      </c>
      <c r="G308" s="14" t="e">
        <f t="shared" si="9"/>
        <v>#REF!</v>
      </c>
      <c r="H308" s="13" t="s">
        <v>5</v>
      </c>
    </row>
    <row r="309" spans="1:8" ht="30">
      <c r="A309" s="13" t="s">
        <v>1286</v>
      </c>
      <c r="B309" s="13" t="s">
        <v>1287</v>
      </c>
      <c r="C309" s="13" t="s">
        <v>1288</v>
      </c>
      <c r="D309" s="13" t="s">
        <v>872</v>
      </c>
      <c r="E309" s="14">
        <v>45</v>
      </c>
      <c r="F309" s="13">
        <f t="shared" si="8"/>
        <v>6.4016661403074512E-5</v>
      </c>
      <c r="G309" s="14" t="e">
        <f t="shared" si="9"/>
        <v>#REF!</v>
      </c>
      <c r="H309" s="13" t="s">
        <v>5</v>
      </c>
    </row>
    <row r="310" spans="1:8">
      <c r="A310" s="13" t="s">
        <v>1289</v>
      </c>
      <c r="B310" s="13" t="s">
        <v>1290</v>
      </c>
      <c r="C310" s="13" t="s">
        <v>1291</v>
      </c>
      <c r="D310" s="13" t="s">
        <v>872</v>
      </c>
      <c r="E310" s="14">
        <v>44</v>
      </c>
      <c r="F310" s="13">
        <f t="shared" si="8"/>
        <v>6.2594068927450625E-5</v>
      </c>
      <c r="G310" s="14" t="e">
        <f t="shared" si="9"/>
        <v>#REF!</v>
      </c>
      <c r="H310" s="13" t="s">
        <v>5</v>
      </c>
    </row>
    <row r="311" spans="1:8">
      <c r="A311" s="13" t="s">
        <v>1292</v>
      </c>
      <c r="B311" s="13" t="s">
        <v>1293</v>
      </c>
      <c r="C311" s="13" t="s">
        <v>1294</v>
      </c>
      <c r="D311" s="13" t="s">
        <v>872</v>
      </c>
      <c r="E311" s="14">
        <v>44</v>
      </c>
      <c r="F311" s="13">
        <f t="shared" si="8"/>
        <v>6.2594068927450625E-5</v>
      </c>
      <c r="G311" s="14" t="e">
        <f t="shared" si="9"/>
        <v>#REF!</v>
      </c>
      <c r="H311" s="13" t="s">
        <v>5</v>
      </c>
    </row>
    <row r="312" spans="1:8">
      <c r="A312" s="13" t="s">
        <v>782</v>
      </c>
      <c r="B312" s="13" t="s">
        <v>783</v>
      </c>
      <c r="C312" s="13" t="s">
        <v>1295</v>
      </c>
      <c r="D312" s="13" t="s">
        <v>872</v>
      </c>
      <c r="E312" s="14">
        <v>42</v>
      </c>
      <c r="F312" s="13">
        <f t="shared" si="8"/>
        <v>5.9748883976202876E-5</v>
      </c>
      <c r="G312" s="14" t="e">
        <f t="shared" si="9"/>
        <v>#REF!</v>
      </c>
      <c r="H312" s="13" t="s">
        <v>5</v>
      </c>
    </row>
    <row r="313" spans="1:8">
      <c r="A313" s="13" t="s">
        <v>1296</v>
      </c>
      <c r="B313" s="13" t="s">
        <v>1297</v>
      </c>
      <c r="C313" s="13" t="s">
        <v>1298</v>
      </c>
      <c r="D313" s="13" t="s">
        <v>872</v>
      </c>
      <c r="E313" s="14">
        <v>42</v>
      </c>
      <c r="F313" s="13">
        <f t="shared" si="8"/>
        <v>5.9748883976202876E-5</v>
      </c>
      <c r="G313" s="14" t="e">
        <f t="shared" si="9"/>
        <v>#REF!</v>
      </c>
      <c r="H313" s="13" t="s">
        <v>5</v>
      </c>
    </row>
    <row r="314" spans="1:8">
      <c r="A314" s="13" t="s">
        <v>239</v>
      </c>
      <c r="B314" s="13" t="s">
        <v>240</v>
      </c>
      <c r="C314" s="13" t="s">
        <v>1299</v>
      </c>
      <c r="D314" s="13" t="s">
        <v>872</v>
      </c>
      <c r="E314" s="14">
        <v>42</v>
      </c>
      <c r="F314" s="13">
        <f t="shared" si="8"/>
        <v>5.9748883976202876E-5</v>
      </c>
      <c r="G314" s="14" t="e">
        <f t="shared" si="9"/>
        <v>#REF!</v>
      </c>
      <c r="H314" s="13" t="s">
        <v>5</v>
      </c>
    </row>
    <row r="315" spans="1:8">
      <c r="A315" s="13" t="s">
        <v>1300</v>
      </c>
      <c r="B315" s="13" t="s">
        <v>1301</v>
      </c>
      <c r="C315" s="13" t="s">
        <v>1302</v>
      </c>
      <c r="D315" s="13" t="s">
        <v>872</v>
      </c>
      <c r="E315" s="14">
        <v>41</v>
      </c>
      <c r="F315" s="13">
        <f t="shared" si="8"/>
        <v>5.8326291500578995E-5</v>
      </c>
      <c r="G315" s="14" t="e">
        <f t="shared" si="9"/>
        <v>#REF!</v>
      </c>
      <c r="H315" s="13" t="s">
        <v>5</v>
      </c>
    </row>
    <row r="316" spans="1:8">
      <c r="A316" s="13" t="s">
        <v>1303</v>
      </c>
      <c r="B316" s="13" t="s">
        <v>1304</v>
      </c>
      <c r="C316" s="13" t="s">
        <v>1305</v>
      </c>
      <c r="D316" s="13" t="s">
        <v>872</v>
      </c>
      <c r="E316" s="14">
        <v>41</v>
      </c>
      <c r="F316" s="13">
        <f t="shared" si="8"/>
        <v>5.8326291500578995E-5</v>
      </c>
      <c r="G316" s="14" t="e">
        <f t="shared" si="9"/>
        <v>#REF!</v>
      </c>
      <c r="H316" s="13" t="s">
        <v>5</v>
      </c>
    </row>
    <row r="317" spans="1:8">
      <c r="A317" s="13" t="s">
        <v>1306</v>
      </c>
      <c r="B317" s="13" t="s">
        <v>1307</v>
      </c>
      <c r="C317" s="13" t="s">
        <v>1308</v>
      </c>
      <c r="D317" s="13" t="s">
        <v>872</v>
      </c>
      <c r="E317" s="14">
        <v>41</v>
      </c>
      <c r="F317" s="13">
        <f t="shared" si="8"/>
        <v>5.8326291500578995E-5</v>
      </c>
      <c r="G317" s="14" t="e">
        <f t="shared" si="9"/>
        <v>#REF!</v>
      </c>
      <c r="H317" s="13" t="s">
        <v>5</v>
      </c>
    </row>
    <row r="318" spans="1:8">
      <c r="A318" s="13" t="s">
        <v>1309</v>
      </c>
      <c r="B318" s="13" t="s">
        <v>1310</v>
      </c>
      <c r="C318" s="13" t="s">
        <v>1311</v>
      </c>
      <c r="D318" s="13" t="s">
        <v>872</v>
      </c>
      <c r="E318" s="14">
        <v>40</v>
      </c>
      <c r="F318" s="13">
        <f t="shared" si="8"/>
        <v>5.6903699024955115E-5</v>
      </c>
      <c r="G318" s="14" t="e">
        <f t="shared" si="9"/>
        <v>#REF!</v>
      </c>
      <c r="H318" s="13" t="s">
        <v>5</v>
      </c>
    </row>
    <row r="319" spans="1:8">
      <c r="A319" s="13" t="s">
        <v>1312</v>
      </c>
      <c r="B319" s="13" t="s">
        <v>1313</v>
      </c>
      <c r="C319" s="13" t="s">
        <v>1314</v>
      </c>
      <c r="D319" s="13" t="s">
        <v>872</v>
      </c>
      <c r="E319" s="14">
        <v>39</v>
      </c>
      <c r="F319" s="13">
        <f t="shared" si="8"/>
        <v>5.548110654933124E-5</v>
      </c>
      <c r="G319" s="14" t="e">
        <f t="shared" si="9"/>
        <v>#REF!</v>
      </c>
      <c r="H319" s="13" t="s">
        <v>5</v>
      </c>
    </row>
    <row r="320" spans="1:8">
      <c r="A320" s="13" t="s">
        <v>1315</v>
      </c>
      <c r="B320" s="13" t="s">
        <v>1316</v>
      </c>
      <c r="C320" s="13" t="s">
        <v>1317</v>
      </c>
      <c r="D320" s="13" t="s">
        <v>872</v>
      </c>
      <c r="E320" s="14">
        <v>39</v>
      </c>
      <c r="F320" s="13">
        <f t="shared" si="8"/>
        <v>5.548110654933124E-5</v>
      </c>
      <c r="G320" s="14" t="e">
        <f t="shared" si="9"/>
        <v>#REF!</v>
      </c>
      <c r="H320" s="13" t="s">
        <v>5</v>
      </c>
    </row>
    <row r="321" spans="1:8">
      <c r="A321" s="13" t="s">
        <v>1318</v>
      </c>
      <c r="B321" s="13" t="s">
        <v>1319</v>
      </c>
      <c r="C321" s="13" t="s">
        <v>1320</v>
      </c>
      <c r="D321" s="13" t="s">
        <v>872</v>
      </c>
      <c r="E321" s="14">
        <v>39</v>
      </c>
      <c r="F321" s="13">
        <f t="shared" si="8"/>
        <v>5.548110654933124E-5</v>
      </c>
      <c r="G321" s="14" t="e">
        <f t="shared" si="9"/>
        <v>#REF!</v>
      </c>
      <c r="H321" s="13" t="s">
        <v>5</v>
      </c>
    </row>
    <row r="322" spans="1:8">
      <c r="A322" s="13" t="s">
        <v>1321</v>
      </c>
      <c r="B322" s="13" t="s">
        <v>1322</v>
      </c>
      <c r="C322" s="13" t="s">
        <v>1323</v>
      </c>
      <c r="D322" s="13" t="s">
        <v>872</v>
      </c>
      <c r="E322" s="14">
        <v>38</v>
      </c>
      <c r="F322" s="13">
        <f t="shared" ref="F322:F385" si="10">E322/SUM(E$2:E$499)</f>
        <v>5.4058514073707359E-5</v>
      </c>
      <c r="G322" s="14" t="e">
        <f t="shared" ref="G322:G385" si="11">F322+G321</f>
        <v>#REF!</v>
      </c>
      <c r="H322" s="13" t="s">
        <v>5</v>
      </c>
    </row>
    <row r="323" spans="1:8">
      <c r="A323" s="13" t="s">
        <v>1324</v>
      </c>
      <c r="B323" s="13" t="s">
        <v>1325</v>
      </c>
      <c r="C323" s="13" t="s">
        <v>1326</v>
      </c>
      <c r="D323" s="13" t="s">
        <v>872</v>
      </c>
      <c r="E323" s="14">
        <v>36</v>
      </c>
      <c r="F323" s="13">
        <f t="shared" si="10"/>
        <v>5.1213329122459604E-5</v>
      </c>
      <c r="G323" s="14" t="e">
        <f t="shared" si="11"/>
        <v>#REF!</v>
      </c>
      <c r="H323" s="13" t="s">
        <v>5</v>
      </c>
    </row>
    <row r="324" spans="1:8">
      <c r="A324" s="13" t="s">
        <v>1327</v>
      </c>
      <c r="B324" s="13" t="s">
        <v>1328</v>
      </c>
      <c r="C324" s="13" t="s">
        <v>1329</v>
      </c>
      <c r="D324" s="13" t="s">
        <v>872</v>
      </c>
      <c r="E324" s="14">
        <v>36</v>
      </c>
      <c r="F324" s="13">
        <f t="shared" si="10"/>
        <v>5.1213329122459604E-5</v>
      </c>
      <c r="G324" s="14" t="e">
        <f t="shared" si="11"/>
        <v>#REF!</v>
      </c>
      <c r="H324" s="13" t="s">
        <v>5</v>
      </c>
    </row>
    <row r="325" spans="1:8">
      <c r="A325" s="13" t="s">
        <v>1330</v>
      </c>
      <c r="B325" s="13" t="s">
        <v>1331</v>
      </c>
      <c r="C325" s="13" t="s">
        <v>1332</v>
      </c>
      <c r="D325" s="13" t="s">
        <v>872</v>
      </c>
      <c r="E325" s="14">
        <v>34</v>
      </c>
      <c r="F325" s="13">
        <f t="shared" si="10"/>
        <v>4.8368144171211849E-5</v>
      </c>
      <c r="G325" s="14" t="e">
        <f t="shared" si="11"/>
        <v>#REF!</v>
      </c>
      <c r="H325" s="13" t="s">
        <v>5</v>
      </c>
    </row>
    <row r="326" spans="1:8">
      <c r="A326" s="13" t="s">
        <v>1333</v>
      </c>
      <c r="B326" s="13" t="s">
        <v>1334</v>
      </c>
      <c r="C326" s="13" t="s">
        <v>1335</v>
      </c>
      <c r="D326" s="13" t="s">
        <v>872</v>
      </c>
      <c r="E326" s="14">
        <v>33</v>
      </c>
      <c r="F326" s="13">
        <f t="shared" si="10"/>
        <v>4.6945551695587968E-5</v>
      </c>
      <c r="G326" s="14" t="e">
        <f t="shared" si="11"/>
        <v>#REF!</v>
      </c>
      <c r="H326" s="13" t="s">
        <v>5</v>
      </c>
    </row>
    <row r="327" spans="1:8">
      <c r="A327" s="13" t="s">
        <v>667</v>
      </c>
      <c r="B327" s="13" t="s">
        <v>668</v>
      </c>
      <c r="C327" s="13" t="s">
        <v>1336</v>
      </c>
      <c r="D327" s="13" t="s">
        <v>872</v>
      </c>
      <c r="E327" s="14">
        <v>30</v>
      </c>
      <c r="F327" s="13">
        <f t="shared" si="10"/>
        <v>4.2677774268716339E-5</v>
      </c>
      <c r="G327" s="14" t="e">
        <f t="shared" si="11"/>
        <v>#REF!</v>
      </c>
      <c r="H327" s="13" t="s">
        <v>5</v>
      </c>
    </row>
    <row r="328" spans="1:8">
      <c r="A328" s="13" t="s">
        <v>1337</v>
      </c>
      <c r="B328" s="13" t="s">
        <v>1338</v>
      </c>
      <c r="C328" s="13" t="s">
        <v>1339</v>
      </c>
      <c r="D328" s="13" t="s">
        <v>872</v>
      </c>
      <c r="E328" s="14">
        <v>30</v>
      </c>
      <c r="F328" s="13">
        <f t="shared" si="10"/>
        <v>4.2677774268716339E-5</v>
      </c>
      <c r="G328" s="14" t="e">
        <f t="shared" si="11"/>
        <v>#REF!</v>
      </c>
      <c r="H328" s="13" t="s">
        <v>5</v>
      </c>
    </row>
    <row r="329" spans="1:8">
      <c r="A329" s="13" t="s">
        <v>1340</v>
      </c>
      <c r="B329" s="13" t="s">
        <v>1341</v>
      </c>
      <c r="C329" s="13" t="s">
        <v>1342</v>
      </c>
      <c r="D329" s="13" t="s">
        <v>872</v>
      </c>
      <c r="E329" s="14">
        <v>29</v>
      </c>
      <c r="F329" s="13">
        <f t="shared" si="10"/>
        <v>4.1255181793092458E-5</v>
      </c>
      <c r="G329" s="14" t="e">
        <f t="shared" si="11"/>
        <v>#REF!</v>
      </c>
      <c r="H329" s="13" t="s">
        <v>5</v>
      </c>
    </row>
    <row r="330" spans="1:8">
      <c r="A330" s="13" t="s">
        <v>829</v>
      </c>
      <c r="B330" s="13" t="s">
        <v>830</v>
      </c>
      <c r="C330" s="13" t="s">
        <v>1343</v>
      </c>
      <c r="D330" s="13" t="s">
        <v>872</v>
      </c>
      <c r="E330" s="14">
        <v>29</v>
      </c>
      <c r="F330" s="13">
        <f t="shared" si="10"/>
        <v>4.1255181793092458E-5</v>
      </c>
      <c r="G330" s="14" t="e">
        <f t="shared" si="11"/>
        <v>#REF!</v>
      </c>
      <c r="H330" s="13" t="s">
        <v>5</v>
      </c>
    </row>
    <row r="331" spans="1:8">
      <c r="A331" s="13" t="s">
        <v>1344</v>
      </c>
      <c r="B331" s="13" t="s">
        <v>1345</v>
      </c>
      <c r="C331" s="13" t="s">
        <v>1346</v>
      </c>
      <c r="D331" s="13" t="s">
        <v>872</v>
      </c>
      <c r="E331" s="14">
        <v>29</v>
      </c>
      <c r="F331" s="13">
        <f t="shared" si="10"/>
        <v>4.1255181793092458E-5</v>
      </c>
      <c r="G331" s="14" t="e">
        <f t="shared" si="11"/>
        <v>#REF!</v>
      </c>
      <c r="H331" s="13" t="s">
        <v>5</v>
      </c>
    </row>
    <row r="332" spans="1:8">
      <c r="A332" s="13" t="s">
        <v>1347</v>
      </c>
      <c r="B332" s="13" t="s">
        <v>1348</v>
      </c>
      <c r="C332" s="13" t="s">
        <v>1349</v>
      </c>
      <c r="D332" s="13" t="s">
        <v>872</v>
      </c>
      <c r="E332" s="14">
        <v>28</v>
      </c>
      <c r="F332" s="13">
        <f t="shared" si="10"/>
        <v>3.9832589317468584E-5</v>
      </c>
      <c r="G332" s="14" t="e">
        <f t="shared" si="11"/>
        <v>#REF!</v>
      </c>
      <c r="H332" s="13" t="s">
        <v>5</v>
      </c>
    </row>
    <row r="333" spans="1:8">
      <c r="A333" s="13" t="s">
        <v>794</v>
      </c>
      <c r="B333" s="13" t="s">
        <v>795</v>
      </c>
      <c r="C333" s="13" t="s">
        <v>1350</v>
      </c>
      <c r="D333" s="13" t="s">
        <v>872</v>
      </c>
      <c r="E333" s="14">
        <v>28</v>
      </c>
      <c r="F333" s="13">
        <f t="shared" si="10"/>
        <v>3.9832589317468584E-5</v>
      </c>
      <c r="G333" s="14" t="e">
        <f t="shared" si="11"/>
        <v>#REF!</v>
      </c>
      <c r="H333" s="13" t="s">
        <v>5</v>
      </c>
    </row>
    <row r="334" spans="1:8" ht="30">
      <c r="A334" s="13" t="s">
        <v>1351</v>
      </c>
      <c r="B334" s="13" t="s">
        <v>1352</v>
      </c>
      <c r="C334" s="13" t="s">
        <v>1353</v>
      </c>
      <c r="D334" s="13" t="s">
        <v>872</v>
      </c>
      <c r="E334" s="14">
        <v>28</v>
      </c>
      <c r="F334" s="13">
        <f t="shared" si="10"/>
        <v>3.9832589317468584E-5</v>
      </c>
      <c r="G334" s="14" t="e">
        <f t="shared" si="11"/>
        <v>#REF!</v>
      </c>
      <c r="H334" s="13" t="s">
        <v>5</v>
      </c>
    </row>
    <row r="335" spans="1:8">
      <c r="A335" s="13" t="s">
        <v>1354</v>
      </c>
      <c r="B335" s="13" t="s">
        <v>1355</v>
      </c>
      <c r="C335" s="13" t="s">
        <v>1356</v>
      </c>
      <c r="D335" s="13" t="s">
        <v>872</v>
      </c>
      <c r="E335" s="14">
        <v>26</v>
      </c>
      <c r="F335" s="13">
        <f t="shared" si="10"/>
        <v>3.6987404366220829E-5</v>
      </c>
      <c r="G335" s="14" t="e">
        <f t="shared" si="11"/>
        <v>#REF!</v>
      </c>
      <c r="H335" s="13" t="s">
        <v>5</v>
      </c>
    </row>
    <row r="336" spans="1:8" ht="30">
      <c r="A336" s="13" t="s">
        <v>1357</v>
      </c>
      <c r="B336" s="13" t="s">
        <v>1358</v>
      </c>
      <c r="C336" s="13" t="s">
        <v>1359</v>
      </c>
      <c r="D336" s="13" t="s">
        <v>872</v>
      </c>
      <c r="E336" s="14">
        <v>26</v>
      </c>
      <c r="F336" s="13">
        <f t="shared" si="10"/>
        <v>3.6987404366220829E-5</v>
      </c>
      <c r="G336" s="14" t="e">
        <f t="shared" si="11"/>
        <v>#REF!</v>
      </c>
      <c r="H336" s="13" t="s">
        <v>5</v>
      </c>
    </row>
    <row r="337" spans="1:8">
      <c r="A337" s="13" t="s">
        <v>1360</v>
      </c>
      <c r="B337" s="13" t="s">
        <v>1361</v>
      </c>
      <c r="C337" s="13" t="s">
        <v>1362</v>
      </c>
      <c r="D337" s="13" t="s">
        <v>872</v>
      </c>
      <c r="E337" s="14">
        <v>24</v>
      </c>
      <c r="F337" s="13">
        <f t="shared" si="10"/>
        <v>3.4142219414973067E-5</v>
      </c>
      <c r="G337" s="14" t="e">
        <f t="shared" si="11"/>
        <v>#REF!</v>
      </c>
      <c r="H337" s="13" t="s">
        <v>5</v>
      </c>
    </row>
    <row r="338" spans="1:8">
      <c r="A338" s="13" t="s">
        <v>230</v>
      </c>
      <c r="B338" s="13" t="s">
        <v>231</v>
      </c>
      <c r="C338" s="13" t="s">
        <v>1363</v>
      </c>
      <c r="D338" s="13" t="s">
        <v>872</v>
      </c>
      <c r="E338" s="14">
        <v>24</v>
      </c>
      <c r="F338" s="13">
        <f t="shared" si="10"/>
        <v>3.4142219414973067E-5</v>
      </c>
      <c r="G338" s="14" t="e">
        <f t="shared" si="11"/>
        <v>#REF!</v>
      </c>
      <c r="H338" s="13" t="s">
        <v>5</v>
      </c>
    </row>
    <row r="339" spans="1:8">
      <c r="A339" s="13" t="s">
        <v>1364</v>
      </c>
      <c r="B339" s="13" t="s">
        <v>1365</v>
      </c>
      <c r="C339" s="13" t="s">
        <v>1366</v>
      </c>
      <c r="D339" s="13" t="s">
        <v>872</v>
      </c>
      <c r="E339" s="14">
        <v>24</v>
      </c>
      <c r="F339" s="13">
        <f t="shared" si="10"/>
        <v>3.4142219414973067E-5</v>
      </c>
      <c r="G339" s="14" t="e">
        <f t="shared" si="11"/>
        <v>#REF!</v>
      </c>
      <c r="H339" s="13" t="s">
        <v>5</v>
      </c>
    </row>
    <row r="340" spans="1:8">
      <c r="A340" s="13" t="s">
        <v>1367</v>
      </c>
      <c r="B340" s="13" t="s">
        <v>1368</v>
      </c>
      <c r="C340" s="13" t="s">
        <v>1369</v>
      </c>
      <c r="D340" s="13" t="s">
        <v>872</v>
      </c>
      <c r="E340" s="14">
        <v>24</v>
      </c>
      <c r="F340" s="13">
        <f t="shared" si="10"/>
        <v>3.4142219414973067E-5</v>
      </c>
      <c r="G340" s="14" t="e">
        <f t="shared" si="11"/>
        <v>#REF!</v>
      </c>
      <c r="H340" s="13" t="s">
        <v>5</v>
      </c>
    </row>
    <row r="341" spans="1:8">
      <c r="A341" s="13" t="s">
        <v>1370</v>
      </c>
      <c r="B341" s="13" t="s">
        <v>1371</v>
      </c>
      <c r="C341" s="13" t="s">
        <v>1372</v>
      </c>
      <c r="D341" s="13" t="s">
        <v>872</v>
      </c>
      <c r="E341" s="14">
        <v>24</v>
      </c>
      <c r="F341" s="13">
        <f t="shared" si="10"/>
        <v>3.4142219414973067E-5</v>
      </c>
      <c r="G341" s="14" t="e">
        <f t="shared" si="11"/>
        <v>#REF!</v>
      </c>
      <c r="H341" s="13" t="s">
        <v>5</v>
      </c>
    </row>
    <row r="342" spans="1:8">
      <c r="A342" s="13" t="s">
        <v>813</v>
      </c>
      <c r="B342" s="13" t="s">
        <v>814</v>
      </c>
      <c r="C342" s="13" t="s">
        <v>1373</v>
      </c>
      <c r="D342" s="13" t="s">
        <v>872</v>
      </c>
      <c r="E342" s="14">
        <v>23</v>
      </c>
      <c r="F342" s="13">
        <f t="shared" si="10"/>
        <v>3.2719626939349193E-5</v>
      </c>
      <c r="G342" s="14" t="e">
        <f t="shared" si="11"/>
        <v>#REF!</v>
      </c>
      <c r="H342" s="13" t="s">
        <v>5</v>
      </c>
    </row>
    <row r="343" spans="1:8">
      <c r="A343" s="13" t="s">
        <v>1374</v>
      </c>
      <c r="B343" s="13" t="s">
        <v>1375</v>
      </c>
      <c r="C343" s="13" t="s">
        <v>1376</v>
      </c>
      <c r="D343" s="13" t="s">
        <v>872</v>
      </c>
      <c r="E343" s="14">
        <v>23</v>
      </c>
      <c r="F343" s="13">
        <f t="shared" si="10"/>
        <v>3.2719626939349193E-5</v>
      </c>
      <c r="G343" s="14" t="e">
        <f t="shared" si="11"/>
        <v>#REF!</v>
      </c>
      <c r="H343" s="13" t="s">
        <v>5</v>
      </c>
    </row>
    <row r="344" spans="1:8">
      <c r="A344" s="13" t="s">
        <v>1377</v>
      </c>
      <c r="B344" s="13" t="s">
        <v>1378</v>
      </c>
      <c r="C344" s="13" t="s">
        <v>1379</v>
      </c>
      <c r="D344" s="13" t="s">
        <v>872</v>
      </c>
      <c r="E344" s="14">
        <v>23</v>
      </c>
      <c r="F344" s="13">
        <f t="shared" si="10"/>
        <v>3.2719626939349193E-5</v>
      </c>
      <c r="G344" s="14" t="e">
        <f t="shared" si="11"/>
        <v>#REF!</v>
      </c>
      <c r="H344" s="13" t="s">
        <v>5</v>
      </c>
    </row>
    <row r="345" spans="1:8">
      <c r="A345" s="13" t="s">
        <v>1380</v>
      </c>
      <c r="B345" s="13" t="s">
        <v>1381</v>
      </c>
      <c r="C345" s="13" t="s">
        <v>1382</v>
      </c>
      <c r="D345" s="13" t="s">
        <v>872</v>
      </c>
      <c r="E345" s="14">
        <v>23</v>
      </c>
      <c r="F345" s="13">
        <f t="shared" si="10"/>
        <v>3.2719626939349193E-5</v>
      </c>
      <c r="G345" s="14" t="e">
        <f t="shared" si="11"/>
        <v>#REF!</v>
      </c>
      <c r="H345" s="13" t="s">
        <v>5</v>
      </c>
    </row>
    <row r="346" spans="1:8">
      <c r="A346" s="13" t="s">
        <v>712</v>
      </c>
      <c r="B346" s="13" t="s">
        <v>713</v>
      </c>
      <c r="C346" s="13" t="s">
        <v>1383</v>
      </c>
      <c r="D346" s="13" t="s">
        <v>872</v>
      </c>
      <c r="E346" s="14">
        <v>22</v>
      </c>
      <c r="F346" s="13">
        <f t="shared" si="10"/>
        <v>3.1297034463725312E-5</v>
      </c>
      <c r="G346" s="14" t="e">
        <f t="shared" si="11"/>
        <v>#REF!</v>
      </c>
      <c r="H346" s="13" t="s">
        <v>5</v>
      </c>
    </row>
    <row r="347" spans="1:8">
      <c r="A347" s="13" t="s">
        <v>1384</v>
      </c>
      <c r="B347" s="13" t="s">
        <v>1385</v>
      </c>
      <c r="C347" s="13" t="s">
        <v>1386</v>
      </c>
      <c r="D347" s="13" t="s">
        <v>872</v>
      </c>
      <c r="E347" s="14">
        <v>22</v>
      </c>
      <c r="F347" s="13">
        <f t="shared" si="10"/>
        <v>3.1297034463725312E-5</v>
      </c>
      <c r="G347" s="14" t="e">
        <f t="shared" si="11"/>
        <v>#REF!</v>
      </c>
      <c r="H347" s="13" t="s">
        <v>5</v>
      </c>
    </row>
    <row r="348" spans="1:8">
      <c r="A348" s="13" t="s">
        <v>1387</v>
      </c>
      <c r="B348" s="13" t="s">
        <v>1388</v>
      </c>
      <c r="C348" s="13" t="s">
        <v>1389</v>
      </c>
      <c r="D348" s="13" t="s">
        <v>872</v>
      </c>
      <c r="E348" s="14">
        <v>21</v>
      </c>
      <c r="F348" s="13">
        <f t="shared" si="10"/>
        <v>2.9874441988101438E-5</v>
      </c>
      <c r="G348" s="14" t="e">
        <f t="shared" si="11"/>
        <v>#REF!</v>
      </c>
      <c r="H348" s="13" t="s">
        <v>5</v>
      </c>
    </row>
    <row r="349" spans="1:8">
      <c r="A349" s="13" t="s">
        <v>678</v>
      </c>
      <c r="B349" s="13" t="s">
        <v>679</v>
      </c>
      <c r="C349" s="13" t="s">
        <v>1390</v>
      </c>
      <c r="D349" s="13" t="s">
        <v>872</v>
      </c>
      <c r="E349" s="14">
        <v>21</v>
      </c>
      <c r="F349" s="13">
        <f t="shared" si="10"/>
        <v>2.9874441988101438E-5</v>
      </c>
      <c r="G349" s="14" t="e">
        <f t="shared" si="11"/>
        <v>#REF!</v>
      </c>
      <c r="H349" s="13" t="s">
        <v>5</v>
      </c>
    </row>
    <row r="350" spans="1:8">
      <c r="A350" s="13" t="s">
        <v>1391</v>
      </c>
      <c r="B350" s="13" t="s">
        <v>1392</v>
      </c>
      <c r="C350" s="13" t="s">
        <v>1393</v>
      </c>
      <c r="D350" s="13" t="s">
        <v>872</v>
      </c>
      <c r="E350" s="14">
        <v>21</v>
      </c>
      <c r="F350" s="13">
        <f t="shared" si="10"/>
        <v>2.9874441988101438E-5</v>
      </c>
      <c r="G350" s="14" t="e">
        <f t="shared" si="11"/>
        <v>#REF!</v>
      </c>
      <c r="H350" s="13" t="s">
        <v>5</v>
      </c>
    </row>
    <row r="351" spans="1:8" ht="30">
      <c r="A351" s="13" t="s">
        <v>1394</v>
      </c>
      <c r="B351" s="13" t="s">
        <v>1395</v>
      </c>
      <c r="C351" s="13" t="s">
        <v>1396</v>
      </c>
      <c r="D351" s="13" t="s">
        <v>872</v>
      </c>
      <c r="E351" s="14">
        <v>21</v>
      </c>
      <c r="F351" s="13">
        <f t="shared" si="10"/>
        <v>2.9874441988101438E-5</v>
      </c>
      <c r="G351" s="14" t="e">
        <f t="shared" si="11"/>
        <v>#REF!</v>
      </c>
      <c r="H351" s="13" t="s">
        <v>5</v>
      </c>
    </row>
    <row r="352" spans="1:8">
      <c r="A352" s="13" t="s">
        <v>1397</v>
      </c>
      <c r="B352" s="13" t="s">
        <v>1398</v>
      </c>
      <c r="C352" s="13" t="s">
        <v>1399</v>
      </c>
      <c r="D352" s="13" t="s">
        <v>872</v>
      </c>
      <c r="E352" s="14">
        <v>20</v>
      </c>
      <c r="F352" s="13">
        <f t="shared" si="10"/>
        <v>2.8451849512477557E-5</v>
      </c>
      <c r="G352" s="14" t="e">
        <f t="shared" si="11"/>
        <v>#REF!</v>
      </c>
      <c r="H352" s="13" t="s">
        <v>5</v>
      </c>
    </row>
    <row r="353" spans="1:8">
      <c r="A353" s="13" t="s">
        <v>639</v>
      </c>
      <c r="B353" s="13" t="s">
        <v>640</v>
      </c>
      <c r="C353" s="13" t="s">
        <v>1400</v>
      </c>
      <c r="D353" s="13" t="s">
        <v>872</v>
      </c>
      <c r="E353" s="14">
        <v>20</v>
      </c>
      <c r="F353" s="13">
        <f t="shared" si="10"/>
        <v>2.8451849512477557E-5</v>
      </c>
      <c r="G353" s="14" t="e">
        <f t="shared" si="11"/>
        <v>#REF!</v>
      </c>
      <c r="H353" s="13" t="s">
        <v>5</v>
      </c>
    </row>
    <row r="354" spans="1:8">
      <c r="A354" s="13" t="s">
        <v>1401</v>
      </c>
      <c r="B354" s="13" t="s">
        <v>1402</v>
      </c>
      <c r="C354" s="13" t="s">
        <v>1403</v>
      </c>
      <c r="D354" s="13" t="s">
        <v>872</v>
      </c>
      <c r="E354" s="14">
        <v>18</v>
      </c>
      <c r="F354" s="13">
        <f t="shared" si="10"/>
        <v>2.5606664561229802E-5</v>
      </c>
      <c r="G354" s="14" t="e">
        <f t="shared" si="11"/>
        <v>#REF!</v>
      </c>
      <c r="H354" s="13" t="s">
        <v>5</v>
      </c>
    </row>
    <row r="355" spans="1:8">
      <c r="A355" s="13" t="s">
        <v>1404</v>
      </c>
      <c r="B355" s="13" t="s">
        <v>1405</v>
      </c>
      <c r="C355" s="13" t="s">
        <v>1406</v>
      </c>
      <c r="D355" s="13" t="s">
        <v>872</v>
      </c>
      <c r="E355" s="14">
        <v>17</v>
      </c>
      <c r="F355" s="13">
        <f t="shared" si="10"/>
        <v>2.4184072085605925E-5</v>
      </c>
      <c r="G355" s="14" t="e">
        <f t="shared" si="11"/>
        <v>#REF!</v>
      </c>
      <c r="H355" s="13" t="s">
        <v>5</v>
      </c>
    </row>
    <row r="356" spans="1:8">
      <c r="A356" s="13" t="s">
        <v>1407</v>
      </c>
      <c r="B356" s="13" t="s">
        <v>1408</v>
      </c>
      <c r="C356" s="13" t="s">
        <v>1409</v>
      </c>
      <c r="D356" s="13" t="s">
        <v>872</v>
      </c>
      <c r="E356" s="14">
        <v>17</v>
      </c>
      <c r="F356" s="13">
        <f t="shared" si="10"/>
        <v>2.4184072085605925E-5</v>
      </c>
      <c r="G356" s="14" t="e">
        <f t="shared" si="11"/>
        <v>#REF!</v>
      </c>
      <c r="H356" s="13" t="s">
        <v>5</v>
      </c>
    </row>
    <row r="357" spans="1:8">
      <c r="A357" s="13" t="s">
        <v>1410</v>
      </c>
      <c r="B357" s="13" t="s">
        <v>1411</v>
      </c>
      <c r="C357" s="13" t="s">
        <v>1412</v>
      </c>
      <c r="D357" s="13" t="s">
        <v>872</v>
      </c>
      <c r="E357" s="14">
        <v>17</v>
      </c>
      <c r="F357" s="13">
        <f t="shared" si="10"/>
        <v>2.4184072085605925E-5</v>
      </c>
      <c r="G357" s="14" t="e">
        <f t="shared" si="11"/>
        <v>#REF!</v>
      </c>
      <c r="H357" s="13" t="s">
        <v>5</v>
      </c>
    </row>
    <row r="358" spans="1:8">
      <c r="A358" s="13" t="s">
        <v>1413</v>
      </c>
      <c r="B358" s="13" t="s">
        <v>1414</v>
      </c>
      <c r="C358" s="13" t="s">
        <v>1415</v>
      </c>
      <c r="D358" s="13" t="s">
        <v>872</v>
      </c>
      <c r="E358" s="14">
        <v>16</v>
      </c>
      <c r="F358" s="13">
        <f t="shared" si="10"/>
        <v>2.2761479609982047E-5</v>
      </c>
      <c r="G358" s="14" t="e">
        <f t="shared" si="11"/>
        <v>#REF!</v>
      </c>
      <c r="H358" s="13" t="s">
        <v>5</v>
      </c>
    </row>
    <row r="359" spans="1:8">
      <c r="A359" s="13" t="s">
        <v>1416</v>
      </c>
      <c r="B359" s="13" t="s">
        <v>1417</v>
      </c>
      <c r="C359" s="13" t="s">
        <v>1418</v>
      </c>
      <c r="D359" s="13" t="s">
        <v>872</v>
      </c>
      <c r="E359" s="14">
        <v>16</v>
      </c>
      <c r="F359" s="13">
        <f t="shared" si="10"/>
        <v>2.2761479609982047E-5</v>
      </c>
      <c r="G359" s="14" t="e">
        <f t="shared" si="11"/>
        <v>#REF!</v>
      </c>
      <c r="H359" s="13" t="s">
        <v>5</v>
      </c>
    </row>
    <row r="360" spans="1:8">
      <c r="A360" s="13" t="s">
        <v>1419</v>
      </c>
      <c r="B360" s="13" t="s">
        <v>1420</v>
      </c>
      <c r="C360" s="13" t="s">
        <v>1421</v>
      </c>
      <c r="D360" s="13" t="s">
        <v>872</v>
      </c>
      <c r="E360" s="14">
        <v>16</v>
      </c>
      <c r="F360" s="13">
        <f t="shared" si="10"/>
        <v>2.2761479609982047E-5</v>
      </c>
      <c r="G360" s="14" t="e">
        <f t="shared" si="11"/>
        <v>#REF!</v>
      </c>
      <c r="H360" s="13" t="s">
        <v>5</v>
      </c>
    </row>
    <row r="361" spans="1:8">
      <c r="A361" s="13" t="s">
        <v>1422</v>
      </c>
      <c r="B361" s="13" t="s">
        <v>1423</v>
      </c>
      <c r="C361" s="13" t="s">
        <v>1424</v>
      </c>
      <c r="D361" s="13" t="s">
        <v>872</v>
      </c>
      <c r="E361" s="14">
        <v>14</v>
      </c>
      <c r="F361" s="13">
        <f t="shared" si="10"/>
        <v>1.9916294658734292E-5</v>
      </c>
      <c r="G361" s="14" t="e">
        <f t="shared" si="11"/>
        <v>#REF!</v>
      </c>
      <c r="H361" s="13" t="s">
        <v>5</v>
      </c>
    </row>
    <row r="362" spans="1:8">
      <c r="A362" s="13" t="s">
        <v>1425</v>
      </c>
      <c r="B362" s="13" t="s">
        <v>1426</v>
      </c>
      <c r="C362" s="13" t="s">
        <v>1427</v>
      </c>
      <c r="D362" s="13" t="s">
        <v>872</v>
      </c>
      <c r="E362" s="14">
        <v>14</v>
      </c>
      <c r="F362" s="13">
        <f t="shared" si="10"/>
        <v>1.9916294658734292E-5</v>
      </c>
      <c r="G362" s="14" t="e">
        <f t="shared" si="11"/>
        <v>#REF!</v>
      </c>
      <c r="H362" s="13" t="s">
        <v>5</v>
      </c>
    </row>
    <row r="363" spans="1:8">
      <c r="A363" s="13" t="s">
        <v>1428</v>
      </c>
      <c r="B363" s="13" t="s">
        <v>1429</v>
      </c>
      <c r="C363" s="13" t="s">
        <v>1430</v>
      </c>
      <c r="D363" s="13" t="s">
        <v>872</v>
      </c>
      <c r="E363" s="14">
        <v>14</v>
      </c>
      <c r="F363" s="13">
        <f t="shared" si="10"/>
        <v>1.9916294658734292E-5</v>
      </c>
      <c r="G363" s="14" t="e">
        <f t="shared" si="11"/>
        <v>#REF!</v>
      </c>
      <c r="H363" s="13" t="s">
        <v>5</v>
      </c>
    </row>
    <row r="364" spans="1:8">
      <c r="A364" s="13" t="s">
        <v>1431</v>
      </c>
      <c r="B364" s="13" t="s">
        <v>1432</v>
      </c>
      <c r="C364" s="13" t="s">
        <v>1433</v>
      </c>
      <c r="D364" s="13" t="s">
        <v>872</v>
      </c>
      <c r="E364" s="14">
        <v>13</v>
      </c>
      <c r="F364" s="13">
        <f t="shared" si="10"/>
        <v>1.8493702183110415E-5</v>
      </c>
      <c r="G364" s="14" t="e">
        <f t="shared" si="11"/>
        <v>#REF!</v>
      </c>
      <c r="H364" s="13" t="s">
        <v>5</v>
      </c>
    </row>
    <row r="365" spans="1:8">
      <c r="A365" s="13" t="s">
        <v>1434</v>
      </c>
      <c r="B365" s="13" t="s">
        <v>1435</v>
      </c>
      <c r="C365" s="13" t="s">
        <v>1436</v>
      </c>
      <c r="D365" s="13" t="s">
        <v>872</v>
      </c>
      <c r="E365" s="14">
        <v>13</v>
      </c>
      <c r="F365" s="13">
        <f t="shared" si="10"/>
        <v>1.8493702183110415E-5</v>
      </c>
      <c r="G365" s="14" t="e">
        <f t="shared" si="11"/>
        <v>#REF!</v>
      </c>
      <c r="H365" s="13" t="s">
        <v>5</v>
      </c>
    </row>
    <row r="366" spans="1:8">
      <c r="A366" s="13" t="s">
        <v>1437</v>
      </c>
      <c r="B366" s="13" t="s">
        <v>1438</v>
      </c>
      <c r="C366" s="13" t="s">
        <v>1439</v>
      </c>
      <c r="D366" s="13" t="s">
        <v>872</v>
      </c>
      <c r="E366" s="14">
        <v>13</v>
      </c>
      <c r="F366" s="13">
        <f t="shared" si="10"/>
        <v>1.8493702183110415E-5</v>
      </c>
      <c r="G366" s="14" t="e">
        <f t="shared" si="11"/>
        <v>#REF!</v>
      </c>
      <c r="H366" s="13" t="s">
        <v>5</v>
      </c>
    </row>
    <row r="367" spans="1:8">
      <c r="A367" s="13" t="s">
        <v>1440</v>
      </c>
      <c r="B367" s="13" t="s">
        <v>1441</v>
      </c>
      <c r="C367" s="13" t="s">
        <v>1442</v>
      </c>
      <c r="D367" s="13" t="s">
        <v>872</v>
      </c>
      <c r="E367" s="14">
        <v>13</v>
      </c>
      <c r="F367" s="13">
        <f t="shared" si="10"/>
        <v>1.8493702183110415E-5</v>
      </c>
      <c r="G367" s="14" t="e">
        <f t="shared" si="11"/>
        <v>#REF!</v>
      </c>
      <c r="H367" s="13" t="s">
        <v>5</v>
      </c>
    </row>
    <row r="368" spans="1:8">
      <c r="A368" s="13" t="s">
        <v>1443</v>
      </c>
      <c r="B368" s="13" t="s">
        <v>1444</v>
      </c>
      <c r="C368" s="13" t="s">
        <v>1445</v>
      </c>
      <c r="D368" s="13" t="s">
        <v>872</v>
      </c>
      <c r="E368" s="14">
        <v>13</v>
      </c>
      <c r="F368" s="13">
        <f t="shared" si="10"/>
        <v>1.8493702183110415E-5</v>
      </c>
      <c r="G368" s="14" t="e">
        <f t="shared" si="11"/>
        <v>#REF!</v>
      </c>
      <c r="H368" s="13" t="s">
        <v>5</v>
      </c>
    </row>
    <row r="369" spans="1:8">
      <c r="A369" s="13" t="s">
        <v>1446</v>
      </c>
      <c r="B369" s="13" t="s">
        <v>1447</v>
      </c>
      <c r="C369" s="13" t="s">
        <v>1448</v>
      </c>
      <c r="D369" s="13" t="s">
        <v>872</v>
      </c>
      <c r="E369" s="14">
        <v>12</v>
      </c>
      <c r="F369" s="13">
        <f t="shared" si="10"/>
        <v>1.7071109707486534E-5</v>
      </c>
      <c r="G369" s="14" t="e">
        <f t="shared" si="11"/>
        <v>#REF!</v>
      </c>
      <c r="H369" s="13" t="s">
        <v>5</v>
      </c>
    </row>
    <row r="370" spans="1:8">
      <c r="A370" s="13" t="s">
        <v>1449</v>
      </c>
      <c r="B370" s="13" t="s">
        <v>1450</v>
      </c>
      <c r="C370" s="13" t="s">
        <v>1451</v>
      </c>
      <c r="D370" s="13" t="s">
        <v>872</v>
      </c>
      <c r="E370" s="14">
        <v>11</v>
      </c>
      <c r="F370" s="13">
        <f t="shared" si="10"/>
        <v>1.5648517231862656E-5</v>
      </c>
      <c r="G370" s="14" t="e">
        <f t="shared" si="11"/>
        <v>#REF!</v>
      </c>
      <c r="H370" s="13" t="s">
        <v>5</v>
      </c>
    </row>
    <row r="371" spans="1:8">
      <c r="A371" s="13" t="s">
        <v>1452</v>
      </c>
      <c r="B371" s="13" t="s">
        <v>1453</v>
      </c>
      <c r="C371" s="13" t="s">
        <v>1454</v>
      </c>
      <c r="D371" s="13" t="s">
        <v>872</v>
      </c>
      <c r="E371" s="14">
        <v>11</v>
      </c>
      <c r="F371" s="13">
        <f t="shared" si="10"/>
        <v>1.5648517231862656E-5</v>
      </c>
      <c r="G371" s="14" t="e">
        <f t="shared" si="11"/>
        <v>#REF!</v>
      </c>
      <c r="H371" s="13" t="s">
        <v>5</v>
      </c>
    </row>
    <row r="372" spans="1:8">
      <c r="A372" s="13" t="s">
        <v>1455</v>
      </c>
      <c r="B372" s="13" t="s">
        <v>1456</v>
      </c>
      <c r="C372" s="13" t="s">
        <v>1457</v>
      </c>
      <c r="D372" s="13" t="s">
        <v>872</v>
      </c>
      <c r="E372" s="14">
        <v>10</v>
      </c>
      <c r="F372" s="13">
        <f t="shared" si="10"/>
        <v>1.4225924756238779E-5</v>
      </c>
      <c r="G372" s="14" t="e">
        <f t="shared" si="11"/>
        <v>#REF!</v>
      </c>
      <c r="H372" s="13" t="s">
        <v>5</v>
      </c>
    </row>
    <row r="373" spans="1:8">
      <c r="A373" s="13" t="s">
        <v>1458</v>
      </c>
      <c r="B373" s="13" t="s">
        <v>1459</v>
      </c>
      <c r="C373" s="13" t="s">
        <v>1460</v>
      </c>
      <c r="D373" s="13" t="s">
        <v>872</v>
      </c>
      <c r="E373" s="14">
        <v>10</v>
      </c>
      <c r="F373" s="13">
        <f t="shared" si="10"/>
        <v>1.4225924756238779E-5</v>
      </c>
      <c r="G373" s="14" t="e">
        <f t="shared" si="11"/>
        <v>#REF!</v>
      </c>
      <c r="H373" s="13" t="s">
        <v>5</v>
      </c>
    </row>
    <row r="374" spans="1:8">
      <c r="A374" s="13" t="s">
        <v>1461</v>
      </c>
      <c r="B374" s="13" t="s">
        <v>1462</v>
      </c>
      <c r="C374" s="13" t="s">
        <v>1463</v>
      </c>
      <c r="D374" s="13" t="s">
        <v>872</v>
      </c>
      <c r="E374" s="14">
        <v>10</v>
      </c>
      <c r="F374" s="13">
        <f t="shared" si="10"/>
        <v>1.4225924756238779E-5</v>
      </c>
      <c r="G374" s="14" t="e">
        <f t="shared" si="11"/>
        <v>#REF!</v>
      </c>
      <c r="H374" s="13" t="s">
        <v>5</v>
      </c>
    </row>
    <row r="375" spans="1:8">
      <c r="A375" s="13" t="s">
        <v>1464</v>
      </c>
      <c r="B375" s="13" t="s">
        <v>1465</v>
      </c>
      <c r="C375" s="13" t="s">
        <v>1466</v>
      </c>
      <c r="D375" s="13" t="s">
        <v>872</v>
      </c>
      <c r="E375" s="14">
        <v>10</v>
      </c>
      <c r="F375" s="13">
        <f t="shared" si="10"/>
        <v>1.4225924756238779E-5</v>
      </c>
      <c r="G375" s="14" t="e">
        <f t="shared" si="11"/>
        <v>#REF!</v>
      </c>
      <c r="H375" s="13" t="s">
        <v>5</v>
      </c>
    </row>
    <row r="376" spans="1:8">
      <c r="A376" s="13" t="s">
        <v>375</v>
      </c>
      <c r="B376" s="13" t="s">
        <v>376</v>
      </c>
      <c r="C376" s="13" t="s">
        <v>1467</v>
      </c>
      <c r="D376" s="13" t="s">
        <v>872</v>
      </c>
      <c r="E376" s="14">
        <v>10</v>
      </c>
      <c r="F376" s="13">
        <f t="shared" si="10"/>
        <v>1.4225924756238779E-5</v>
      </c>
      <c r="G376" s="14" t="e">
        <f t="shared" si="11"/>
        <v>#REF!</v>
      </c>
      <c r="H376" s="13" t="s">
        <v>5</v>
      </c>
    </row>
    <row r="377" spans="1:8">
      <c r="A377" s="13" t="s">
        <v>1468</v>
      </c>
      <c r="B377" s="13" t="s">
        <v>1469</v>
      </c>
      <c r="C377" s="13" t="s">
        <v>1470</v>
      </c>
      <c r="D377" s="13" t="s">
        <v>872</v>
      </c>
      <c r="E377" s="14">
        <v>10</v>
      </c>
      <c r="F377" s="13">
        <f t="shared" si="10"/>
        <v>1.4225924756238779E-5</v>
      </c>
      <c r="G377" s="14" t="e">
        <f t="shared" si="11"/>
        <v>#REF!</v>
      </c>
      <c r="H377" s="13" t="s">
        <v>5</v>
      </c>
    </row>
    <row r="378" spans="1:8">
      <c r="A378" s="13" t="s">
        <v>1471</v>
      </c>
      <c r="B378" s="13" t="s">
        <v>1472</v>
      </c>
      <c r="C378" s="13" t="s">
        <v>1473</v>
      </c>
      <c r="D378" s="13" t="s">
        <v>872</v>
      </c>
      <c r="E378" s="14">
        <v>10</v>
      </c>
      <c r="F378" s="13">
        <f t="shared" si="10"/>
        <v>1.4225924756238779E-5</v>
      </c>
      <c r="G378" s="14" t="e">
        <f t="shared" si="11"/>
        <v>#REF!</v>
      </c>
      <c r="H378" s="13" t="s">
        <v>5</v>
      </c>
    </row>
    <row r="379" spans="1:8">
      <c r="A379" s="13" t="s">
        <v>470</v>
      </c>
      <c r="B379" s="13" t="s">
        <v>471</v>
      </c>
      <c r="C379" s="13" t="s">
        <v>1474</v>
      </c>
      <c r="D379" s="13" t="s">
        <v>872</v>
      </c>
      <c r="E379" s="14">
        <v>9</v>
      </c>
      <c r="F379" s="13">
        <f t="shared" si="10"/>
        <v>1.2803332280614901E-5</v>
      </c>
      <c r="G379" s="14" t="e">
        <f t="shared" si="11"/>
        <v>#REF!</v>
      </c>
      <c r="H379" s="13" t="s">
        <v>5</v>
      </c>
    </row>
    <row r="380" spans="1:8">
      <c r="A380" s="13" t="s">
        <v>1475</v>
      </c>
      <c r="B380" s="13" t="s">
        <v>1476</v>
      </c>
      <c r="C380" s="13" t="s">
        <v>1477</v>
      </c>
      <c r="D380" s="13" t="s">
        <v>872</v>
      </c>
      <c r="E380" s="14">
        <v>8</v>
      </c>
      <c r="F380" s="13">
        <f t="shared" si="10"/>
        <v>1.1380739804991024E-5</v>
      </c>
      <c r="G380" s="14" t="e">
        <f t="shared" si="11"/>
        <v>#REF!</v>
      </c>
      <c r="H380" s="13" t="s">
        <v>5</v>
      </c>
    </row>
    <row r="381" spans="1:8">
      <c r="A381" s="13" t="s">
        <v>1478</v>
      </c>
      <c r="B381" s="13" t="s">
        <v>1479</v>
      </c>
      <c r="C381" s="13" t="s">
        <v>1480</v>
      </c>
      <c r="D381" s="13" t="s">
        <v>872</v>
      </c>
      <c r="E381" s="14">
        <v>8</v>
      </c>
      <c r="F381" s="13">
        <f t="shared" si="10"/>
        <v>1.1380739804991024E-5</v>
      </c>
      <c r="G381" s="14" t="e">
        <f t="shared" si="11"/>
        <v>#REF!</v>
      </c>
      <c r="H381" s="13" t="s">
        <v>5</v>
      </c>
    </row>
    <row r="382" spans="1:8">
      <c r="A382" s="13" t="s">
        <v>1481</v>
      </c>
      <c r="B382" s="13" t="s">
        <v>1482</v>
      </c>
      <c r="C382" s="13" t="s">
        <v>1483</v>
      </c>
      <c r="D382" s="13" t="s">
        <v>872</v>
      </c>
      <c r="E382" s="14">
        <v>8</v>
      </c>
      <c r="F382" s="13">
        <f t="shared" si="10"/>
        <v>1.1380739804991024E-5</v>
      </c>
      <c r="G382" s="14" t="e">
        <f t="shared" si="11"/>
        <v>#REF!</v>
      </c>
      <c r="H382" s="13" t="s">
        <v>5</v>
      </c>
    </row>
    <row r="383" spans="1:8">
      <c r="A383" s="13" t="s">
        <v>1484</v>
      </c>
      <c r="B383" s="13" t="s">
        <v>1485</v>
      </c>
      <c r="C383" s="13" t="s">
        <v>1486</v>
      </c>
      <c r="D383" s="13" t="s">
        <v>872</v>
      </c>
      <c r="E383" s="14">
        <v>8</v>
      </c>
      <c r="F383" s="13">
        <f t="shared" si="10"/>
        <v>1.1380739804991024E-5</v>
      </c>
      <c r="G383" s="14" t="e">
        <f t="shared" si="11"/>
        <v>#REF!</v>
      </c>
      <c r="H383" s="13" t="s">
        <v>5</v>
      </c>
    </row>
    <row r="384" spans="1:8">
      <c r="A384" s="13" t="s">
        <v>1487</v>
      </c>
      <c r="B384" s="13" t="s">
        <v>1488</v>
      </c>
      <c r="C384" s="13" t="s">
        <v>1489</v>
      </c>
      <c r="D384" s="13" t="s">
        <v>872</v>
      </c>
      <c r="E384" s="14">
        <v>8</v>
      </c>
      <c r="F384" s="13">
        <f t="shared" si="10"/>
        <v>1.1380739804991024E-5</v>
      </c>
      <c r="G384" s="14" t="e">
        <f t="shared" si="11"/>
        <v>#REF!</v>
      </c>
      <c r="H384" s="13" t="s">
        <v>5</v>
      </c>
    </row>
    <row r="385" spans="1:8">
      <c r="A385" s="13" t="s">
        <v>1490</v>
      </c>
      <c r="B385" s="13" t="s">
        <v>1491</v>
      </c>
      <c r="C385" s="13" t="s">
        <v>1492</v>
      </c>
      <c r="D385" s="13" t="s">
        <v>872</v>
      </c>
      <c r="E385" s="14">
        <v>7</v>
      </c>
      <c r="F385" s="13">
        <f t="shared" si="10"/>
        <v>9.9581473293671461E-6</v>
      </c>
      <c r="G385" s="14" t="e">
        <f t="shared" si="11"/>
        <v>#REF!</v>
      </c>
      <c r="H385" s="13" t="s">
        <v>5</v>
      </c>
    </row>
    <row r="386" spans="1:8">
      <c r="A386" s="13" t="s">
        <v>1493</v>
      </c>
      <c r="B386" s="13" t="s">
        <v>1494</v>
      </c>
      <c r="C386" s="13" t="s">
        <v>1495</v>
      </c>
      <c r="D386" s="13" t="s">
        <v>872</v>
      </c>
      <c r="E386" s="14">
        <v>7</v>
      </c>
      <c r="F386" s="13">
        <f t="shared" ref="F386:F413" si="12">E386/SUM(E$2:E$499)</f>
        <v>9.9581473293671461E-6</v>
      </c>
      <c r="G386" s="14" t="e">
        <f t="shared" ref="G386:G413" si="13">F386+G385</f>
        <v>#REF!</v>
      </c>
      <c r="H386" s="13" t="s">
        <v>5</v>
      </c>
    </row>
    <row r="387" spans="1:8">
      <c r="A387" s="13" t="s">
        <v>1496</v>
      </c>
      <c r="B387" s="13" t="s">
        <v>1497</v>
      </c>
      <c r="C387" s="13" t="s">
        <v>1498</v>
      </c>
      <c r="D387" s="13" t="s">
        <v>872</v>
      </c>
      <c r="E387" s="14">
        <v>7</v>
      </c>
      <c r="F387" s="13">
        <f t="shared" si="12"/>
        <v>9.9581473293671461E-6</v>
      </c>
      <c r="G387" s="14" t="e">
        <f t="shared" si="13"/>
        <v>#REF!</v>
      </c>
      <c r="H387" s="13" t="s">
        <v>5</v>
      </c>
    </row>
    <row r="388" spans="1:8">
      <c r="A388" s="13" t="s">
        <v>1499</v>
      </c>
      <c r="B388" s="13" t="s">
        <v>1500</v>
      </c>
      <c r="C388" s="13" t="s">
        <v>1501</v>
      </c>
      <c r="D388" s="13" t="s">
        <v>872</v>
      </c>
      <c r="E388" s="14">
        <v>7</v>
      </c>
      <c r="F388" s="13">
        <f t="shared" si="12"/>
        <v>9.9581473293671461E-6</v>
      </c>
      <c r="G388" s="14" t="e">
        <f t="shared" si="13"/>
        <v>#REF!</v>
      </c>
      <c r="H388" s="13" t="s">
        <v>5</v>
      </c>
    </row>
    <row r="389" spans="1:8">
      <c r="A389" s="13" t="s">
        <v>1502</v>
      </c>
      <c r="B389" s="13" t="s">
        <v>1503</v>
      </c>
      <c r="C389" s="13" t="s">
        <v>1504</v>
      </c>
      <c r="D389" s="13" t="s">
        <v>872</v>
      </c>
      <c r="E389" s="14">
        <v>6</v>
      </c>
      <c r="F389" s="13">
        <f t="shared" si="12"/>
        <v>8.5355548537432668E-6</v>
      </c>
      <c r="G389" s="14" t="e">
        <f t="shared" si="13"/>
        <v>#REF!</v>
      </c>
      <c r="H389" s="13" t="s">
        <v>5</v>
      </c>
    </row>
    <row r="390" spans="1:8">
      <c r="A390" s="13" t="s">
        <v>1505</v>
      </c>
      <c r="B390" s="13" t="s">
        <v>1506</v>
      </c>
      <c r="C390" s="13" t="s">
        <v>1507</v>
      </c>
      <c r="D390" s="13" t="s">
        <v>872</v>
      </c>
      <c r="E390" s="14">
        <v>6</v>
      </c>
      <c r="F390" s="13">
        <f t="shared" si="12"/>
        <v>8.5355548537432668E-6</v>
      </c>
      <c r="G390" s="14" t="e">
        <f t="shared" si="13"/>
        <v>#REF!</v>
      </c>
      <c r="H390" s="13" t="s">
        <v>5</v>
      </c>
    </row>
    <row r="391" spans="1:8">
      <c r="A391" s="13" t="s">
        <v>1508</v>
      </c>
      <c r="B391" s="13" t="s">
        <v>1509</v>
      </c>
      <c r="C391" s="13" t="s">
        <v>1510</v>
      </c>
      <c r="D391" s="13" t="s">
        <v>872</v>
      </c>
      <c r="E391" s="14">
        <v>6</v>
      </c>
      <c r="F391" s="13">
        <f t="shared" si="12"/>
        <v>8.5355548537432668E-6</v>
      </c>
      <c r="G391" s="14" t="e">
        <f t="shared" si="13"/>
        <v>#REF!</v>
      </c>
      <c r="H391" s="13" t="s">
        <v>5</v>
      </c>
    </row>
    <row r="392" spans="1:8">
      <c r="A392" s="13" t="s">
        <v>1511</v>
      </c>
      <c r="B392" s="13" t="s">
        <v>1512</v>
      </c>
      <c r="C392" s="13" t="s">
        <v>1513</v>
      </c>
      <c r="D392" s="13" t="s">
        <v>872</v>
      </c>
      <c r="E392" s="14">
        <v>6</v>
      </c>
      <c r="F392" s="13">
        <f t="shared" si="12"/>
        <v>8.5355548537432668E-6</v>
      </c>
      <c r="G392" s="14" t="e">
        <f t="shared" si="13"/>
        <v>#REF!</v>
      </c>
      <c r="H392" s="13" t="s">
        <v>5</v>
      </c>
    </row>
    <row r="393" spans="1:8">
      <c r="A393" s="13" t="s">
        <v>1514</v>
      </c>
      <c r="B393" s="13" t="s">
        <v>1515</v>
      </c>
      <c r="C393" s="13" t="s">
        <v>1516</v>
      </c>
      <c r="D393" s="13" t="s">
        <v>872</v>
      </c>
      <c r="E393" s="14">
        <v>6</v>
      </c>
      <c r="F393" s="13">
        <f t="shared" si="12"/>
        <v>8.5355548537432668E-6</v>
      </c>
      <c r="G393" s="14" t="e">
        <f t="shared" si="13"/>
        <v>#REF!</v>
      </c>
      <c r="H393" s="13" t="s">
        <v>5</v>
      </c>
    </row>
    <row r="394" spans="1:8">
      <c r="A394" s="13" t="s">
        <v>1517</v>
      </c>
      <c r="B394" s="13" t="s">
        <v>1518</v>
      </c>
      <c r="C394" s="13" t="s">
        <v>1519</v>
      </c>
      <c r="D394" s="13" t="s">
        <v>872</v>
      </c>
      <c r="E394" s="14">
        <v>5</v>
      </c>
      <c r="F394" s="13">
        <f t="shared" si="12"/>
        <v>7.1129623781193893E-6</v>
      </c>
      <c r="G394" s="14" t="e">
        <f t="shared" si="13"/>
        <v>#REF!</v>
      </c>
      <c r="H394" s="13" t="s">
        <v>5</v>
      </c>
    </row>
    <row r="395" spans="1:8" ht="30">
      <c r="A395" s="13" t="s">
        <v>1520</v>
      </c>
      <c r="B395" s="13" t="s">
        <v>1521</v>
      </c>
      <c r="C395" s="13" t="s">
        <v>1522</v>
      </c>
      <c r="D395" s="13" t="s">
        <v>872</v>
      </c>
      <c r="E395" s="14">
        <v>5</v>
      </c>
      <c r="F395" s="13">
        <f t="shared" si="12"/>
        <v>7.1129623781193893E-6</v>
      </c>
      <c r="G395" s="14" t="e">
        <f t="shared" si="13"/>
        <v>#REF!</v>
      </c>
      <c r="H395" s="13" t="s">
        <v>5</v>
      </c>
    </row>
    <row r="396" spans="1:8">
      <c r="A396" s="13" t="s">
        <v>1523</v>
      </c>
      <c r="B396" s="13" t="s">
        <v>1524</v>
      </c>
      <c r="C396" s="13" t="s">
        <v>1525</v>
      </c>
      <c r="D396" s="13" t="s">
        <v>872</v>
      </c>
      <c r="E396" s="14">
        <v>5</v>
      </c>
      <c r="F396" s="13">
        <f t="shared" si="12"/>
        <v>7.1129623781193893E-6</v>
      </c>
      <c r="G396" s="14" t="e">
        <f t="shared" si="13"/>
        <v>#REF!</v>
      </c>
      <c r="H396" s="13" t="s">
        <v>5</v>
      </c>
    </row>
    <row r="397" spans="1:8">
      <c r="A397" s="13" t="s">
        <v>1526</v>
      </c>
      <c r="B397" s="13" t="s">
        <v>1527</v>
      </c>
      <c r="C397" s="13" t="s">
        <v>1528</v>
      </c>
      <c r="D397" s="13" t="s">
        <v>872</v>
      </c>
      <c r="E397" s="14">
        <v>5</v>
      </c>
      <c r="F397" s="13">
        <f t="shared" si="12"/>
        <v>7.1129623781193893E-6</v>
      </c>
      <c r="G397" s="14" t="e">
        <f t="shared" si="13"/>
        <v>#REF!</v>
      </c>
      <c r="H397" s="13" t="s">
        <v>5</v>
      </c>
    </row>
    <row r="398" spans="1:8">
      <c r="A398" s="13" t="s">
        <v>1529</v>
      </c>
      <c r="B398" s="13" t="s">
        <v>1530</v>
      </c>
      <c r="C398" s="13" t="s">
        <v>1531</v>
      </c>
      <c r="D398" s="13" t="s">
        <v>872</v>
      </c>
      <c r="E398" s="14">
        <v>5</v>
      </c>
      <c r="F398" s="13">
        <f t="shared" si="12"/>
        <v>7.1129623781193893E-6</v>
      </c>
      <c r="G398" s="14" t="e">
        <f t="shared" si="13"/>
        <v>#REF!</v>
      </c>
      <c r="H398" s="13" t="s">
        <v>5</v>
      </c>
    </row>
    <row r="399" spans="1:8">
      <c r="A399" s="13" t="s">
        <v>1532</v>
      </c>
      <c r="B399" s="13" t="s">
        <v>1533</v>
      </c>
      <c r="C399" s="13" t="s">
        <v>1534</v>
      </c>
      <c r="D399" s="13" t="s">
        <v>872</v>
      </c>
      <c r="E399" s="14">
        <v>4</v>
      </c>
      <c r="F399" s="13">
        <f t="shared" si="12"/>
        <v>5.6903699024955118E-6</v>
      </c>
      <c r="G399" s="14" t="e">
        <f t="shared" si="13"/>
        <v>#REF!</v>
      </c>
      <c r="H399" s="13" t="s">
        <v>5</v>
      </c>
    </row>
    <row r="400" spans="1:8">
      <c r="A400" s="13" t="s">
        <v>1535</v>
      </c>
      <c r="B400" s="13" t="s">
        <v>1536</v>
      </c>
      <c r="C400" s="13" t="s">
        <v>1537</v>
      </c>
      <c r="D400" s="13" t="s">
        <v>872</v>
      </c>
      <c r="E400" s="14">
        <v>4</v>
      </c>
      <c r="F400" s="13">
        <f t="shared" si="12"/>
        <v>5.6903699024955118E-6</v>
      </c>
      <c r="G400" s="14" t="e">
        <f t="shared" si="13"/>
        <v>#REF!</v>
      </c>
      <c r="H400" s="13" t="s">
        <v>5</v>
      </c>
    </row>
    <row r="401" spans="1:8">
      <c r="A401" s="13" t="s">
        <v>1538</v>
      </c>
      <c r="B401" s="13" t="s">
        <v>1539</v>
      </c>
      <c r="C401" s="13" t="s">
        <v>1540</v>
      </c>
      <c r="D401" s="13" t="s">
        <v>872</v>
      </c>
      <c r="E401" s="14">
        <v>4</v>
      </c>
      <c r="F401" s="13">
        <f t="shared" si="12"/>
        <v>5.6903699024955118E-6</v>
      </c>
      <c r="G401" s="14" t="e">
        <f t="shared" si="13"/>
        <v>#REF!</v>
      </c>
      <c r="H401" s="13" t="s">
        <v>5</v>
      </c>
    </row>
    <row r="402" spans="1:8">
      <c r="A402" s="13" t="s">
        <v>1541</v>
      </c>
      <c r="B402" s="13" t="s">
        <v>1542</v>
      </c>
      <c r="C402" s="13" t="s">
        <v>1543</v>
      </c>
      <c r="D402" s="13" t="s">
        <v>872</v>
      </c>
      <c r="E402" s="14">
        <v>3</v>
      </c>
      <c r="F402" s="13">
        <f t="shared" si="12"/>
        <v>4.2677774268716334E-6</v>
      </c>
      <c r="G402" s="14" t="e">
        <f t="shared" si="13"/>
        <v>#REF!</v>
      </c>
      <c r="H402" s="13" t="s">
        <v>5</v>
      </c>
    </row>
    <row r="403" spans="1:8">
      <c r="A403" s="13" t="s">
        <v>1544</v>
      </c>
      <c r="B403" s="13" t="s">
        <v>1545</v>
      </c>
      <c r="C403" s="13" t="s">
        <v>1546</v>
      </c>
      <c r="D403" s="13" t="s">
        <v>872</v>
      </c>
      <c r="E403" s="14">
        <v>2</v>
      </c>
      <c r="F403" s="13">
        <f t="shared" si="12"/>
        <v>2.8451849512477559E-6</v>
      </c>
      <c r="G403" s="14" t="e">
        <f t="shared" si="13"/>
        <v>#REF!</v>
      </c>
      <c r="H403" s="13" t="s">
        <v>5</v>
      </c>
    </row>
    <row r="404" spans="1:8">
      <c r="A404" s="13" t="s">
        <v>1547</v>
      </c>
      <c r="B404" s="13" t="s">
        <v>1548</v>
      </c>
      <c r="C404" s="13" t="s">
        <v>1549</v>
      </c>
      <c r="D404" s="13" t="s">
        <v>872</v>
      </c>
      <c r="E404" s="14">
        <v>2</v>
      </c>
      <c r="F404" s="13">
        <f t="shared" si="12"/>
        <v>2.8451849512477559E-6</v>
      </c>
      <c r="G404" s="14" t="e">
        <f t="shared" si="13"/>
        <v>#REF!</v>
      </c>
      <c r="H404" s="13" t="s">
        <v>5</v>
      </c>
    </row>
    <row r="405" spans="1:8">
      <c r="A405" s="13" t="s">
        <v>1550</v>
      </c>
      <c r="B405" s="13" t="s">
        <v>1551</v>
      </c>
      <c r="C405" s="13" t="s">
        <v>1552</v>
      </c>
      <c r="D405" s="13" t="s">
        <v>872</v>
      </c>
      <c r="E405" s="14">
        <v>2</v>
      </c>
      <c r="F405" s="13">
        <f t="shared" si="12"/>
        <v>2.8451849512477559E-6</v>
      </c>
      <c r="G405" s="14" t="e">
        <f t="shared" si="13"/>
        <v>#REF!</v>
      </c>
      <c r="H405" s="13" t="s">
        <v>5</v>
      </c>
    </row>
    <row r="406" spans="1:8">
      <c r="A406" s="13" t="s">
        <v>1553</v>
      </c>
      <c r="B406" s="13" t="s">
        <v>1554</v>
      </c>
      <c r="C406" s="13" t="s">
        <v>1555</v>
      </c>
      <c r="D406" s="13" t="s">
        <v>872</v>
      </c>
      <c r="E406" s="14">
        <v>2</v>
      </c>
      <c r="F406" s="13">
        <f t="shared" si="12"/>
        <v>2.8451849512477559E-6</v>
      </c>
      <c r="G406" s="14" t="e">
        <f t="shared" si="13"/>
        <v>#REF!</v>
      </c>
      <c r="H406" s="13" t="s">
        <v>5</v>
      </c>
    </row>
    <row r="407" spans="1:8">
      <c r="A407" s="13" t="s">
        <v>642</v>
      </c>
      <c r="B407" s="13" t="s">
        <v>643</v>
      </c>
      <c r="C407" s="13" t="s">
        <v>1556</v>
      </c>
      <c r="D407" s="13" t="s">
        <v>872</v>
      </c>
      <c r="E407" s="14">
        <v>2</v>
      </c>
      <c r="F407" s="13">
        <f t="shared" si="12"/>
        <v>2.8451849512477559E-6</v>
      </c>
      <c r="G407" s="14" t="e">
        <f t="shared" si="13"/>
        <v>#REF!</v>
      </c>
      <c r="H407" s="13" t="s">
        <v>5</v>
      </c>
    </row>
    <row r="408" spans="1:8">
      <c r="A408" s="13" t="s">
        <v>1557</v>
      </c>
      <c r="B408" s="13" t="s">
        <v>1558</v>
      </c>
      <c r="C408" s="13" t="s">
        <v>1559</v>
      </c>
      <c r="D408" s="13" t="s">
        <v>872</v>
      </c>
      <c r="E408" s="14">
        <v>2</v>
      </c>
      <c r="F408" s="13">
        <f t="shared" si="12"/>
        <v>2.8451849512477559E-6</v>
      </c>
      <c r="G408" s="14" t="e">
        <f t="shared" si="13"/>
        <v>#REF!</v>
      </c>
      <c r="H408" s="13" t="s">
        <v>5</v>
      </c>
    </row>
    <row r="409" spans="1:8">
      <c r="A409" s="13" t="s">
        <v>1560</v>
      </c>
      <c r="B409" s="13" t="s">
        <v>1561</v>
      </c>
      <c r="C409" s="13" t="s">
        <v>1562</v>
      </c>
      <c r="D409" s="13" t="s">
        <v>872</v>
      </c>
      <c r="E409" s="14">
        <v>2</v>
      </c>
      <c r="F409" s="13">
        <f t="shared" si="12"/>
        <v>2.8451849512477559E-6</v>
      </c>
      <c r="G409" s="14" t="e">
        <f t="shared" si="13"/>
        <v>#REF!</v>
      </c>
      <c r="H409" s="13" t="s">
        <v>5</v>
      </c>
    </row>
    <row r="410" spans="1:8">
      <c r="A410" s="13" t="s">
        <v>1563</v>
      </c>
      <c r="B410" s="13" t="s">
        <v>1564</v>
      </c>
      <c r="C410" s="13" t="s">
        <v>1565</v>
      </c>
      <c r="D410" s="13" t="s">
        <v>872</v>
      </c>
      <c r="E410" s="14">
        <v>2</v>
      </c>
      <c r="F410" s="13">
        <f t="shared" si="12"/>
        <v>2.8451849512477559E-6</v>
      </c>
      <c r="G410" s="14" t="e">
        <f t="shared" si="13"/>
        <v>#REF!</v>
      </c>
      <c r="H410" s="13" t="s">
        <v>5</v>
      </c>
    </row>
    <row r="411" spans="1:8">
      <c r="A411" s="13" t="s">
        <v>1566</v>
      </c>
      <c r="B411" s="13" t="s">
        <v>1567</v>
      </c>
      <c r="C411" s="13" t="s">
        <v>1568</v>
      </c>
      <c r="D411" s="13" t="s">
        <v>872</v>
      </c>
      <c r="E411" s="14">
        <v>1</v>
      </c>
      <c r="F411" s="13">
        <f t="shared" si="12"/>
        <v>1.4225924756238779E-6</v>
      </c>
      <c r="G411" s="14" t="e">
        <f t="shared" si="13"/>
        <v>#REF!</v>
      </c>
      <c r="H411" s="13" t="s">
        <v>5</v>
      </c>
    </row>
    <row r="412" spans="1:8">
      <c r="A412" s="13" t="s">
        <v>344</v>
      </c>
      <c r="B412" s="13" t="s">
        <v>345</v>
      </c>
      <c r="C412" s="13" t="s">
        <v>1569</v>
      </c>
      <c r="D412" s="13" t="s">
        <v>872</v>
      </c>
      <c r="E412" s="14">
        <v>1</v>
      </c>
      <c r="F412" s="13">
        <f t="shared" si="12"/>
        <v>1.4225924756238779E-6</v>
      </c>
      <c r="G412" s="14" t="e">
        <f t="shared" si="13"/>
        <v>#REF!</v>
      </c>
      <c r="H412" s="13" t="s">
        <v>5</v>
      </c>
    </row>
    <row r="413" spans="1:8">
      <c r="A413" s="13" t="s">
        <v>1570</v>
      </c>
      <c r="B413" s="13" t="s">
        <v>1571</v>
      </c>
      <c r="C413" s="13" t="s">
        <v>1572</v>
      </c>
      <c r="D413" s="13" t="s">
        <v>872</v>
      </c>
      <c r="E413" s="14">
        <v>0</v>
      </c>
      <c r="F413" s="13">
        <f t="shared" si="12"/>
        <v>0</v>
      </c>
      <c r="G413" s="14" t="e">
        <f t="shared" si="13"/>
        <v>#REF!</v>
      </c>
      <c r="H413" s="13" t="s">
        <v>1573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85"/>
  <sheetViews>
    <sheetView workbookViewId="0">
      <pane ySplit="1" topLeftCell="A2" activePane="bottomLeft" state="frozen"/>
      <selection pane="bottomLeft" activeCell="K11" sqref="K11"/>
    </sheetView>
  </sheetViews>
  <sheetFormatPr defaultRowHeight="15"/>
  <cols>
    <col min="1" max="1" width="16.5703125" bestFit="1" customWidth="1"/>
    <col min="2" max="2" width="33.85546875" bestFit="1" customWidth="1"/>
    <col min="3" max="3" width="29.7109375" bestFit="1" customWidth="1"/>
    <col min="4" max="4" width="7.5703125" bestFit="1" customWidth="1"/>
    <col min="5" max="5" width="12.140625" bestFit="1" customWidth="1"/>
  </cols>
  <sheetData>
    <row r="1" spans="1:7">
      <c r="A1" s="19" t="s">
        <v>182</v>
      </c>
      <c r="B1" s="19" t="s">
        <v>1574</v>
      </c>
      <c r="C1" s="19" t="s">
        <v>1575</v>
      </c>
      <c r="D1" s="19" t="s">
        <v>4</v>
      </c>
      <c r="E1" s="19" t="s">
        <v>1576</v>
      </c>
    </row>
    <row r="2" spans="1:7">
      <c r="A2" s="20" t="s">
        <v>6</v>
      </c>
      <c r="B2" s="20" t="s">
        <v>1577</v>
      </c>
      <c r="C2" s="20" t="s">
        <v>23</v>
      </c>
      <c r="D2" s="20" t="s">
        <v>872</v>
      </c>
      <c r="E2" s="21">
        <v>64175</v>
      </c>
      <c r="F2">
        <f t="shared" ref="F2:F33" si="0">E2/SUM(E$2:E$500)</f>
        <v>0.27341553196203072</v>
      </c>
      <c r="G2">
        <f t="shared" ref="G2:G33" si="1">F2+G1</f>
        <v>0.27341553196203072</v>
      </c>
    </row>
    <row r="3" spans="1:7">
      <c r="A3" s="20" t="s">
        <v>24</v>
      </c>
      <c r="B3" s="20" t="s">
        <v>1578</v>
      </c>
      <c r="C3" s="20" t="s">
        <v>223</v>
      </c>
      <c r="D3" s="20" t="s">
        <v>872</v>
      </c>
      <c r="E3" s="21">
        <v>33833</v>
      </c>
      <c r="F3">
        <f t="shared" si="0"/>
        <v>0.14414441282230439</v>
      </c>
      <c r="G3">
        <f t="shared" si="1"/>
        <v>0.41755994478433511</v>
      </c>
    </row>
    <row r="4" spans="1:7">
      <c r="A4" s="20" t="s">
        <v>37</v>
      </c>
      <c r="B4" s="20" t="s">
        <v>38</v>
      </c>
      <c r="C4" s="20" t="s">
        <v>38</v>
      </c>
      <c r="D4" s="20" t="s">
        <v>872</v>
      </c>
      <c r="E4" s="21">
        <v>15774</v>
      </c>
      <c r="F4">
        <f t="shared" si="0"/>
        <v>6.7204621755653643E-2</v>
      </c>
      <c r="G4">
        <f t="shared" si="1"/>
        <v>0.48476456653998878</v>
      </c>
    </row>
    <row r="5" spans="1:7">
      <c r="A5" s="20" t="s">
        <v>11</v>
      </c>
      <c r="B5" s="20" t="s">
        <v>297</v>
      </c>
      <c r="C5" s="20" t="s">
        <v>297</v>
      </c>
      <c r="D5" s="20" t="s">
        <v>872</v>
      </c>
      <c r="E5" s="21">
        <v>14131</v>
      </c>
      <c r="F5">
        <f t="shared" si="0"/>
        <v>6.0204672881269281E-2</v>
      </c>
      <c r="G5">
        <f t="shared" si="1"/>
        <v>0.54496923942125808</v>
      </c>
    </row>
    <row r="6" spans="1:7">
      <c r="A6" s="20" t="s">
        <v>604</v>
      </c>
      <c r="B6" s="20" t="s">
        <v>607</v>
      </c>
      <c r="C6" s="20" t="s">
        <v>607</v>
      </c>
      <c r="D6" s="20" t="s">
        <v>872</v>
      </c>
      <c r="E6" s="21">
        <v>10521</v>
      </c>
      <c r="F6">
        <f t="shared" si="0"/>
        <v>4.4824383510284768E-2</v>
      </c>
      <c r="G6">
        <f t="shared" si="1"/>
        <v>0.5897936229315428</v>
      </c>
    </row>
    <row r="7" spans="1:7">
      <c r="A7" s="20" t="s">
        <v>582</v>
      </c>
      <c r="B7" s="20" t="s">
        <v>1579</v>
      </c>
      <c r="C7" s="20" t="s">
        <v>584</v>
      </c>
      <c r="D7" s="20" t="s">
        <v>872</v>
      </c>
      <c r="E7" s="21">
        <v>9931</v>
      </c>
      <c r="F7">
        <f t="shared" si="0"/>
        <v>4.2310707408101708E-2</v>
      </c>
      <c r="G7">
        <f t="shared" si="1"/>
        <v>0.63210433033964453</v>
      </c>
    </row>
    <row r="8" spans="1:7">
      <c r="A8" s="20" t="s">
        <v>601</v>
      </c>
      <c r="B8" s="20" t="s">
        <v>603</v>
      </c>
      <c r="C8" s="20" t="s">
        <v>603</v>
      </c>
      <c r="D8" s="20" t="s">
        <v>872</v>
      </c>
      <c r="E8" s="21">
        <v>8991</v>
      </c>
      <c r="F8">
        <f t="shared" si="0"/>
        <v>3.8305867516488012E-2</v>
      </c>
      <c r="G8">
        <f t="shared" si="1"/>
        <v>0.67041019785613254</v>
      </c>
    </row>
    <row r="9" spans="1:7">
      <c r="A9" s="20" t="s">
        <v>753</v>
      </c>
      <c r="B9" s="20" t="s">
        <v>756</v>
      </c>
      <c r="C9" s="20" t="s">
        <v>756</v>
      </c>
      <c r="D9" s="20" t="s">
        <v>872</v>
      </c>
      <c r="E9" s="21">
        <v>8607</v>
      </c>
      <c r="F9">
        <f t="shared" si="0"/>
        <v>3.6669847816084115E-2</v>
      </c>
      <c r="G9">
        <f t="shared" si="1"/>
        <v>0.70708004567221661</v>
      </c>
    </row>
    <row r="10" spans="1:7">
      <c r="A10" s="20" t="s">
        <v>50</v>
      </c>
      <c r="B10" s="20" t="s">
        <v>51</v>
      </c>
      <c r="C10" s="20" t="s">
        <v>51</v>
      </c>
      <c r="D10" s="20" t="s">
        <v>872</v>
      </c>
      <c r="E10" s="21">
        <v>4292</v>
      </c>
      <c r="F10">
        <f t="shared" si="0"/>
        <v>1.8285928526389338E-2</v>
      </c>
      <c r="G10">
        <f t="shared" si="1"/>
        <v>0.72536597419860593</v>
      </c>
    </row>
    <row r="11" spans="1:7">
      <c r="A11" s="20" t="s">
        <v>43</v>
      </c>
      <c r="B11" s="20" t="s">
        <v>44</v>
      </c>
      <c r="C11" s="20" t="s">
        <v>44</v>
      </c>
      <c r="D11" s="20" t="s">
        <v>872</v>
      </c>
      <c r="E11" s="21">
        <v>3824</v>
      </c>
      <c r="F11">
        <f t="shared" si="0"/>
        <v>1.6292029516522095E-2</v>
      </c>
      <c r="G11">
        <f t="shared" si="1"/>
        <v>0.74165800371512802</v>
      </c>
    </row>
    <row r="12" spans="1:7">
      <c r="A12" s="20" t="s">
        <v>65</v>
      </c>
      <c r="B12" s="20" t="s">
        <v>66</v>
      </c>
      <c r="C12" s="20" t="s">
        <v>775</v>
      </c>
      <c r="D12" s="20" t="s">
        <v>872</v>
      </c>
      <c r="E12" s="21">
        <v>3591</v>
      </c>
      <c r="F12">
        <f t="shared" si="0"/>
        <v>1.5299340479558275E-2</v>
      </c>
      <c r="G12">
        <f t="shared" si="1"/>
        <v>0.7569573441946863</v>
      </c>
    </row>
    <row r="13" spans="1:7">
      <c r="A13" s="20" t="s">
        <v>31</v>
      </c>
      <c r="B13" s="20" t="s">
        <v>388</v>
      </c>
      <c r="C13" s="20" t="s">
        <v>388</v>
      </c>
      <c r="D13" s="20" t="s">
        <v>872</v>
      </c>
      <c r="E13" s="21">
        <v>3569</v>
      </c>
      <c r="F13">
        <f t="shared" si="0"/>
        <v>1.5205610184222635E-2</v>
      </c>
      <c r="G13">
        <f t="shared" si="1"/>
        <v>0.77216295437890892</v>
      </c>
    </row>
    <row r="14" spans="1:7">
      <c r="A14" s="20" t="s">
        <v>47</v>
      </c>
      <c r="B14" s="20" t="s">
        <v>1580</v>
      </c>
      <c r="C14" s="20" t="s">
        <v>766</v>
      </c>
      <c r="D14" s="20" t="s">
        <v>872</v>
      </c>
      <c r="E14" s="21">
        <v>3337</v>
      </c>
      <c r="F14">
        <f t="shared" si="0"/>
        <v>1.4217181615228617E-2</v>
      </c>
      <c r="G14">
        <f t="shared" si="1"/>
        <v>0.78638013599413759</v>
      </c>
    </row>
    <row r="15" spans="1:7">
      <c r="A15" s="20" t="s">
        <v>192</v>
      </c>
      <c r="B15" s="20" t="s">
        <v>1581</v>
      </c>
      <c r="C15" s="20" t="s">
        <v>195</v>
      </c>
      <c r="D15" s="20" t="s">
        <v>872</v>
      </c>
      <c r="E15" s="21">
        <v>2846</v>
      </c>
      <c r="F15">
        <f t="shared" si="0"/>
        <v>1.2125291842055932E-2</v>
      </c>
      <c r="G15">
        <f t="shared" si="1"/>
        <v>0.79850542783619349</v>
      </c>
    </row>
    <row r="16" spans="1:7">
      <c r="A16" s="20" t="s">
        <v>34</v>
      </c>
      <c r="B16" s="20" t="s">
        <v>35</v>
      </c>
      <c r="C16" s="20" t="s">
        <v>35</v>
      </c>
      <c r="D16" s="20" t="s">
        <v>872</v>
      </c>
      <c r="E16" s="21">
        <v>2796</v>
      </c>
      <c r="F16">
        <f t="shared" si="0"/>
        <v>1.191226844356584E-2</v>
      </c>
      <c r="G16">
        <f t="shared" si="1"/>
        <v>0.81041769627975935</v>
      </c>
    </row>
    <row r="17" spans="1:7">
      <c r="A17" s="20" t="s">
        <v>334</v>
      </c>
      <c r="B17" s="20" t="s">
        <v>337</v>
      </c>
      <c r="C17" s="20" t="s">
        <v>337</v>
      </c>
      <c r="D17" s="20" t="s">
        <v>872</v>
      </c>
      <c r="E17" s="21">
        <v>2777</v>
      </c>
      <c r="F17">
        <f t="shared" si="0"/>
        <v>1.1831319552139606E-2</v>
      </c>
      <c r="G17">
        <f t="shared" si="1"/>
        <v>0.82224901583189891</v>
      </c>
    </row>
    <row r="18" spans="1:7">
      <c r="A18" s="20" t="s">
        <v>53</v>
      </c>
      <c r="B18" s="20" t="s">
        <v>559</v>
      </c>
      <c r="C18" s="20" t="s">
        <v>559</v>
      </c>
      <c r="D18" s="20" t="s">
        <v>872</v>
      </c>
      <c r="E18" s="21">
        <v>2577</v>
      </c>
      <c r="F18">
        <f t="shared" si="0"/>
        <v>1.0979225958179246E-2</v>
      </c>
      <c r="G18">
        <f t="shared" si="1"/>
        <v>0.83322824179007815</v>
      </c>
    </row>
    <row r="19" spans="1:7">
      <c r="A19" s="20" t="s">
        <v>71</v>
      </c>
      <c r="B19" s="20" t="s">
        <v>1582</v>
      </c>
      <c r="C19" s="20" t="s">
        <v>72</v>
      </c>
      <c r="D19" s="20" t="s">
        <v>872</v>
      </c>
      <c r="E19" s="21">
        <v>2010</v>
      </c>
      <c r="F19">
        <f t="shared" si="0"/>
        <v>8.5635406193016236E-3</v>
      </c>
      <c r="G19">
        <f t="shared" si="1"/>
        <v>0.8417917824093798</v>
      </c>
    </row>
    <row r="20" spans="1:7">
      <c r="A20" s="20" t="s">
        <v>398</v>
      </c>
      <c r="B20" s="20" t="s">
        <v>401</v>
      </c>
      <c r="C20" s="20" t="s">
        <v>401</v>
      </c>
      <c r="D20" s="20" t="s">
        <v>872</v>
      </c>
      <c r="E20" s="21">
        <v>1851</v>
      </c>
      <c r="F20">
        <f t="shared" si="0"/>
        <v>7.8861262121031374E-3</v>
      </c>
      <c r="G20">
        <f t="shared" si="1"/>
        <v>0.84967790862148296</v>
      </c>
    </row>
    <row r="21" spans="1:7">
      <c r="A21" s="20" t="s">
        <v>670</v>
      </c>
      <c r="B21" s="20" t="s">
        <v>673</v>
      </c>
      <c r="C21" s="20" t="s">
        <v>673</v>
      </c>
      <c r="D21" s="20" t="s">
        <v>872</v>
      </c>
      <c r="E21" s="21">
        <v>1719</v>
      </c>
      <c r="F21">
        <f t="shared" si="0"/>
        <v>7.3237444400892993E-3</v>
      </c>
      <c r="G21">
        <f t="shared" si="1"/>
        <v>0.85700165306157228</v>
      </c>
    </row>
    <row r="22" spans="1:7">
      <c r="A22" s="20" t="s">
        <v>98</v>
      </c>
      <c r="B22" s="20" t="s">
        <v>1583</v>
      </c>
      <c r="C22" s="20" t="s">
        <v>99</v>
      </c>
      <c r="D22" s="20" t="s">
        <v>872</v>
      </c>
      <c r="E22" s="21">
        <v>1385</v>
      </c>
      <c r="F22">
        <f t="shared" si="0"/>
        <v>5.900748138175497E-3</v>
      </c>
      <c r="G22">
        <f t="shared" si="1"/>
        <v>0.86290240119974781</v>
      </c>
    </row>
    <row r="23" spans="1:7">
      <c r="A23" s="20" t="s">
        <v>80</v>
      </c>
      <c r="B23" s="20" t="s">
        <v>81</v>
      </c>
      <c r="C23" s="20" t="s">
        <v>81</v>
      </c>
      <c r="D23" s="20" t="s">
        <v>872</v>
      </c>
      <c r="E23" s="21">
        <v>1382</v>
      </c>
      <c r="F23">
        <f t="shared" si="0"/>
        <v>5.8879667342660921E-3</v>
      </c>
      <c r="G23">
        <f t="shared" si="1"/>
        <v>0.86879036793401387</v>
      </c>
    </row>
    <row r="24" spans="1:7">
      <c r="A24" s="20" t="s">
        <v>402</v>
      </c>
      <c r="B24" s="20" t="s">
        <v>405</v>
      </c>
      <c r="C24" s="20" t="s">
        <v>405</v>
      </c>
      <c r="D24" s="20" t="s">
        <v>872</v>
      </c>
      <c r="E24" s="21">
        <v>1312</v>
      </c>
      <c r="F24">
        <f t="shared" si="0"/>
        <v>5.589733976379966E-3</v>
      </c>
      <c r="G24">
        <f t="shared" si="1"/>
        <v>0.87438010191039384</v>
      </c>
    </row>
    <row r="25" spans="1:7">
      <c r="A25" s="20" t="s">
        <v>489</v>
      </c>
      <c r="B25" s="20" t="s">
        <v>492</v>
      </c>
      <c r="C25" s="20" t="s">
        <v>492</v>
      </c>
      <c r="D25" s="20" t="s">
        <v>872</v>
      </c>
      <c r="E25" s="21">
        <v>1092</v>
      </c>
      <c r="F25">
        <f t="shared" si="0"/>
        <v>4.6524310230235686E-3</v>
      </c>
      <c r="G25">
        <f t="shared" si="1"/>
        <v>0.87903253293341743</v>
      </c>
    </row>
    <row r="26" spans="1:7">
      <c r="A26" s="20" t="s">
        <v>528</v>
      </c>
      <c r="B26" s="20" t="s">
        <v>531</v>
      </c>
      <c r="C26" s="20" t="s">
        <v>531</v>
      </c>
      <c r="D26" s="20" t="s">
        <v>872</v>
      </c>
      <c r="E26" s="21">
        <v>1053</v>
      </c>
      <c r="F26">
        <f t="shared" si="0"/>
        <v>4.4862727722012989E-3</v>
      </c>
      <c r="G26">
        <f t="shared" si="1"/>
        <v>0.88351880570561869</v>
      </c>
    </row>
    <row r="27" spans="1:7">
      <c r="A27" s="20" t="s">
        <v>439</v>
      </c>
      <c r="B27" s="20" t="s">
        <v>442</v>
      </c>
      <c r="C27" s="20" t="s">
        <v>442</v>
      </c>
      <c r="D27" s="20" t="s">
        <v>872</v>
      </c>
      <c r="E27" s="21">
        <v>1009</v>
      </c>
      <c r="F27">
        <f t="shared" si="0"/>
        <v>4.2988121815300193E-3</v>
      </c>
      <c r="G27">
        <f t="shared" si="1"/>
        <v>0.88781761788714875</v>
      </c>
    </row>
    <row r="28" spans="1:7">
      <c r="A28" s="20" t="s">
        <v>83</v>
      </c>
      <c r="B28" s="20" t="s">
        <v>1584</v>
      </c>
      <c r="C28" s="20" t="s">
        <v>84</v>
      </c>
      <c r="D28" s="20" t="s">
        <v>872</v>
      </c>
      <c r="E28" s="21">
        <v>912</v>
      </c>
      <c r="F28">
        <f t="shared" si="0"/>
        <v>3.8855467884592442E-3</v>
      </c>
      <c r="G28">
        <f t="shared" si="1"/>
        <v>0.89170316467560795</v>
      </c>
    </row>
    <row r="29" spans="1:7">
      <c r="A29" s="20" t="s">
        <v>318</v>
      </c>
      <c r="B29" s="20" t="s">
        <v>320</v>
      </c>
      <c r="C29" s="20" t="s">
        <v>320</v>
      </c>
      <c r="D29" s="20" t="s">
        <v>872</v>
      </c>
      <c r="E29" s="21">
        <v>810</v>
      </c>
      <c r="F29">
        <f t="shared" si="0"/>
        <v>3.4509790555394605E-3</v>
      </c>
      <c r="G29">
        <f t="shared" si="1"/>
        <v>0.89515414373114743</v>
      </c>
    </row>
    <row r="30" spans="1:7">
      <c r="A30" s="20" t="s">
        <v>819</v>
      </c>
      <c r="B30" s="20" t="s">
        <v>822</v>
      </c>
      <c r="C30" s="20" t="s">
        <v>822</v>
      </c>
      <c r="D30" s="20" t="s">
        <v>872</v>
      </c>
      <c r="E30" s="21">
        <v>780</v>
      </c>
      <c r="F30">
        <f t="shared" si="0"/>
        <v>3.3231650164454066E-3</v>
      </c>
      <c r="G30">
        <f t="shared" si="1"/>
        <v>0.8984773087475928</v>
      </c>
    </row>
    <row r="31" spans="1:7">
      <c r="A31" s="20" t="s">
        <v>715</v>
      </c>
      <c r="B31" s="20" t="s">
        <v>1585</v>
      </c>
      <c r="C31" s="20" t="s">
        <v>717</v>
      </c>
      <c r="D31" s="20" t="s">
        <v>872</v>
      </c>
      <c r="E31" s="21">
        <v>734</v>
      </c>
      <c r="F31">
        <f t="shared" si="0"/>
        <v>3.1271834898345236E-3</v>
      </c>
      <c r="G31">
        <f t="shared" si="1"/>
        <v>0.90160449223742734</v>
      </c>
    </row>
    <row r="32" spans="1:7">
      <c r="A32" s="20" t="s">
        <v>62</v>
      </c>
      <c r="B32" s="20" t="s">
        <v>63</v>
      </c>
      <c r="C32" s="20" t="s">
        <v>700</v>
      </c>
      <c r="D32" s="20" t="s">
        <v>872</v>
      </c>
      <c r="E32" s="21">
        <v>705</v>
      </c>
      <c r="F32">
        <f t="shared" si="0"/>
        <v>3.0036299187102713E-3</v>
      </c>
      <c r="G32">
        <f t="shared" si="1"/>
        <v>0.90460812215613762</v>
      </c>
    </row>
    <row r="33" spans="1:7">
      <c r="A33" s="20" t="s">
        <v>770</v>
      </c>
      <c r="B33" s="20" t="s">
        <v>773</v>
      </c>
      <c r="C33" s="20" t="s">
        <v>773</v>
      </c>
      <c r="D33" s="20" t="s">
        <v>872</v>
      </c>
      <c r="E33" s="21">
        <v>700</v>
      </c>
      <c r="F33">
        <f t="shared" si="0"/>
        <v>2.9823275788612622E-3</v>
      </c>
      <c r="G33">
        <f t="shared" si="1"/>
        <v>0.90759044973499892</v>
      </c>
    </row>
    <row r="34" spans="1:7">
      <c r="A34" s="20" t="s">
        <v>761</v>
      </c>
      <c r="B34" s="20" t="s">
        <v>764</v>
      </c>
      <c r="C34" s="20" t="s">
        <v>764</v>
      </c>
      <c r="D34" s="20" t="s">
        <v>872</v>
      </c>
      <c r="E34" s="21">
        <v>625</v>
      </c>
      <c r="F34">
        <f t="shared" ref="F34:F65" si="2">E34/SUM(E$2:E$500)</f>
        <v>2.662792481126127E-3</v>
      </c>
      <c r="G34">
        <f t="shared" ref="G34:G65" si="3">F34+G33</f>
        <v>0.91025324221612502</v>
      </c>
    </row>
    <row r="35" spans="1:7">
      <c r="A35" s="20" t="s">
        <v>338</v>
      </c>
      <c r="B35" s="20" t="s">
        <v>340</v>
      </c>
      <c r="C35" s="20" t="s">
        <v>340</v>
      </c>
      <c r="D35" s="20" t="s">
        <v>872</v>
      </c>
      <c r="E35" s="21">
        <v>596</v>
      </c>
      <c r="F35">
        <f t="shared" si="2"/>
        <v>2.5392389100018747E-3</v>
      </c>
      <c r="G35">
        <f t="shared" si="3"/>
        <v>0.91279248112612688</v>
      </c>
    </row>
    <row r="36" spans="1:7">
      <c r="A36" s="20" t="s">
        <v>463</v>
      </c>
      <c r="B36" s="20" t="s">
        <v>466</v>
      </c>
      <c r="C36" s="20" t="s">
        <v>466</v>
      </c>
      <c r="D36" s="20" t="s">
        <v>872</v>
      </c>
      <c r="E36" s="21">
        <v>582</v>
      </c>
      <c r="F36">
        <f t="shared" si="2"/>
        <v>2.4795923584246494E-3</v>
      </c>
      <c r="G36">
        <f t="shared" si="3"/>
        <v>0.91527207348455153</v>
      </c>
    </row>
    <row r="37" spans="1:7">
      <c r="A37" s="20" t="s">
        <v>235</v>
      </c>
      <c r="B37" s="20" t="s">
        <v>238</v>
      </c>
      <c r="C37" s="20" t="s">
        <v>238</v>
      </c>
      <c r="D37" s="20" t="s">
        <v>872</v>
      </c>
      <c r="E37" s="21">
        <v>558</v>
      </c>
      <c r="F37">
        <f t="shared" si="2"/>
        <v>2.3773411271494063E-3</v>
      </c>
      <c r="G37">
        <f t="shared" si="3"/>
        <v>0.91764941461170091</v>
      </c>
    </row>
    <row r="38" spans="1:7">
      <c r="A38" s="20" t="s">
        <v>800</v>
      </c>
      <c r="B38" s="20" t="s">
        <v>1586</v>
      </c>
      <c r="C38" s="20" t="s">
        <v>803</v>
      </c>
      <c r="D38" s="20" t="s">
        <v>872</v>
      </c>
      <c r="E38" s="21">
        <v>543</v>
      </c>
      <c r="F38">
        <f t="shared" si="2"/>
        <v>2.3134341076023789E-3</v>
      </c>
      <c r="G38">
        <f t="shared" si="3"/>
        <v>0.91996284871930334</v>
      </c>
    </row>
    <row r="39" spans="1:7">
      <c r="A39" s="20" t="s">
        <v>657</v>
      </c>
      <c r="B39" s="20" t="s">
        <v>1587</v>
      </c>
      <c r="C39" s="20" t="s">
        <v>660</v>
      </c>
      <c r="D39" s="20" t="s">
        <v>872</v>
      </c>
      <c r="E39" s="21">
        <v>528</v>
      </c>
      <c r="F39">
        <f t="shared" si="2"/>
        <v>2.2495270880553519E-3</v>
      </c>
      <c r="G39">
        <f t="shared" si="3"/>
        <v>0.92221237580735871</v>
      </c>
    </row>
    <row r="40" spans="1:7">
      <c r="A40" s="20" t="s">
        <v>555</v>
      </c>
      <c r="B40" s="20" t="s">
        <v>557</v>
      </c>
      <c r="C40" s="20" t="s">
        <v>557</v>
      </c>
      <c r="D40" s="20" t="s">
        <v>872</v>
      </c>
      <c r="E40" s="21">
        <v>525</v>
      </c>
      <c r="F40">
        <f t="shared" si="2"/>
        <v>2.2367456841459465E-3</v>
      </c>
      <c r="G40">
        <f t="shared" si="3"/>
        <v>0.92444912149150471</v>
      </c>
    </row>
    <row r="41" spans="1:7">
      <c r="A41" s="20" t="s">
        <v>371</v>
      </c>
      <c r="B41" s="20" t="s">
        <v>374</v>
      </c>
      <c r="C41" s="20" t="s">
        <v>374</v>
      </c>
      <c r="D41" s="20" t="s">
        <v>872</v>
      </c>
      <c r="E41" s="21">
        <v>508</v>
      </c>
      <c r="F41">
        <f t="shared" si="2"/>
        <v>2.1643177286593158E-3</v>
      </c>
      <c r="G41">
        <f t="shared" si="3"/>
        <v>0.92661343922016404</v>
      </c>
    </row>
    <row r="42" spans="1:7">
      <c r="A42" s="20" t="s">
        <v>107</v>
      </c>
      <c r="B42" s="20" t="s">
        <v>1588</v>
      </c>
      <c r="C42" s="20" t="s">
        <v>108</v>
      </c>
      <c r="D42" s="20" t="s">
        <v>872</v>
      </c>
      <c r="E42" s="21">
        <v>507</v>
      </c>
      <c r="F42">
        <f t="shared" si="2"/>
        <v>2.1600572606895142E-3</v>
      </c>
      <c r="G42">
        <f t="shared" si="3"/>
        <v>0.9287734964808535</v>
      </c>
    </row>
    <row r="43" spans="1:7">
      <c r="A43" s="20" t="s">
        <v>708</v>
      </c>
      <c r="B43" s="20" t="s">
        <v>1589</v>
      </c>
      <c r="C43" s="20" t="s">
        <v>711</v>
      </c>
      <c r="D43" s="20" t="s">
        <v>872</v>
      </c>
      <c r="E43" s="21">
        <v>491</v>
      </c>
      <c r="F43">
        <f t="shared" si="2"/>
        <v>2.0918897731726852E-3</v>
      </c>
      <c r="G43">
        <f t="shared" si="3"/>
        <v>0.93086538625402615</v>
      </c>
    </row>
    <row r="44" spans="1:7">
      <c r="A44" s="20" t="s">
        <v>354</v>
      </c>
      <c r="B44" s="20" t="s">
        <v>357</v>
      </c>
      <c r="C44" s="20" t="s">
        <v>357</v>
      </c>
      <c r="D44" s="20" t="s">
        <v>872</v>
      </c>
      <c r="E44" s="21">
        <v>487</v>
      </c>
      <c r="F44">
        <f t="shared" si="2"/>
        <v>2.0748479012934781E-3</v>
      </c>
      <c r="G44">
        <f t="shared" si="3"/>
        <v>0.93294023415531968</v>
      </c>
    </row>
    <row r="45" spans="1:7">
      <c r="A45" s="20" t="s">
        <v>424</v>
      </c>
      <c r="B45" s="20" t="s">
        <v>427</v>
      </c>
      <c r="C45" s="20" t="s">
        <v>427</v>
      </c>
      <c r="D45" s="20" t="s">
        <v>872</v>
      </c>
      <c r="E45" s="21">
        <v>479</v>
      </c>
      <c r="F45">
        <f t="shared" si="2"/>
        <v>2.0407641575350636E-3</v>
      </c>
      <c r="G45">
        <f t="shared" si="3"/>
        <v>0.93498099831285475</v>
      </c>
    </row>
    <row r="46" spans="1:7">
      <c r="A46" s="20" t="s">
        <v>695</v>
      </c>
      <c r="B46" s="20" t="s">
        <v>1590</v>
      </c>
      <c r="C46" s="20" t="s">
        <v>698</v>
      </c>
      <c r="D46" s="20" t="s">
        <v>872</v>
      </c>
      <c r="E46" s="21">
        <v>477</v>
      </c>
      <c r="F46">
        <f t="shared" si="2"/>
        <v>2.0322432215954598E-3</v>
      </c>
      <c r="G46">
        <f t="shared" si="3"/>
        <v>0.9370132415344502</v>
      </c>
    </row>
    <row r="47" spans="1:7">
      <c r="A47" s="20" t="s">
        <v>311</v>
      </c>
      <c r="B47" s="20" t="s">
        <v>314</v>
      </c>
      <c r="C47" s="20" t="s">
        <v>314</v>
      </c>
      <c r="D47" s="20" t="s">
        <v>872</v>
      </c>
      <c r="E47" s="21">
        <v>467</v>
      </c>
      <c r="F47">
        <f t="shared" si="2"/>
        <v>1.989638541897442E-3</v>
      </c>
      <c r="G47">
        <f t="shared" si="3"/>
        <v>0.93900288007634769</v>
      </c>
    </row>
    <row r="48" spans="1:7">
      <c r="A48" s="20" t="s">
        <v>502</v>
      </c>
      <c r="B48" s="20" t="s">
        <v>505</v>
      </c>
      <c r="C48" s="20" t="s">
        <v>505</v>
      </c>
      <c r="D48" s="20" t="s">
        <v>872</v>
      </c>
      <c r="E48" s="21">
        <v>465</v>
      </c>
      <c r="F48">
        <f t="shared" si="2"/>
        <v>1.9811176059578383E-3</v>
      </c>
      <c r="G48">
        <f t="shared" si="3"/>
        <v>0.94098399768230556</v>
      </c>
    </row>
    <row r="49" spans="1:7">
      <c r="A49" s="20" t="s">
        <v>239</v>
      </c>
      <c r="B49" s="20" t="s">
        <v>1591</v>
      </c>
      <c r="C49" s="20" t="s">
        <v>241</v>
      </c>
      <c r="D49" s="20" t="s">
        <v>872</v>
      </c>
      <c r="E49" s="21">
        <v>447</v>
      </c>
      <c r="F49">
        <f t="shared" si="2"/>
        <v>1.9044291825014059E-3</v>
      </c>
      <c r="G49">
        <f t="shared" si="3"/>
        <v>0.94288842686480701</v>
      </c>
    </row>
    <row r="50" spans="1:7">
      <c r="A50" s="20" t="s">
        <v>246</v>
      </c>
      <c r="B50" s="20" t="s">
        <v>249</v>
      </c>
      <c r="C50" s="20" t="s">
        <v>249</v>
      </c>
      <c r="D50" s="20" t="s">
        <v>872</v>
      </c>
      <c r="E50" s="21">
        <v>438</v>
      </c>
      <c r="F50">
        <f t="shared" si="2"/>
        <v>1.8660849707731898E-3</v>
      </c>
      <c r="G50">
        <f t="shared" si="3"/>
        <v>0.94475451183558024</v>
      </c>
    </row>
    <row r="51" spans="1:7">
      <c r="A51" s="20" t="s">
        <v>125</v>
      </c>
      <c r="B51" s="20" t="s">
        <v>253</v>
      </c>
      <c r="C51" s="20" t="s">
        <v>253</v>
      </c>
      <c r="D51" s="20" t="s">
        <v>872</v>
      </c>
      <c r="E51" s="21">
        <v>437</v>
      </c>
      <c r="F51">
        <f t="shared" si="2"/>
        <v>1.8618245028033879E-3</v>
      </c>
      <c r="G51">
        <f t="shared" si="3"/>
        <v>0.9466163363383836</v>
      </c>
    </row>
    <row r="52" spans="1:7">
      <c r="A52" s="20" t="s">
        <v>95</v>
      </c>
      <c r="B52" s="20" t="s">
        <v>1592</v>
      </c>
      <c r="C52" s="20" t="s">
        <v>96</v>
      </c>
      <c r="D52" s="20" t="s">
        <v>872</v>
      </c>
      <c r="E52" s="21">
        <v>431</v>
      </c>
      <c r="F52">
        <f t="shared" si="2"/>
        <v>1.8362616949845771E-3</v>
      </c>
      <c r="G52">
        <f t="shared" si="3"/>
        <v>0.94845259803336823</v>
      </c>
    </row>
    <row r="53" spans="1:7">
      <c r="A53" s="24" t="s">
        <v>260</v>
      </c>
      <c r="B53" s="24" t="s">
        <v>1593</v>
      </c>
      <c r="C53" s="24" t="s">
        <v>263</v>
      </c>
      <c r="D53" s="24" t="s">
        <v>872</v>
      </c>
      <c r="E53" s="25">
        <v>408</v>
      </c>
      <c r="F53" s="8">
        <f t="shared" si="2"/>
        <v>1.7382709316791356E-3</v>
      </c>
      <c r="G53" s="8">
        <f t="shared" si="3"/>
        <v>0.95019086896504734</v>
      </c>
    </row>
    <row r="54" spans="1:7">
      <c r="A54" s="32" t="s">
        <v>391</v>
      </c>
      <c r="B54" s="32" t="s">
        <v>394</v>
      </c>
      <c r="C54" s="32" t="s">
        <v>394</v>
      </c>
      <c r="D54" s="32" t="s">
        <v>872</v>
      </c>
      <c r="E54" s="33">
        <v>389</v>
      </c>
      <c r="F54" s="31">
        <f t="shared" si="2"/>
        <v>1.6573220402529014E-3</v>
      </c>
      <c r="G54" s="31">
        <f t="shared" si="3"/>
        <v>0.95184819100530027</v>
      </c>
    </row>
    <row r="55" spans="1:7">
      <c r="A55" s="32" t="s">
        <v>622</v>
      </c>
      <c r="B55" s="32" t="s">
        <v>1598</v>
      </c>
      <c r="C55" s="32" t="s">
        <v>624</v>
      </c>
      <c r="D55" s="32" t="s">
        <v>872</v>
      </c>
      <c r="E55" s="33">
        <v>381</v>
      </c>
      <c r="F55" s="31">
        <f t="shared" si="2"/>
        <v>1.6232382964944869E-3</v>
      </c>
      <c r="G55" s="31">
        <f t="shared" si="3"/>
        <v>0.95347142930179474</v>
      </c>
    </row>
    <row r="56" spans="1:7">
      <c r="A56" s="22" t="s">
        <v>767</v>
      </c>
      <c r="B56" s="22" t="s">
        <v>1594</v>
      </c>
      <c r="C56" s="22" t="s">
        <v>769</v>
      </c>
      <c r="D56" s="22" t="s">
        <v>872</v>
      </c>
      <c r="E56" s="23">
        <v>334</v>
      </c>
      <c r="F56">
        <f t="shared" si="2"/>
        <v>1.4229963019138023E-3</v>
      </c>
      <c r="G56">
        <f t="shared" si="3"/>
        <v>0.95489442560370852</v>
      </c>
    </row>
    <row r="57" spans="1:7">
      <c r="A57" s="20" t="s">
        <v>186</v>
      </c>
      <c r="B57" s="20" t="s">
        <v>188</v>
      </c>
      <c r="C57" s="20" t="s">
        <v>188</v>
      </c>
      <c r="D57" s="20" t="s">
        <v>872</v>
      </c>
      <c r="E57" s="21">
        <v>325</v>
      </c>
      <c r="F57">
        <f t="shared" si="2"/>
        <v>1.3846520901855859E-3</v>
      </c>
      <c r="G57">
        <f t="shared" si="3"/>
        <v>0.95627907769389409</v>
      </c>
    </row>
    <row r="58" spans="1:7">
      <c r="A58" s="20" t="s">
        <v>446</v>
      </c>
      <c r="B58" s="20" t="s">
        <v>448</v>
      </c>
      <c r="C58" s="20" t="s">
        <v>448</v>
      </c>
      <c r="D58" s="20" t="s">
        <v>872</v>
      </c>
      <c r="E58" s="21">
        <v>310</v>
      </c>
      <c r="F58">
        <f t="shared" si="2"/>
        <v>1.3207450706385589E-3</v>
      </c>
      <c r="G58">
        <f t="shared" si="3"/>
        <v>0.95759982276453259</v>
      </c>
    </row>
    <row r="59" spans="1:7">
      <c r="A59" s="20" t="s">
        <v>585</v>
      </c>
      <c r="B59" s="20" t="s">
        <v>588</v>
      </c>
      <c r="C59" s="20" t="s">
        <v>588</v>
      </c>
      <c r="D59" s="20" t="s">
        <v>872</v>
      </c>
      <c r="E59" s="21">
        <v>304</v>
      </c>
      <c r="F59">
        <f t="shared" si="2"/>
        <v>1.2951822628197481E-3</v>
      </c>
      <c r="G59">
        <f t="shared" si="3"/>
        <v>0.95889500502735237</v>
      </c>
    </row>
    <row r="60" spans="1:7">
      <c r="A60" s="20" t="s">
        <v>523</v>
      </c>
      <c r="B60" s="20" t="s">
        <v>1595</v>
      </c>
      <c r="C60" s="20" t="s">
        <v>524</v>
      </c>
      <c r="D60" s="20" t="s">
        <v>872</v>
      </c>
      <c r="E60" s="21">
        <v>301</v>
      </c>
      <c r="F60">
        <f t="shared" si="2"/>
        <v>1.2824008589103428E-3</v>
      </c>
      <c r="G60">
        <f t="shared" si="3"/>
        <v>0.96017740588626266</v>
      </c>
    </row>
    <row r="61" spans="1:7">
      <c r="A61" s="20" t="s">
        <v>92</v>
      </c>
      <c r="B61" s="20" t="s">
        <v>93</v>
      </c>
      <c r="C61" s="20" t="s">
        <v>93</v>
      </c>
      <c r="D61" s="20" t="s">
        <v>872</v>
      </c>
      <c r="E61" s="21">
        <v>284</v>
      </c>
      <c r="F61">
        <f t="shared" si="2"/>
        <v>1.2099729034237121E-3</v>
      </c>
      <c r="G61">
        <f t="shared" si="3"/>
        <v>0.96138737878968639</v>
      </c>
    </row>
    <row r="62" spans="1:7">
      <c r="A62" s="20" t="s">
        <v>74</v>
      </c>
      <c r="B62" s="20" t="s">
        <v>75</v>
      </c>
      <c r="C62" s="20" t="s">
        <v>75</v>
      </c>
      <c r="D62" s="20" t="s">
        <v>872</v>
      </c>
      <c r="E62" s="21">
        <v>275</v>
      </c>
      <c r="F62">
        <f t="shared" si="2"/>
        <v>1.1716286916954959E-3</v>
      </c>
      <c r="G62">
        <f t="shared" si="3"/>
        <v>0.9625590074813819</v>
      </c>
    </row>
    <row r="63" spans="1:7">
      <c r="A63" s="20" t="s">
        <v>628</v>
      </c>
      <c r="B63" s="20" t="s">
        <v>631</v>
      </c>
      <c r="C63" s="20" t="s">
        <v>631</v>
      </c>
      <c r="D63" s="20" t="s">
        <v>872</v>
      </c>
      <c r="E63" s="21">
        <v>250</v>
      </c>
      <c r="F63">
        <f t="shared" si="2"/>
        <v>1.0651169924504507E-3</v>
      </c>
      <c r="G63">
        <f t="shared" si="3"/>
        <v>0.96362412447383239</v>
      </c>
    </row>
    <row r="64" spans="1:7">
      <c r="A64" s="20" t="s">
        <v>562</v>
      </c>
      <c r="B64" s="20" t="s">
        <v>1596</v>
      </c>
      <c r="C64" s="20" t="s">
        <v>563</v>
      </c>
      <c r="D64" s="20" t="s">
        <v>872</v>
      </c>
      <c r="E64" s="21">
        <v>243</v>
      </c>
      <c r="F64">
        <f t="shared" si="2"/>
        <v>1.0352937166618382E-3</v>
      </c>
      <c r="G64">
        <f t="shared" si="3"/>
        <v>0.96465941819049428</v>
      </c>
    </row>
    <row r="65" spans="1:7">
      <c r="A65" s="20" t="s">
        <v>639</v>
      </c>
      <c r="B65" s="20" t="s">
        <v>1597</v>
      </c>
      <c r="C65" s="20" t="s">
        <v>641</v>
      </c>
      <c r="D65" s="20" t="s">
        <v>872</v>
      </c>
      <c r="E65" s="21">
        <v>233</v>
      </c>
      <c r="F65">
        <f t="shared" si="2"/>
        <v>9.9268903696382018E-4</v>
      </c>
      <c r="G65">
        <f t="shared" si="3"/>
        <v>0.96565210722745809</v>
      </c>
    </row>
    <row r="66" spans="1:7">
      <c r="A66" s="20" t="s">
        <v>358</v>
      </c>
      <c r="B66" s="20" t="s">
        <v>1606</v>
      </c>
      <c r="C66" s="20" t="s">
        <v>359</v>
      </c>
      <c r="D66" s="20" t="s">
        <v>872</v>
      </c>
      <c r="E66" s="21">
        <v>226</v>
      </c>
      <c r="F66">
        <f t="shared" ref="F66:F97" si="4">E66/SUM(E$2:E$500)</f>
        <v>9.6286576117520753E-4</v>
      </c>
      <c r="G66">
        <f t="shared" ref="G66:G97" si="5">F66+G65</f>
        <v>0.9666149729886333</v>
      </c>
    </row>
    <row r="67" spans="1:7">
      <c r="A67" s="20" t="s">
        <v>560</v>
      </c>
      <c r="B67" s="20" t="s">
        <v>561</v>
      </c>
      <c r="C67" s="20" t="s">
        <v>561</v>
      </c>
      <c r="D67" s="20" t="s">
        <v>872</v>
      </c>
      <c r="E67" s="21">
        <v>212</v>
      </c>
      <c r="F67">
        <f t="shared" si="4"/>
        <v>9.0321920959798223E-4</v>
      </c>
      <c r="G67">
        <f t="shared" si="5"/>
        <v>0.96751819219823132</v>
      </c>
    </row>
    <row r="68" spans="1:7">
      <c r="A68" s="20" t="s">
        <v>366</v>
      </c>
      <c r="B68" s="20" t="s">
        <v>1599</v>
      </c>
      <c r="C68" s="20" t="s">
        <v>367</v>
      </c>
      <c r="D68" s="20" t="s">
        <v>872</v>
      </c>
      <c r="E68" s="21">
        <v>206</v>
      </c>
      <c r="F68">
        <f t="shared" si="4"/>
        <v>8.7765640177917144E-4</v>
      </c>
      <c r="G68">
        <f t="shared" si="5"/>
        <v>0.96839584860001049</v>
      </c>
    </row>
    <row r="69" spans="1:7">
      <c r="A69" s="20" t="s">
        <v>746</v>
      </c>
      <c r="B69" s="20" t="s">
        <v>1600</v>
      </c>
      <c r="C69" s="20" t="s">
        <v>749</v>
      </c>
      <c r="D69" s="20" t="s">
        <v>872</v>
      </c>
      <c r="E69" s="21">
        <v>205</v>
      </c>
      <c r="F69">
        <f t="shared" si="4"/>
        <v>8.7339593380936957E-4</v>
      </c>
      <c r="G69">
        <f t="shared" si="5"/>
        <v>0.96926924453381991</v>
      </c>
    </row>
    <row r="70" spans="1:7">
      <c r="A70" s="20" t="s">
        <v>101</v>
      </c>
      <c r="B70" s="20" t="s">
        <v>102</v>
      </c>
      <c r="C70" s="20" t="s">
        <v>102</v>
      </c>
      <c r="D70" s="20" t="s">
        <v>872</v>
      </c>
      <c r="E70" s="21">
        <v>201</v>
      </c>
      <c r="F70">
        <f t="shared" si="4"/>
        <v>8.5635406193016242E-4</v>
      </c>
      <c r="G70">
        <f t="shared" si="5"/>
        <v>0.97012559859575009</v>
      </c>
    </row>
    <row r="71" spans="1:7">
      <c r="A71" s="20" t="s">
        <v>610</v>
      </c>
      <c r="B71" s="20" t="s">
        <v>1601</v>
      </c>
      <c r="C71" s="20" t="s">
        <v>613</v>
      </c>
      <c r="D71" s="20" t="s">
        <v>872</v>
      </c>
      <c r="E71" s="21">
        <v>197</v>
      </c>
      <c r="F71">
        <f t="shared" si="4"/>
        <v>8.3931219005095516E-4</v>
      </c>
      <c r="G71">
        <f t="shared" si="5"/>
        <v>0.97096491078580105</v>
      </c>
    </row>
    <row r="72" spans="1:7">
      <c r="A72" s="20" t="s">
        <v>632</v>
      </c>
      <c r="B72" s="20" t="s">
        <v>1602</v>
      </c>
      <c r="C72" s="20" t="s">
        <v>635</v>
      </c>
      <c r="D72" s="20" t="s">
        <v>872</v>
      </c>
      <c r="E72" s="21">
        <v>194</v>
      </c>
      <c r="F72">
        <f t="shared" si="4"/>
        <v>8.2653078614154977E-4</v>
      </c>
      <c r="G72">
        <f t="shared" si="5"/>
        <v>0.97179144157194264</v>
      </c>
    </row>
    <row r="73" spans="1:7">
      <c r="A73" s="20" t="s">
        <v>122</v>
      </c>
      <c r="B73" s="20" t="s">
        <v>1603</v>
      </c>
      <c r="C73" s="20" t="s">
        <v>123</v>
      </c>
      <c r="D73" s="20" t="s">
        <v>872</v>
      </c>
      <c r="E73" s="21">
        <v>190</v>
      </c>
      <c r="F73">
        <f t="shared" si="4"/>
        <v>8.0948891426234262E-4</v>
      </c>
      <c r="G73">
        <f t="shared" si="5"/>
        <v>0.972600930486205</v>
      </c>
    </row>
    <row r="74" spans="1:7">
      <c r="A74" s="20" t="s">
        <v>853</v>
      </c>
      <c r="B74" s="20" t="s">
        <v>1609</v>
      </c>
      <c r="C74" s="20" t="s">
        <v>856</v>
      </c>
      <c r="D74" s="20" t="s">
        <v>872</v>
      </c>
      <c r="E74" s="21">
        <v>190</v>
      </c>
      <c r="F74">
        <f t="shared" si="4"/>
        <v>8.0948891426234262E-4</v>
      </c>
      <c r="G74">
        <f t="shared" si="5"/>
        <v>0.97341041940046735</v>
      </c>
    </row>
    <row r="75" spans="1:7">
      <c r="A75" s="20" t="s">
        <v>431</v>
      </c>
      <c r="B75" s="20" t="s">
        <v>1604</v>
      </c>
      <c r="C75" s="20" t="s">
        <v>434</v>
      </c>
      <c r="D75" s="20" t="s">
        <v>872</v>
      </c>
      <c r="E75" s="21">
        <v>186</v>
      </c>
      <c r="F75">
        <f t="shared" si="4"/>
        <v>7.9244704238313536E-4</v>
      </c>
      <c r="G75">
        <f t="shared" si="5"/>
        <v>0.97420286644285048</v>
      </c>
    </row>
    <row r="76" spans="1:7">
      <c r="A76" s="20" t="s">
        <v>545</v>
      </c>
      <c r="B76" s="20" t="s">
        <v>548</v>
      </c>
      <c r="C76" s="20" t="s">
        <v>548</v>
      </c>
      <c r="D76" s="20" t="s">
        <v>872</v>
      </c>
      <c r="E76" s="21">
        <v>173</v>
      </c>
      <c r="F76">
        <f t="shared" si="4"/>
        <v>7.3706095877571192E-4</v>
      </c>
      <c r="G76">
        <f t="shared" si="5"/>
        <v>0.97493992740162616</v>
      </c>
    </row>
    <row r="77" spans="1:7">
      <c r="A77" s="20" t="s">
        <v>722</v>
      </c>
      <c r="B77" s="20" t="s">
        <v>725</v>
      </c>
      <c r="C77" s="20" t="s">
        <v>725</v>
      </c>
      <c r="D77" s="20" t="s">
        <v>872</v>
      </c>
      <c r="E77" s="21">
        <v>172</v>
      </c>
      <c r="F77">
        <f t="shared" si="4"/>
        <v>7.3280049080591016E-4</v>
      </c>
      <c r="G77">
        <f t="shared" si="5"/>
        <v>0.97567272789243209</v>
      </c>
    </row>
    <row r="78" spans="1:7">
      <c r="A78" s="20" t="s">
        <v>759</v>
      </c>
      <c r="B78" s="20" t="s">
        <v>1605</v>
      </c>
      <c r="C78" s="20" t="s">
        <v>760</v>
      </c>
      <c r="D78" s="20" t="s">
        <v>872</v>
      </c>
      <c r="E78" s="21">
        <v>172</v>
      </c>
      <c r="F78">
        <f t="shared" si="4"/>
        <v>7.3280049080591016E-4</v>
      </c>
      <c r="G78">
        <f t="shared" si="5"/>
        <v>0.97640552838323802</v>
      </c>
    </row>
    <row r="79" spans="1:7">
      <c r="A79" s="20" t="s">
        <v>567</v>
      </c>
      <c r="B79" s="20" t="s">
        <v>569</v>
      </c>
      <c r="C79" s="20" t="s">
        <v>569</v>
      </c>
      <c r="D79" s="20" t="s">
        <v>872</v>
      </c>
      <c r="E79" s="21">
        <v>172</v>
      </c>
      <c r="F79">
        <f t="shared" si="4"/>
        <v>7.3280049080591016E-4</v>
      </c>
      <c r="G79">
        <f t="shared" si="5"/>
        <v>0.97713832887404395</v>
      </c>
    </row>
    <row r="80" spans="1:7">
      <c r="A80" s="20" t="s">
        <v>742</v>
      </c>
      <c r="B80" s="20" t="s">
        <v>745</v>
      </c>
      <c r="C80" s="20" t="s">
        <v>745</v>
      </c>
      <c r="D80" s="20" t="s">
        <v>872</v>
      </c>
      <c r="E80" s="21">
        <v>166</v>
      </c>
      <c r="F80">
        <f t="shared" si="4"/>
        <v>7.0723768298709927E-4</v>
      </c>
      <c r="G80">
        <f t="shared" si="5"/>
        <v>0.97784556655703103</v>
      </c>
    </row>
    <row r="81" spans="1:7">
      <c r="A81" s="20" t="s">
        <v>835</v>
      </c>
      <c r="B81" s="20" t="s">
        <v>1607</v>
      </c>
      <c r="C81" s="20" t="s">
        <v>838</v>
      </c>
      <c r="D81" s="20" t="s">
        <v>872</v>
      </c>
      <c r="E81" s="21">
        <v>161</v>
      </c>
      <c r="F81">
        <f t="shared" si="4"/>
        <v>6.8593534313809025E-4</v>
      </c>
      <c r="G81">
        <f t="shared" si="5"/>
        <v>0.97853150190016913</v>
      </c>
    </row>
    <row r="82" spans="1:7">
      <c r="A82" s="20" t="s">
        <v>389</v>
      </c>
      <c r="B82" s="20" t="s">
        <v>390</v>
      </c>
      <c r="C82" s="20" t="s">
        <v>390</v>
      </c>
      <c r="D82" s="20" t="s">
        <v>872</v>
      </c>
      <c r="E82" s="21">
        <v>160</v>
      </c>
      <c r="F82">
        <f t="shared" si="4"/>
        <v>6.8167487516828849E-4</v>
      </c>
      <c r="G82">
        <f t="shared" si="5"/>
        <v>0.97921317677533737</v>
      </c>
    </row>
    <row r="83" spans="1:7">
      <c r="A83" s="20" t="s">
        <v>330</v>
      </c>
      <c r="B83" s="20" t="s">
        <v>333</v>
      </c>
      <c r="C83" s="20" t="s">
        <v>333</v>
      </c>
      <c r="D83" s="20" t="s">
        <v>872</v>
      </c>
      <c r="E83" s="21">
        <v>158</v>
      </c>
      <c r="F83">
        <f t="shared" si="4"/>
        <v>6.7315393922868485E-4</v>
      </c>
      <c r="G83">
        <f t="shared" si="5"/>
        <v>0.9798863307145661</v>
      </c>
    </row>
    <row r="84" spans="1:7">
      <c r="A84" s="20" t="s">
        <v>614</v>
      </c>
      <c r="B84" s="20" t="s">
        <v>616</v>
      </c>
      <c r="C84" s="20" t="s">
        <v>616</v>
      </c>
      <c r="D84" s="20" t="s">
        <v>872</v>
      </c>
      <c r="E84" s="21">
        <v>154</v>
      </c>
      <c r="F84">
        <f t="shared" si="4"/>
        <v>6.561120673494777E-4</v>
      </c>
      <c r="G84">
        <f t="shared" si="5"/>
        <v>0.9805424427819156</v>
      </c>
    </row>
    <row r="85" spans="1:7">
      <c r="A85" s="20" t="s">
        <v>690</v>
      </c>
      <c r="B85" s="20" t="s">
        <v>1608</v>
      </c>
      <c r="C85" s="20" t="s">
        <v>691</v>
      </c>
      <c r="D85" s="20" t="s">
        <v>872</v>
      </c>
      <c r="E85" s="21">
        <v>151</v>
      </c>
      <c r="F85">
        <f t="shared" si="4"/>
        <v>6.4333066344007231E-4</v>
      </c>
      <c r="G85">
        <f t="shared" si="5"/>
        <v>0.98118577344535562</v>
      </c>
    </row>
    <row r="86" spans="1:7">
      <c r="A86" s="20" t="s">
        <v>857</v>
      </c>
      <c r="B86" s="20" t="s">
        <v>859</v>
      </c>
      <c r="C86" s="20" t="s">
        <v>859</v>
      </c>
      <c r="D86" s="20" t="s">
        <v>872</v>
      </c>
      <c r="E86" s="21">
        <v>150</v>
      </c>
      <c r="F86">
        <f t="shared" si="4"/>
        <v>6.3907019547027044E-4</v>
      </c>
      <c r="G86">
        <f t="shared" si="5"/>
        <v>0.9818248436408259</v>
      </c>
    </row>
    <row r="87" spans="1:7">
      <c r="A87" s="20" t="s">
        <v>146</v>
      </c>
      <c r="B87" s="20" t="s">
        <v>147</v>
      </c>
      <c r="C87" s="20" t="s">
        <v>147</v>
      </c>
      <c r="D87" s="20" t="s">
        <v>872</v>
      </c>
      <c r="E87" s="21">
        <v>144</v>
      </c>
      <c r="F87">
        <f t="shared" si="4"/>
        <v>6.1350738765145966E-4</v>
      </c>
      <c r="G87">
        <f t="shared" si="5"/>
        <v>0.98243835102847732</v>
      </c>
    </row>
    <row r="88" spans="1:7">
      <c r="A88" s="20" t="s">
        <v>718</v>
      </c>
      <c r="B88" s="20" t="s">
        <v>721</v>
      </c>
      <c r="C88" s="20" t="s">
        <v>721</v>
      </c>
      <c r="D88" s="20" t="s">
        <v>872</v>
      </c>
      <c r="E88" s="21">
        <v>139</v>
      </c>
      <c r="F88">
        <f t="shared" si="4"/>
        <v>5.9220504780245064E-4</v>
      </c>
      <c r="G88">
        <f t="shared" si="5"/>
        <v>0.98303055607627976</v>
      </c>
    </row>
    <row r="89" spans="1:7">
      <c r="A89" s="20" t="s">
        <v>243</v>
      </c>
      <c r="B89" s="20" t="s">
        <v>1610</v>
      </c>
      <c r="C89" s="20" t="s">
        <v>245</v>
      </c>
      <c r="D89" s="20" t="s">
        <v>872</v>
      </c>
      <c r="E89" s="21">
        <v>138</v>
      </c>
      <c r="F89">
        <f t="shared" si="4"/>
        <v>5.8794457983264877E-4</v>
      </c>
      <c r="G89">
        <f t="shared" si="5"/>
        <v>0.98361850065611245</v>
      </c>
    </row>
    <row r="90" spans="1:7">
      <c r="A90" s="20" t="s">
        <v>839</v>
      </c>
      <c r="B90" s="20" t="s">
        <v>1611</v>
      </c>
      <c r="C90" s="20" t="s">
        <v>842</v>
      </c>
      <c r="D90" s="20" t="s">
        <v>872</v>
      </c>
      <c r="E90" s="21">
        <v>136</v>
      </c>
      <c r="F90">
        <f t="shared" si="4"/>
        <v>5.7942364389304524E-4</v>
      </c>
      <c r="G90">
        <f t="shared" si="5"/>
        <v>0.98419792430000552</v>
      </c>
    </row>
    <row r="91" spans="1:7">
      <c r="A91" s="20" t="s">
        <v>227</v>
      </c>
      <c r="B91" s="20" t="s">
        <v>1612</v>
      </c>
      <c r="C91" s="20" t="s">
        <v>229</v>
      </c>
      <c r="D91" s="20" t="s">
        <v>872</v>
      </c>
      <c r="E91" s="21">
        <v>134</v>
      </c>
      <c r="F91">
        <f t="shared" si="4"/>
        <v>5.7090270795344161E-4</v>
      </c>
      <c r="G91">
        <f t="shared" si="5"/>
        <v>0.98476882700795898</v>
      </c>
    </row>
    <row r="92" spans="1:7">
      <c r="A92" s="20" t="s">
        <v>204</v>
      </c>
      <c r="B92" s="20" t="s">
        <v>1613</v>
      </c>
      <c r="C92" s="20" t="s">
        <v>205</v>
      </c>
      <c r="D92" s="20" t="s">
        <v>872</v>
      </c>
      <c r="E92" s="21">
        <v>134</v>
      </c>
      <c r="F92">
        <f t="shared" si="4"/>
        <v>5.7090270795344161E-4</v>
      </c>
      <c r="G92">
        <f t="shared" si="5"/>
        <v>0.98533972971591244</v>
      </c>
    </row>
    <row r="93" spans="1:7">
      <c r="A93" s="20" t="s">
        <v>625</v>
      </c>
      <c r="B93" s="20" t="s">
        <v>627</v>
      </c>
      <c r="C93" s="20" t="s">
        <v>627</v>
      </c>
      <c r="D93" s="20" t="s">
        <v>872</v>
      </c>
      <c r="E93" s="21">
        <v>132</v>
      </c>
      <c r="F93">
        <f t="shared" si="4"/>
        <v>5.6238177201383798E-4</v>
      </c>
      <c r="G93">
        <f t="shared" si="5"/>
        <v>0.98590211148792628</v>
      </c>
    </row>
    <row r="94" spans="1:7">
      <c r="A94" s="20" t="s">
        <v>579</v>
      </c>
      <c r="B94" s="20" t="s">
        <v>1614</v>
      </c>
      <c r="C94" s="20" t="s">
        <v>580</v>
      </c>
      <c r="D94" s="20" t="s">
        <v>872</v>
      </c>
      <c r="E94" s="21">
        <v>132</v>
      </c>
      <c r="F94">
        <f t="shared" si="4"/>
        <v>5.6238177201383798E-4</v>
      </c>
      <c r="G94">
        <f t="shared" si="5"/>
        <v>0.98646449325994012</v>
      </c>
    </row>
    <row r="95" spans="1:7">
      <c r="A95" s="20" t="s">
        <v>273</v>
      </c>
      <c r="B95" s="20" t="s">
        <v>1615</v>
      </c>
      <c r="C95" s="20" t="s">
        <v>274</v>
      </c>
      <c r="D95" s="20" t="s">
        <v>872</v>
      </c>
      <c r="E95" s="21">
        <v>127</v>
      </c>
      <c r="F95">
        <f t="shared" si="4"/>
        <v>5.4107943216482896E-4</v>
      </c>
      <c r="G95">
        <f t="shared" si="5"/>
        <v>0.98700557269210498</v>
      </c>
    </row>
    <row r="96" spans="1:7">
      <c r="A96" s="20" t="s">
        <v>412</v>
      </c>
      <c r="B96" s="20" t="s">
        <v>1616</v>
      </c>
      <c r="C96" s="20" t="s">
        <v>415</v>
      </c>
      <c r="D96" s="20" t="s">
        <v>872</v>
      </c>
      <c r="E96" s="21">
        <v>127</v>
      </c>
      <c r="F96">
        <f t="shared" si="4"/>
        <v>5.4107943216482896E-4</v>
      </c>
      <c r="G96">
        <f t="shared" si="5"/>
        <v>0.98754665212426984</v>
      </c>
    </row>
    <row r="97" spans="1:7">
      <c r="A97" s="20" t="s">
        <v>538</v>
      </c>
      <c r="B97" s="20" t="s">
        <v>1617</v>
      </c>
      <c r="C97" s="20" t="s">
        <v>540</v>
      </c>
      <c r="D97" s="20" t="s">
        <v>872</v>
      </c>
      <c r="E97" s="21">
        <v>126</v>
      </c>
      <c r="F97">
        <f t="shared" si="4"/>
        <v>5.368189641950272E-4</v>
      </c>
      <c r="G97">
        <f t="shared" si="5"/>
        <v>0.98808347108846484</v>
      </c>
    </row>
    <row r="98" spans="1:7" ht="30">
      <c r="A98" s="20" t="s">
        <v>780</v>
      </c>
      <c r="B98" s="20" t="s">
        <v>1618</v>
      </c>
      <c r="C98" s="20" t="s">
        <v>781</v>
      </c>
      <c r="D98" s="20" t="s">
        <v>872</v>
      </c>
      <c r="E98" s="21">
        <v>106</v>
      </c>
      <c r="F98">
        <f t="shared" ref="F98:F129" si="6">E98/SUM(E$2:E$500)</f>
        <v>4.5160960479899111E-4</v>
      </c>
      <c r="G98">
        <f t="shared" ref="G98:G129" si="7">F98+G97</f>
        <v>0.98853508069326379</v>
      </c>
    </row>
    <row r="99" spans="1:7">
      <c r="A99" s="20" t="s">
        <v>220</v>
      </c>
      <c r="B99" s="20" t="s">
        <v>221</v>
      </c>
      <c r="C99" s="20" t="s">
        <v>221</v>
      </c>
      <c r="D99" s="20" t="s">
        <v>872</v>
      </c>
      <c r="E99" s="21">
        <v>99</v>
      </c>
      <c r="F99">
        <f t="shared" si="6"/>
        <v>4.2178632901037852E-4</v>
      </c>
      <c r="G99">
        <f t="shared" si="7"/>
        <v>0.98895686702227414</v>
      </c>
    </row>
    <row r="100" spans="1:7">
      <c r="A100" s="20" t="s">
        <v>688</v>
      </c>
      <c r="B100" s="20" t="s">
        <v>689</v>
      </c>
      <c r="C100" s="20" t="s">
        <v>689</v>
      </c>
      <c r="D100" s="20" t="s">
        <v>872</v>
      </c>
      <c r="E100" s="21">
        <v>96</v>
      </c>
      <c r="F100">
        <f t="shared" si="6"/>
        <v>4.0900492510097307E-4</v>
      </c>
      <c r="G100">
        <f t="shared" si="7"/>
        <v>0.98936587194737513</v>
      </c>
    </row>
    <row r="101" spans="1:7">
      <c r="A101" s="20" t="s">
        <v>482</v>
      </c>
      <c r="B101" s="20" t="s">
        <v>1619</v>
      </c>
      <c r="C101" s="20" t="s">
        <v>483</v>
      </c>
      <c r="D101" s="20" t="s">
        <v>872</v>
      </c>
      <c r="E101" s="21">
        <v>94</v>
      </c>
      <c r="F101">
        <f t="shared" si="6"/>
        <v>4.0048398916136949E-4</v>
      </c>
      <c r="G101">
        <f t="shared" si="7"/>
        <v>0.9897663559365365</v>
      </c>
    </row>
    <row r="102" spans="1:7">
      <c r="A102" s="20" t="s">
        <v>327</v>
      </c>
      <c r="B102" s="20" t="s">
        <v>1620</v>
      </c>
      <c r="C102" s="20" t="s">
        <v>329</v>
      </c>
      <c r="D102" s="20" t="s">
        <v>872</v>
      </c>
      <c r="E102" s="21">
        <v>93</v>
      </c>
      <c r="F102">
        <f t="shared" si="6"/>
        <v>3.9622352119156768E-4</v>
      </c>
      <c r="G102">
        <f t="shared" si="7"/>
        <v>0.99016257945772812</v>
      </c>
    </row>
    <row r="103" spans="1:7">
      <c r="A103" s="20" t="s">
        <v>667</v>
      </c>
      <c r="B103" s="20" t="s">
        <v>1621</v>
      </c>
      <c r="C103" s="20" t="s">
        <v>669</v>
      </c>
      <c r="D103" s="20" t="s">
        <v>872</v>
      </c>
      <c r="E103" s="21">
        <v>90</v>
      </c>
      <c r="F103">
        <f t="shared" si="6"/>
        <v>3.8344211728216229E-4</v>
      </c>
      <c r="G103">
        <f t="shared" si="7"/>
        <v>0.99054602157501026</v>
      </c>
    </row>
    <row r="104" spans="1:7">
      <c r="A104" s="20" t="s">
        <v>315</v>
      </c>
      <c r="B104" s="20" t="s">
        <v>317</v>
      </c>
      <c r="C104" s="20" t="s">
        <v>317</v>
      </c>
      <c r="D104" s="20" t="s">
        <v>872</v>
      </c>
      <c r="E104" s="21">
        <v>89</v>
      </c>
      <c r="F104">
        <f t="shared" si="6"/>
        <v>3.7918164931236047E-4</v>
      </c>
      <c r="G104">
        <f t="shared" si="7"/>
        <v>0.99092520322432265</v>
      </c>
    </row>
    <row r="105" spans="1:7">
      <c r="A105" s="20" t="s">
        <v>701</v>
      </c>
      <c r="B105" s="20" t="s">
        <v>703</v>
      </c>
      <c r="C105" s="20" t="s">
        <v>703</v>
      </c>
      <c r="D105" s="20" t="s">
        <v>872</v>
      </c>
      <c r="E105" s="21">
        <v>84</v>
      </c>
      <c r="F105">
        <f t="shared" si="6"/>
        <v>3.5787930946335145E-4</v>
      </c>
      <c r="G105">
        <f t="shared" si="7"/>
        <v>0.99128308253378605</v>
      </c>
    </row>
    <row r="106" spans="1:7">
      <c r="A106" s="20" t="s">
        <v>110</v>
      </c>
      <c r="B106" s="20" t="s">
        <v>1622</v>
      </c>
      <c r="C106" s="20" t="s">
        <v>609</v>
      </c>
      <c r="D106" s="20" t="s">
        <v>872</v>
      </c>
      <c r="E106" s="21">
        <v>80</v>
      </c>
      <c r="F106">
        <f t="shared" si="6"/>
        <v>3.4083743758414424E-4</v>
      </c>
      <c r="G106">
        <f t="shared" si="7"/>
        <v>0.99162391997137023</v>
      </c>
    </row>
    <row r="107" spans="1:7">
      <c r="A107" s="20" t="s">
        <v>20</v>
      </c>
      <c r="B107" s="20" t="s">
        <v>155</v>
      </c>
      <c r="C107" s="20" t="s">
        <v>155</v>
      </c>
      <c r="D107" s="20" t="s">
        <v>872</v>
      </c>
      <c r="E107" s="21">
        <v>77</v>
      </c>
      <c r="F107">
        <f t="shared" si="6"/>
        <v>3.2805603367473885E-4</v>
      </c>
      <c r="G107">
        <f t="shared" si="7"/>
        <v>0.99195197600504492</v>
      </c>
    </row>
    <row r="108" spans="1:7">
      <c r="A108" s="20" t="s">
        <v>829</v>
      </c>
      <c r="B108" s="20" t="s">
        <v>1623</v>
      </c>
      <c r="C108" s="20" t="s">
        <v>831</v>
      </c>
      <c r="D108" s="20" t="s">
        <v>872</v>
      </c>
      <c r="E108" s="21">
        <v>75</v>
      </c>
      <c r="F108">
        <f t="shared" si="6"/>
        <v>3.1953509773513522E-4</v>
      </c>
      <c r="G108">
        <f t="shared" si="7"/>
        <v>0.99227151110278</v>
      </c>
    </row>
    <row r="109" spans="1:7">
      <c r="A109" s="20" t="s">
        <v>217</v>
      </c>
      <c r="B109" s="20" t="s">
        <v>1624</v>
      </c>
      <c r="C109" s="20" t="s">
        <v>219</v>
      </c>
      <c r="D109" s="20" t="s">
        <v>872</v>
      </c>
      <c r="E109" s="21">
        <v>73</v>
      </c>
      <c r="F109">
        <f t="shared" si="6"/>
        <v>3.1101416179553164E-4</v>
      </c>
      <c r="G109">
        <f t="shared" si="7"/>
        <v>0.99258252526457558</v>
      </c>
    </row>
    <row r="110" spans="1:7">
      <c r="A110" s="20" t="s">
        <v>535</v>
      </c>
      <c r="B110" s="20" t="s">
        <v>1625</v>
      </c>
      <c r="C110" s="20" t="s">
        <v>536</v>
      </c>
      <c r="D110" s="20" t="s">
        <v>872</v>
      </c>
      <c r="E110" s="21">
        <v>73</v>
      </c>
      <c r="F110">
        <f t="shared" si="6"/>
        <v>3.1101416179553164E-4</v>
      </c>
      <c r="G110">
        <f t="shared" si="7"/>
        <v>0.99289353942637115</v>
      </c>
    </row>
    <row r="111" spans="1:7">
      <c r="A111" s="20" t="s">
        <v>428</v>
      </c>
      <c r="B111" s="20" t="s">
        <v>1626</v>
      </c>
      <c r="C111" s="20" t="s">
        <v>430</v>
      </c>
      <c r="D111" s="20" t="s">
        <v>872</v>
      </c>
      <c r="E111" s="21">
        <v>70</v>
      </c>
      <c r="F111">
        <f t="shared" si="6"/>
        <v>2.982327578861262E-4</v>
      </c>
      <c r="G111">
        <f t="shared" si="7"/>
        <v>0.99319177218425725</v>
      </c>
    </row>
    <row r="112" spans="1:7">
      <c r="A112" s="20" t="s">
        <v>663</v>
      </c>
      <c r="B112" s="20" t="s">
        <v>666</v>
      </c>
      <c r="C112" s="20" t="s">
        <v>666</v>
      </c>
      <c r="D112" s="20" t="s">
        <v>872</v>
      </c>
      <c r="E112" s="21">
        <v>60</v>
      </c>
      <c r="F112">
        <f t="shared" si="6"/>
        <v>2.5562807818810815E-4</v>
      </c>
      <c r="G112">
        <f t="shared" si="7"/>
        <v>0.99344740026244538</v>
      </c>
    </row>
    <row r="113" spans="1:7">
      <c r="A113" s="20" t="s">
        <v>304</v>
      </c>
      <c r="B113" s="20" t="s">
        <v>306</v>
      </c>
      <c r="C113" s="20" t="s">
        <v>306</v>
      </c>
      <c r="D113" s="20" t="s">
        <v>872</v>
      </c>
      <c r="E113" s="21">
        <v>60</v>
      </c>
      <c r="F113">
        <f t="shared" si="6"/>
        <v>2.5562807818810815E-4</v>
      </c>
      <c r="G113">
        <f t="shared" si="7"/>
        <v>0.99370302834063351</v>
      </c>
    </row>
    <row r="114" spans="1:7">
      <c r="A114" s="20" t="s">
        <v>797</v>
      </c>
      <c r="B114" s="20" t="s">
        <v>1627</v>
      </c>
      <c r="C114" s="20" t="s">
        <v>799</v>
      </c>
      <c r="D114" s="20" t="s">
        <v>872</v>
      </c>
      <c r="E114" s="21">
        <v>60</v>
      </c>
      <c r="F114">
        <f t="shared" si="6"/>
        <v>2.5562807818810815E-4</v>
      </c>
      <c r="G114">
        <f t="shared" si="7"/>
        <v>0.99395865641882164</v>
      </c>
    </row>
    <row r="115" spans="1:7">
      <c r="A115" s="20" t="s">
        <v>473</v>
      </c>
      <c r="B115" s="20" t="s">
        <v>1628</v>
      </c>
      <c r="C115" s="20" t="s">
        <v>474</v>
      </c>
      <c r="D115" s="20" t="s">
        <v>872</v>
      </c>
      <c r="E115" s="21">
        <v>60</v>
      </c>
      <c r="F115">
        <f t="shared" si="6"/>
        <v>2.5562807818810815E-4</v>
      </c>
      <c r="G115">
        <f t="shared" si="7"/>
        <v>0.99421428449700977</v>
      </c>
    </row>
    <row r="116" spans="1:7">
      <c r="A116" s="20" t="s">
        <v>525</v>
      </c>
      <c r="B116" s="20" t="s">
        <v>527</v>
      </c>
      <c r="C116" s="20" t="s">
        <v>527</v>
      </c>
      <c r="D116" s="20" t="s">
        <v>872</v>
      </c>
      <c r="E116" s="21">
        <v>57</v>
      </c>
      <c r="F116">
        <f t="shared" si="6"/>
        <v>2.4284667427870276E-4</v>
      </c>
      <c r="G116">
        <f t="shared" si="7"/>
        <v>0.99445713117128842</v>
      </c>
    </row>
    <row r="117" spans="1:7">
      <c r="A117" s="20" t="s">
        <v>704</v>
      </c>
      <c r="B117" s="20" t="s">
        <v>1629</v>
      </c>
      <c r="C117" s="20" t="s">
        <v>707</v>
      </c>
      <c r="D117" s="20" t="s">
        <v>872</v>
      </c>
      <c r="E117" s="21">
        <v>56</v>
      </c>
      <c r="F117">
        <f t="shared" si="6"/>
        <v>2.3858620630890098E-4</v>
      </c>
      <c r="G117">
        <f t="shared" si="7"/>
        <v>0.99469571737759732</v>
      </c>
    </row>
    <row r="118" spans="1:7">
      <c r="A118" s="20" t="s">
        <v>478</v>
      </c>
      <c r="B118" s="20" t="s">
        <v>1630</v>
      </c>
      <c r="C118" s="20" t="s">
        <v>480</v>
      </c>
      <c r="D118" s="20" t="s">
        <v>872</v>
      </c>
      <c r="E118" s="21">
        <v>56</v>
      </c>
      <c r="F118">
        <f t="shared" si="6"/>
        <v>2.3858620630890098E-4</v>
      </c>
      <c r="G118">
        <f t="shared" si="7"/>
        <v>0.99493430358390622</v>
      </c>
    </row>
    <row r="119" spans="1:7">
      <c r="A119" s="20" t="s">
        <v>324</v>
      </c>
      <c r="B119" s="20" t="s">
        <v>326</v>
      </c>
      <c r="C119" s="20" t="s">
        <v>326</v>
      </c>
      <c r="D119" s="20" t="s">
        <v>872</v>
      </c>
      <c r="E119" s="21">
        <v>55</v>
      </c>
      <c r="F119">
        <f t="shared" si="6"/>
        <v>2.3432573833909916E-4</v>
      </c>
      <c r="G119">
        <f t="shared" si="7"/>
        <v>0.99516862932224537</v>
      </c>
    </row>
    <row r="120" spans="1:7">
      <c r="A120" s="20" t="s">
        <v>832</v>
      </c>
      <c r="B120" s="20" t="s">
        <v>834</v>
      </c>
      <c r="C120" s="20" t="s">
        <v>834</v>
      </c>
      <c r="D120" s="20" t="s">
        <v>872</v>
      </c>
      <c r="E120" s="21">
        <v>55</v>
      </c>
      <c r="F120">
        <f t="shared" si="6"/>
        <v>2.3432573833909916E-4</v>
      </c>
      <c r="G120">
        <f t="shared" si="7"/>
        <v>0.99540295506058452</v>
      </c>
    </row>
    <row r="121" spans="1:7">
      <c r="A121" s="20" t="s">
        <v>514</v>
      </c>
      <c r="B121" s="20" t="s">
        <v>516</v>
      </c>
      <c r="C121" s="20" t="s">
        <v>516</v>
      </c>
      <c r="D121" s="20" t="s">
        <v>872</v>
      </c>
      <c r="E121" s="21">
        <v>55</v>
      </c>
      <c r="F121">
        <f t="shared" si="6"/>
        <v>2.3432573833909916E-4</v>
      </c>
      <c r="G121">
        <f t="shared" si="7"/>
        <v>0.99563728079892366</v>
      </c>
    </row>
    <row r="122" spans="1:7">
      <c r="A122" s="20" t="s">
        <v>436</v>
      </c>
      <c r="B122" s="20" t="s">
        <v>438</v>
      </c>
      <c r="C122" s="20" t="s">
        <v>438</v>
      </c>
      <c r="D122" s="20" t="s">
        <v>872</v>
      </c>
      <c r="E122" s="21">
        <v>50</v>
      </c>
      <c r="F122">
        <f t="shared" si="6"/>
        <v>2.1302339849009014E-4</v>
      </c>
      <c r="G122">
        <f t="shared" si="7"/>
        <v>0.99585030419741372</v>
      </c>
    </row>
    <row r="123" spans="1:7">
      <c r="A123" s="20" t="s">
        <v>460</v>
      </c>
      <c r="B123" s="20" t="s">
        <v>1631</v>
      </c>
      <c r="C123" s="20" t="s">
        <v>462</v>
      </c>
      <c r="D123" s="20" t="s">
        <v>872</v>
      </c>
      <c r="E123" s="21">
        <v>48</v>
      </c>
      <c r="F123">
        <f t="shared" si="6"/>
        <v>2.0450246255048653E-4</v>
      </c>
      <c r="G123">
        <f t="shared" si="7"/>
        <v>0.99605480665996415</v>
      </c>
    </row>
    <row r="124" spans="1:7">
      <c r="A124" s="20" t="s">
        <v>517</v>
      </c>
      <c r="B124" s="20" t="s">
        <v>519</v>
      </c>
      <c r="C124" s="20" t="s">
        <v>519</v>
      </c>
      <c r="D124" s="20" t="s">
        <v>872</v>
      </c>
      <c r="E124" s="21">
        <v>45</v>
      </c>
      <c r="F124">
        <f t="shared" si="6"/>
        <v>1.9172105864108114E-4</v>
      </c>
      <c r="G124">
        <f t="shared" si="7"/>
        <v>0.99624652771860522</v>
      </c>
    </row>
    <row r="125" spans="1:7">
      <c r="A125" s="20" t="s">
        <v>729</v>
      </c>
      <c r="B125" s="20" t="s">
        <v>731</v>
      </c>
      <c r="C125" s="20" t="s">
        <v>731</v>
      </c>
      <c r="D125" s="20" t="s">
        <v>872</v>
      </c>
      <c r="E125" s="21">
        <v>45</v>
      </c>
      <c r="F125">
        <f t="shared" si="6"/>
        <v>1.9172105864108114E-4</v>
      </c>
      <c r="G125">
        <f t="shared" si="7"/>
        <v>0.99643824877724629</v>
      </c>
    </row>
    <row r="126" spans="1:7">
      <c r="A126" s="20" t="s">
        <v>486</v>
      </c>
      <c r="B126" s="20" t="s">
        <v>487</v>
      </c>
      <c r="C126" s="20" t="s">
        <v>487</v>
      </c>
      <c r="D126" s="20" t="s">
        <v>872</v>
      </c>
      <c r="E126" s="21">
        <v>42</v>
      </c>
      <c r="F126">
        <f t="shared" si="6"/>
        <v>1.7893965473167572E-4</v>
      </c>
      <c r="G126">
        <f t="shared" si="7"/>
        <v>0.996617188431978</v>
      </c>
    </row>
    <row r="127" spans="1:7">
      <c r="A127" s="20" t="s">
        <v>844</v>
      </c>
      <c r="B127" s="20" t="s">
        <v>846</v>
      </c>
      <c r="C127" s="20" t="s">
        <v>846</v>
      </c>
      <c r="D127" s="20" t="s">
        <v>872</v>
      </c>
      <c r="E127" s="21">
        <v>40</v>
      </c>
      <c r="F127">
        <f t="shared" si="6"/>
        <v>1.7041871879207212E-4</v>
      </c>
      <c r="G127">
        <f t="shared" si="7"/>
        <v>0.99678760715077008</v>
      </c>
    </row>
    <row r="128" spans="1:7">
      <c r="A128" s="20" t="s">
        <v>475</v>
      </c>
      <c r="B128" s="20" t="s">
        <v>477</v>
      </c>
      <c r="C128" s="20" t="s">
        <v>477</v>
      </c>
      <c r="D128" s="20" t="s">
        <v>872</v>
      </c>
      <c r="E128" s="21">
        <v>35</v>
      </c>
      <c r="F128">
        <f t="shared" si="6"/>
        <v>1.491163789430631E-4</v>
      </c>
      <c r="G128">
        <f t="shared" si="7"/>
        <v>0.99693672352971319</v>
      </c>
    </row>
    <row r="129" spans="1:7">
      <c r="A129" s="20" t="s">
        <v>541</v>
      </c>
      <c r="B129" s="20" t="s">
        <v>1632</v>
      </c>
      <c r="C129" s="20" t="s">
        <v>544</v>
      </c>
      <c r="D129" s="20" t="s">
        <v>872</v>
      </c>
      <c r="E129" s="21">
        <v>35</v>
      </c>
      <c r="F129">
        <f t="shared" si="6"/>
        <v>1.491163789430631E-4</v>
      </c>
      <c r="G129">
        <f t="shared" si="7"/>
        <v>0.99708583990865629</v>
      </c>
    </row>
    <row r="130" spans="1:7">
      <c r="A130" s="20" t="s">
        <v>368</v>
      </c>
      <c r="B130" s="20" t="s">
        <v>370</v>
      </c>
      <c r="C130" s="20" t="s">
        <v>370</v>
      </c>
      <c r="D130" s="20" t="s">
        <v>872</v>
      </c>
      <c r="E130" s="21">
        <v>34</v>
      </c>
      <c r="F130">
        <f t="shared" ref="F130:F161" si="8">E130/SUM(E$2:E$500)</f>
        <v>1.4485591097326131E-4</v>
      </c>
      <c r="G130">
        <f t="shared" ref="G130:G161" si="9">F130+G129</f>
        <v>0.99723069581962953</v>
      </c>
    </row>
    <row r="131" spans="1:7">
      <c r="A131" s="20" t="s">
        <v>116</v>
      </c>
      <c r="B131" s="20" t="s">
        <v>1633</v>
      </c>
      <c r="C131" s="20" t="s">
        <v>785</v>
      </c>
      <c r="D131" s="20" t="s">
        <v>872</v>
      </c>
      <c r="E131" s="21">
        <v>34</v>
      </c>
      <c r="F131">
        <f t="shared" si="8"/>
        <v>1.4485591097326131E-4</v>
      </c>
      <c r="G131">
        <f t="shared" si="9"/>
        <v>0.99737555173060277</v>
      </c>
    </row>
    <row r="132" spans="1:7">
      <c r="A132" s="20" t="s">
        <v>790</v>
      </c>
      <c r="B132" s="20" t="s">
        <v>792</v>
      </c>
      <c r="C132" s="20" t="s">
        <v>792</v>
      </c>
      <c r="D132" s="20" t="s">
        <v>872</v>
      </c>
      <c r="E132" s="21">
        <v>30</v>
      </c>
      <c r="F132">
        <f t="shared" si="8"/>
        <v>1.2781403909405408E-4</v>
      </c>
      <c r="G132">
        <f t="shared" si="9"/>
        <v>0.99750336576969678</v>
      </c>
    </row>
    <row r="133" spans="1:7">
      <c r="A133" s="20" t="s">
        <v>196</v>
      </c>
      <c r="B133" s="20" t="s">
        <v>1634</v>
      </c>
      <c r="C133" s="20" t="s">
        <v>198</v>
      </c>
      <c r="D133" s="20" t="s">
        <v>872</v>
      </c>
      <c r="E133" s="21">
        <v>27</v>
      </c>
      <c r="F133">
        <f t="shared" si="8"/>
        <v>1.1503263518464869E-4</v>
      </c>
      <c r="G133">
        <f t="shared" si="9"/>
        <v>0.99761839840488142</v>
      </c>
    </row>
    <row r="134" spans="1:7">
      <c r="A134" s="20" t="s">
        <v>156</v>
      </c>
      <c r="B134" s="20" t="s">
        <v>157</v>
      </c>
      <c r="C134" s="20" t="s">
        <v>157</v>
      </c>
      <c r="D134" s="20" t="s">
        <v>872</v>
      </c>
      <c r="E134" s="21">
        <v>26</v>
      </c>
      <c r="F134">
        <f t="shared" si="8"/>
        <v>1.1077216721484688E-4</v>
      </c>
      <c r="G134">
        <f t="shared" si="9"/>
        <v>0.99772917057209631</v>
      </c>
    </row>
    <row r="135" spans="1:7">
      <c r="A135" s="20" t="s">
        <v>287</v>
      </c>
      <c r="B135" s="20" t="s">
        <v>289</v>
      </c>
      <c r="C135" s="20" t="s">
        <v>289</v>
      </c>
      <c r="D135" s="20" t="s">
        <v>872</v>
      </c>
      <c r="E135" s="21">
        <v>25</v>
      </c>
      <c r="F135">
        <f t="shared" si="8"/>
        <v>1.0651169924504507E-4</v>
      </c>
      <c r="G135">
        <f t="shared" si="9"/>
        <v>0.99783568227134134</v>
      </c>
    </row>
    <row r="136" spans="1:7">
      <c r="A136" s="20" t="s">
        <v>826</v>
      </c>
      <c r="B136" s="20" t="s">
        <v>828</v>
      </c>
      <c r="C136" s="20" t="s">
        <v>828</v>
      </c>
      <c r="D136" s="20" t="s">
        <v>872</v>
      </c>
      <c r="E136" s="21">
        <v>25</v>
      </c>
      <c r="F136">
        <f t="shared" si="8"/>
        <v>1.0651169924504507E-4</v>
      </c>
      <c r="G136">
        <f t="shared" si="9"/>
        <v>0.99794219397058637</v>
      </c>
    </row>
    <row r="137" spans="1:7">
      <c r="A137" s="20" t="s">
        <v>250</v>
      </c>
      <c r="B137" s="20" t="s">
        <v>252</v>
      </c>
      <c r="C137" s="20" t="s">
        <v>252</v>
      </c>
      <c r="D137" s="20" t="s">
        <v>872</v>
      </c>
      <c r="E137" s="21">
        <v>24</v>
      </c>
      <c r="F137">
        <f t="shared" si="8"/>
        <v>1.0225123127524327E-4</v>
      </c>
      <c r="G137">
        <f t="shared" si="9"/>
        <v>0.99804444520186164</v>
      </c>
    </row>
    <row r="138" spans="1:7">
      <c r="A138" s="20" t="s">
        <v>450</v>
      </c>
      <c r="B138" s="20" t="s">
        <v>1635</v>
      </c>
      <c r="C138" s="20" t="s">
        <v>453</v>
      </c>
      <c r="D138" s="20" t="s">
        <v>872</v>
      </c>
      <c r="E138" s="21">
        <v>24</v>
      </c>
      <c r="F138">
        <f t="shared" si="8"/>
        <v>1.0225123127524327E-4</v>
      </c>
      <c r="G138">
        <f t="shared" si="9"/>
        <v>0.99814669643313692</v>
      </c>
    </row>
    <row r="139" spans="1:7">
      <c r="A139" s="20" t="s">
        <v>206</v>
      </c>
      <c r="B139" s="20" t="s">
        <v>1636</v>
      </c>
      <c r="C139" s="20" t="s">
        <v>207</v>
      </c>
      <c r="D139" s="20" t="s">
        <v>872</v>
      </c>
      <c r="E139" s="21">
        <v>23</v>
      </c>
      <c r="F139">
        <f t="shared" si="8"/>
        <v>9.7990763305441466E-5</v>
      </c>
      <c r="G139">
        <f t="shared" si="9"/>
        <v>0.99824468719644233</v>
      </c>
    </row>
    <row r="140" spans="1:7">
      <c r="A140" s="20" t="s">
        <v>493</v>
      </c>
      <c r="B140" s="20" t="s">
        <v>1637</v>
      </c>
      <c r="C140" s="20" t="s">
        <v>495</v>
      </c>
      <c r="D140" s="20" t="s">
        <v>872</v>
      </c>
      <c r="E140" s="21">
        <v>22</v>
      </c>
      <c r="F140">
        <f t="shared" si="8"/>
        <v>9.3730295335639664E-5</v>
      </c>
      <c r="G140">
        <f t="shared" si="9"/>
        <v>0.99833841749177799</v>
      </c>
    </row>
    <row r="141" spans="1:7">
      <c r="A141" s="20" t="s">
        <v>140</v>
      </c>
      <c r="B141" s="20" t="s">
        <v>142</v>
      </c>
      <c r="C141" s="20" t="s">
        <v>142</v>
      </c>
      <c r="D141" s="20" t="s">
        <v>872</v>
      </c>
      <c r="E141" s="21">
        <v>21</v>
      </c>
      <c r="F141">
        <f t="shared" si="8"/>
        <v>8.9469827365837862E-5</v>
      </c>
      <c r="G141">
        <f t="shared" si="9"/>
        <v>0.99842788731914378</v>
      </c>
    </row>
    <row r="142" spans="1:7">
      <c r="A142" s="20" t="s">
        <v>816</v>
      </c>
      <c r="B142" s="20" t="s">
        <v>1638</v>
      </c>
      <c r="C142" s="20" t="s">
        <v>818</v>
      </c>
      <c r="D142" s="20" t="s">
        <v>872</v>
      </c>
      <c r="E142" s="21">
        <v>20</v>
      </c>
      <c r="F142">
        <f t="shared" si="8"/>
        <v>8.5209359396036061E-5</v>
      </c>
      <c r="G142">
        <f t="shared" si="9"/>
        <v>0.99851309667853982</v>
      </c>
    </row>
    <row r="143" spans="1:7">
      <c r="A143" s="20" t="s">
        <v>617</v>
      </c>
      <c r="B143" s="20" t="s">
        <v>618</v>
      </c>
      <c r="C143" s="20" t="s">
        <v>618</v>
      </c>
      <c r="D143" s="20" t="s">
        <v>872</v>
      </c>
      <c r="E143" s="21">
        <v>20</v>
      </c>
      <c r="F143">
        <f t="shared" si="8"/>
        <v>8.5209359396036061E-5</v>
      </c>
      <c r="G143">
        <f t="shared" si="9"/>
        <v>0.99859830603793587</v>
      </c>
    </row>
    <row r="144" spans="1:7">
      <c r="A144" s="20" t="s">
        <v>381</v>
      </c>
      <c r="B144" s="20" t="s">
        <v>383</v>
      </c>
      <c r="C144" s="20" t="s">
        <v>383</v>
      </c>
      <c r="D144" s="20" t="s">
        <v>872</v>
      </c>
      <c r="E144" s="21">
        <v>19</v>
      </c>
      <c r="F144">
        <f t="shared" si="8"/>
        <v>8.0948891426234259E-5</v>
      </c>
      <c r="G144">
        <f t="shared" si="9"/>
        <v>0.99867925492936205</v>
      </c>
    </row>
    <row r="145" spans="1:7">
      <c r="A145" s="20" t="s">
        <v>454</v>
      </c>
      <c r="B145" s="20" t="s">
        <v>455</v>
      </c>
      <c r="C145" s="20" t="s">
        <v>455</v>
      </c>
      <c r="D145" s="20" t="s">
        <v>872</v>
      </c>
      <c r="E145" s="21">
        <v>19</v>
      </c>
      <c r="F145">
        <f t="shared" si="8"/>
        <v>8.0948891426234259E-5</v>
      </c>
      <c r="G145">
        <f t="shared" si="9"/>
        <v>0.99876020382078823</v>
      </c>
    </row>
    <row r="146" spans="1:7">
      <c r="A146" s="20" t="s">
        <v>738</v>
      </c>
      <c r="B146" s="20" t="s">
        <v>741</v>
      </c>
      <c r="C146" s="20" t="s">
        <v>741</v>
      </c>
      <c r="D146" s="20" t="s">
        <v>872</v>
      </c>
      <c r="E146" s="21">
        <v>18</v>
      </c>
      <c r="F146">
        <f t="shared" si="8"/>
        <v>7.6688423456432457E-5</v>
      </c>
      <c r="G146">
        <f t="shared" si="9"/>
        <v>0.99883689224424466</v>
      </c>
    </row>
    <row r="147" spans="1:7">
      <c r="A147" s="20" t="s">
        <v>298</v>
      </c>
      <c r="B147" s="20" t="s">
        <v>300</v>
      </c>
      <c r="C147" s="20" t="s">
        <v>300</v>
      </c>
      <c r="D147" s="20" t="s">
        <v>872</v>
      </c>
      <c r="E147" s="21">
        <v>18</v>
      </c>
      <c r="F147">
        <f t="shared" si="8"/>
        <v>7.6688423456432457E-5</v>
      </c>
      <c r="G147">
        <f t="shared" si="9"/>
        <v>0.99891358066770108</v>
      </c>
    </row>
    <row r="148" spans="1:7">
      <c r="A148" s="20" t="s">
        <v>360</v>
      </c>
      <c r="B148" s="20" t="s">
        <v>362</v>
      </c>
      <c r="C148" s="20" t="s">
        <v>362</v>
      </c>
      <c r="D148" s="20" t="s">
        <v>872</v>
      </c>
      <c r="E148" s="21">
        <v>16</v>
      </c>
      <c r="F148">
        <f t="shared" si="8"/>
        <v>6.8167487516828854E-5</v>
      </c>
      <c r="G148">
        <f t="shared" si="9"/>
        <v>0.9989817481552179</v>
      </c>
    </row>
    <row r="149" spans="1:7">
      <c r="A149" s="20" t="s">
        <v>655</v>
      </c>
      <c r="B149" s="20" t="s">
        <v>1639</v>
      </c>
      <c r="C149" s="20" t="s">
        <v>656</v>
      </c>
      <c r="D149" s="20" t="s">
        <v>872</v>
      </c>
      <c r="E149" s="21">
        <v>15</v>
      </c>
      <c r="F149">
        <f t="shared" si="8"/>
        <v>6.3907019547027039E-5</v>
      </c>
      <c r="G149">
        <f t="shared" si="9"/>
        <v>0.99904565517476496</v>
      </c>
    </row>
    <row r="150" spans="1:7">
      <c r="A150" s="20" t="s">
        <v>661</v>
      </c>
      <c r="B150" s="20" t="s">
        <v>662</v>
      </c>
      <c r="C150" s="20" t="s">
        <v>662</v>
      </c>
      <c r="D150" s="20" t="s">
        <v>872</v>
      </c>
      <c r="E150" s="21">
        <v>15</v>
      </c>
      <c r="F150">
        <f t="shared" si="8"/>
        <v>6.3907019547027039E-5</v>
      </c>
      <c r="G150">
        <f t="shared" si="9"/>
        <v>0.99910956219431202</v>
      </c>
    </row>
    <row r="151" spans="1:7">
      <c r="A151" s="20" t="s">
        <v>675</v>
      </c>
      <c r="B151" s="20" t="s">
        <v>677</v>
      </c>
      <c r="C151" s="20" t="s">
        <v>677</v>
      </c>
      <c r="D151" s="20" t="s">
        <v>872</v>
      </c>
      <c r="E151" s="21">
        <v>15</v>
      </c>
      <c r="F151">
        <f t="shared" si="8"/>
        <v>6.3907019547027039E-5</v>
      </c>
      <c r="G151">
        <f t="shared" si="9"/>
        <v>0.99917346921385908</v>
      </c>
    </row>
    <row r="152" spans="1:7">
      <c r="A152" s="20" t="s">
        <v>224</v>
      </c>
      <c r="B152" s="20" t="s">
        <v>226</v>
      </c>
      <c r="C152" s="20" t="s">
        <v>226</v>
      </c>
      <c r="D152" s="20" t="s">
        <v>872</v>
      </c>
      <c r="E152" s="21">
        <v>14</v>
      </c>
      <c r="F152">
        <f t="shared" si="8"/>
        <v>5.9646551577225244E-5</v>
      </c>
      <c r="G152">
        <f t="shared" si="9"/>
        <v>0.99923311576543627</v>
      </c>
    </row>
    <row r="153" spans="1:7">
      <c r="A153" s="20" t="s">
        <v>484</v>
      </c>
      <c r="B153" s="20" t="s">
        <v>485</v>
      </c>
      <c r="C153" s="20" t="s">
        <v>485</v>
      </c>
      <c r="D153" s="20" t="s">
        <v>872</v>
      </c>
      <c r="E153" s="21">
        <v>14</v>
      </c>
      <c r="F153">
        <f t="shared" si="8"/>
        <v>5.9646551577225244E-5</v>
      </c>
      <c r="G153">
        <f t="shared" si="9"/>
        <v>0.99929276231701347</v>
      </c>
    </row>
    <row r="154" spans="1:7">
      <c r="A154" s="20" t="s">
        <v>233</v>
      </c>
      <c r="B154" s="20" t="s">
        <v>1640</v>
      </c>
      <c r="C154" s="20" t="s">
        <v>234</v>
      </c>
      <c r="D154" s="20" t="s">
        <v>872</v>
      </c>
      <c r="E154" s="21">
        <v>13</v>
      </c>
      <c r="F154">
        <f t="shared" si="8"/>
        <v>5.5386083607423442E-5</v>
      </c>
      <c r="G154">
        <f t="shared" si="9"/>
        <v>0.99934814840062092</v>
      </c>
    </row>
    <row r="155" spans="1:7">
      <c r="A155" s="20" t="s">
        <v>592</v>
      </c>
      <c r="B155" s="20" t="s">
        <v>593</v>
      </c>
      <c r="C155" s="20" t="s">
        <v>593</v>
      </c>
      <c r="D155" s="20" t="s">
        <v>872</v>
      </c>
      <c r="E155" s="21">
        <v>13</v>
      </c>
      <c r="F155">
        <f t="shared" si="8"/>
        <v>5.5386083607423442E-5</v>
      </c>
      <c r="G155">
        <f t="shared" si="9"/>
        <v>0.99940353448422836</v>
      </c>
    </row>
    <row r="156" spans="1:7">
      <c r="A156" s="20" t="s">
        <v>794</v>
      </c>
      <c r="B156" s="20" t="s">
        <v>796</v>
      </c>
      <c r="C156" s="20" t="s">
        <v>796</v>
      </c>
      <c r="D156" s="20" t="s">
        <v>872</v>
      </c>
      <c r="E156" s="21">
        <v>12</v>
      </c>
      <c r="F156">
        <f t="shared" si="8"/>
        <v>5.1125615637621634E-5</v>
      </c>
      <c r="G156">
        <f t="shared" si="9"/>
        <v>0.99945466009986594</v>
      </c>
    </row>
    <row r="157" spans="1:7">
      <c r="A157" s="20" t="s">
        <v>456</v>
      </c>
      <c r="B157" s="20" t="s">
        <v>457</v>
      </c>
      <c r="C157" s="20" t="s">
        <v>457</v>
      </c>
      <c r="D157" s="20" t="s">
        <v>872</v>
      </c>
      <c r="E157" s="21">
        <v>10</v>
      </c>
      <c r="F157">
        <f t="shared" si="8"/>
        <v>4.260467969801803E-5</v>
      </c>
      <c r="G157">
        <f t="shared" si="9"/>
        <v>0.99949726477956391</v>
      </c>
    </row>
    <row r="158" spans="1:7">
      <c r="A158" s="20" t="s">
        <v>678</v>
      </c>
      <c r="B158" s="20" t="s">
        <v>680</v>
      </c>
      <c r="C158" s="20" t="s">
        <v>680</v>
      </c>
      <c r="D158" s="20" t="s">
        <v>872</v>
      </c>
      <c r="E158" s="21">
        <v>10</v>
      </c>
      <c r="F158">
        <f t="shared" si="8"/>
        <v>4.260467969801803E-5</v>
      </c>
      <c r="G158">
        <f t="shared" si="9"/>
        <v>0.99953986945926188</v>
      </c>
    </row>
    <row r="159" spans="1:7">
      <c r="A159" s="20" t="s">
        <v>284</v>
      </c>
      <c r="B159" s="20" t="s">
        <v>286</v>
      </c>
      <c r="C159" s="20" t="s">
        <v>286</v>
      </c>
      <c r="D159" s="20" t="s">
        <v>872</v>
      </c>
      <c r="E159" s="21">
        <v>10</v>
      </c>
      <c r="F159">
        <f t="shared" si="8"/>
        <v>4.260467969801803E-5</v>
      </c>
      <c r="G159">
        <f t="shared" si="9"/>
        <v>0.99958247413895984</v>
      </c>
    </row>
    <row r="160" spans="1:7">
      <c r="A160" s="20" t="s">
        <v>590</v>
      </c>
      <c r="B160" s="20" t="s">
        <v>1641</v>
      </c>
      <c r="C160" s="20" t="s">
        <v>591</v>
      </c>
      <c r="D160" s="20" t="s">
        <v>872</v>
      </c>
      <c r="E160" s="21">
        <v>9</v>
      </c>
      <c r="F160">
        <f t="shared" si="8"/>
        <v>3.8344211728216229E-5</v>
      </c>
      <c r="G160">
        <f t="shared" si="9"/>
        <v>0.99962081835068806</v>
      </c>
    </row>
    <row r="161" spans="1:7">
      <c r="A161" s="20" t="s">
        <v>864</v>
      </c>
      <c r="B161" s="20" t="s">
        <v>865</v>
      </c>
      <c r="C161" s="20" t="s">
        <v>865</v>
      </c>
      <c r="D161" s="20" t="s">
        <v>872</v>
      </c>
      <c r="E161" s="21">
        <v>8</v>
      </c>
      <c r="F161">
        <f t="shared" si="8"/>
        <v>3.4083743758414427E-5</v>
      </c>
      <c r="G161">
        <f t="shared" si="9"/>
        <v>0.99965490209444652</v>
      </c>
    </row>
    <row r="162" spans="1:7">
      <c r="A162" s="20" t="s">
        <v>571</v>
      </c>
      <c r="B162" s="20" t="s">
        <v>1642</v>
      </c>
      <c r="C162" s="20" t="s">
        <v>572</v>
      </c>
      <c r="D162" s="20" t="s">
        <v>872</v>
      </c>
      <c r="E162" s="21">
        <v>7</v>
      </c>
      <c r="F162">
        <f t="shared" ref="F162:F185" si="10">E162/SUM(E$2:E$500)</f>
        <v>2.9823275788612622E-5</v>
      </c>
      <c r="G162">
        <f t="shared" ref="G162:G185" si="11">F162+G161</f>
        <v>0.99968472537023512</v>
      </c>
    </row>
    <row r="163" spans="1:7">
      <c r="A163" s="20" t="s">
        <v>202</v>
      </c>
      <c r="B163" s="20" t="s">
        <v>1643</v>
      </c>
      <c r="C163" s="20" t="s">
        <v>203</v>
      </c>
      <c r="D163" s="20" t="s">
        <v>872</v>
      </c>
      <c r="E163" s="21">
        <v>7</v>
      </c>
      <c r="F163">
        <f t="shared" si="10"/>
        <v>2.9823275788612622E-5</v>
      </c>
      <c r="G163">
        <f t="shared" si="11"/>
        <v>0.99971454864602372</v>
      </c>
    </row>
    <row r="164" spans="1:7">
      <c r="A164" s="20" t="s">
        <v>778</v>
      </c>
      <c r="B164" s="20" t="s">
        <v>1644</v>
      </c>
      <c r="C164" s="20" t="s">
        <v>779</v>
      </c>
      <c r="D164" s="20" t="s">
        <v>872</v>
      </c>
      <c r="E164" s="21">
        <v>6</v>
      </c>
      <c r="F164">
        <f t="shared" si="10"/>
        <v>2.5562807818810817E-5</v>
      </c>
      <c r="G164">
        <f t="shared" si="11"/>
        <v>0.99974011145384256</v>
      </c>
    </row>
    <row r="165" spans="1:7">
      <c r="A165" s="20" t="s">
        <v>341</v>
      </c>
      <c r="B165" s="20" t="s">
        <v>1645</v>
      </c>
      <c r="C165" s="20" t="s">
        <v>343</v>
      </c>
      <c r="D165" s="20" t="s">
        <v>872</v>
      </c>
      <c r="E165" s="21">
        <v>5</v>
      </c>
      <c r="F165">
        <f t="shared" si="10"/>
        <v>2.1302339849009015E-5</v>
      </c>
      <c r="G165">
        <f t="shared" si="11"/>
        <v>0.99976141379369154</v>
      </c>
    </row>
    <row r="166" spans="1:7">
      <c r="A166" s="20" t="s">
        <v>642</v>
      </c>
      <c r="B166" s="20" t="s">
        <v>644</v>
      </c>
      <c r="C166" s="20" t="s">
        <v>644</v>
      </c>
      <c r="D166" s="20" t="s">
        <v>872</v>
      </c>
      <c r="E166" s="21">
        <v>5</v>
      </c>
      <c r="F166">
        <f t="shared" si="10"/>
        <v>2.1302339849009015E-5</v>
      </c>
      <c r="G166">
        <f t="shared" si="11"/>
        <v>0.99978271613354053</v>
      </c>
    </row>
    <row r="167" spans="1:7">
      <c r="A167" s="20" t="s">
        <v>712</v>
      </c>
      <c r="B167" s="20" t="s">
        <v>1646</v>
      </c>
      <c r="C167" s="20" t="s">
        <v>714</v>
      </c>
      <c r="D167" s="20" t="s">
        <v>872</v>
      </c>
      <c r="E167" s="21">
        <v>5</v>
      </c>
      <c r="F167">
        <f t="shared" si="10"/>
        <v>2.1302339849009015E-5</v>
      </c>
      <c r="G167">
        <f t="shared" si="11"/>
        <v>0.99980401847338951</v>
      </c>
    </row>
    <row r="168" spans="1:7">
      <c r="A168" s="20" t="s">
        <v>496</v>
      </c>
      <c r="B168" s="20" t="s">
        <v>1647</v>
      </c>
      <c r="C168" s="20" t="s">
        <v>497</v>
      </c>
      <c r="D168" s="20" t="s">
        <v>872</v>
      </c>
      <c r="E168" s="21">
        <v>5</v>
      </c>
      <c r="F168">
        <f t="shared" si="10"/>
        <v>2.1302339849009015E-5</v>
      </c>
      <c r="G168">
        <f t="shared" si="11"/>
        <v>0.99982532081323849</v>
      </c>
    </row>
    <row r="169" spans="1:7">
      <c r="A169" s="20" t="s">
        <v>776</v>
      </c>
      <c r="B169" s="20" t="s">
        <v>777</v>
      </c>
      <c r="C169" s="20" t="s">
        <v>777</v>
      </c>
      <c r="D169" s="20" t="s">
        <v>872</v>
      </c>
      <c r="E169" s="21">
        <v>4</v>
      </c>
      <c r="F169">
        <f t="shared" si="10"/>
        <v>1.7041871879207213E-5</v>
      </c>
      <c r="G169">
        <f t="shared" si="11"/>
        <v>0.99984236268511772</v>
      </c>
    </row>
    <row r="170" spans="1:7">
      <c r="A170" s="20" t="s">
        <v>782</v>
      </c>
      <c r="B170" s="20" t="s">
        <v>1648</v>
      </c>
      <c r="C170" s="20" t="s">
        <v>784</v>
      </c>
      <c r="D170" s="20" t="s">
        <v>872</v>
      </c>
      <c r="E170" s="21">
        <v>4</v>
      </c>
      <c r="F170">
        <f t="shared" si="10"/>
        <v>1.7041871879207213E-5</v>
      </c>
      <c r="G170">
        <f t="shared" si="11"/>
        <v>0.99985940455699696</v>
      </c>
    </row>
    <row r="171" spans="1:7">
      <c r="A171" s="20" t="s">
        <v>458</v>
      </c>
      <c r="B171" s="20" t="s">
        <v>1649</v>
      </c>
      <c r="C171" s="20" t="s">
        <v>459</v>
      </c>
      <c r="D171" s="20" t="s">
        <v>872</v>
      </c>
      <c r="E171" s="21">
        <v>3</v>
      </c>
      <c r="F171">
        <f t="shared" si="10"/>
        <v>1.2781403909405408E-5</v>
      </c>
      <c r="G171">
        <f t="shared" si="11"/>
        <v>0.99987218596090632</v>
      </c>
    </row>
    <row r="172" spans="1:7">
      <c r="A172" s="20" t="s">
        <v>757</v>
      </c>
      <c r="B172" s="20" t="s">
        <v>1650</v>
      </c>
      <c r="C172" s="20" t="s">
        <v>758</v>
      </c>
      <c r="D172" s="20" t="s">
        <v>872</v>
      </c>
      <c r="E172" s="21">
        <v>3</v>
      </c>
      <c r="F172">
        <f t="shared" si="10"/>
        <v>1.2781403909405408E-5</v>
      </c>
      <c r="G172">
        <f t="shared" si="11"/>
        <v>0.99988496736481569</v>
      </c>
    </row>
    <row r="173" spans="1:7">
      <c r="A173" s="20" t="s">
        <v>211</v>
      </c>
      <c r="B173" s="20" t="s">
        <v>213</v>
      </c>
      <c r="C173" s="20" t="s">
        <v>213</v>
      </c>
      <c r="D173" s="20" t="s">
        <v>872</v>
      </c>
      <c r="E173" s="21">
        <v>3</v>
      </c>
      <c r="F173">
        <f t="shared" si="10"/>
        <v>1.2781403909405408E-5</v>
      </c>
      <c r="G173">
        <f t="shared" si="11"/>
        <v>0.99989774876872506</v>
      </c>
    </row>
    <row r="174" spans="1:7">
      <c r="A174" s="20" t="s">
        <v>230</v>
      </c>
      <c r="B174" s="20" t="s">
        <v>232</v>
      </c>
      <c r="C174" s="20" t="s">
        <v>232</v>
      </c>
      <c r="D174" s="20" t="s">
        <v>872</v>
      </c>
      <c r="E174" s="21">
        <v>3</v>
      </c>
      <c r="F174">
        <f t="shared" si="10"/>
        <v>1.2781403909405408E-5</v>
      </c>
      <c r="G174">
        <f t="shared" si="11"/>
        <v>0.99991053017263443</v>
      </c>
    </row>
    <row r="175" spans="1:7">
      <c r="A175" s="20" t="s">
        <v>375</v>
      </c>
      <c r="B175" s="20" t="s">
        <v>1651</v>
      </c>
      <c r="C175" s="20" t="s">
        <v>377</v>
      </c>
      <c r="D175" s="20" t="s">
        <v>872</v>
      </c>
      <c r="E175" s="21">
        <v>3</v>
      </c>
      <c r="F175">
        <f t="shared" si="10"/>
        <v>1.2781403909405408E-5</v>
      </c>
      <c r="G175">
        <f t="shared" si="11"/>
        <v>0.99992331157654379</v>
      </c>
    </row>
    <row r="176" spans="1:7">
      <c r="A176" s="20" t="s">
        <v>509</v>
      </c>
      <c r="B176" s="20" t="s">
        <v>5</v>
      </c>
      <c r="C176" s="20" t="s">
        <v>510</v>
      </c>
      <c r="D176" s="20" t="s">
        <v>872</v>
      </c>
      <c r="E176" s="21">
        <v>3</v>
      </c>
      <c r="F176">
        <f t="shared" si="10"/>
        <v>1.2781403909405408E-5</v>
      </c>
      <c r="G176">
        <f t="shared" si="11"/>
        <v>0.99993609298045316</v>
      </c>
    </row>
    <row r="177" spans="1:7">
      <c r="A177" s="20" t="s">
        <v>86</v>
      </c>
      <c r="B177" s="20" t="s">
        <v>87</v>
      </c>
      <c r="C177" s="20" t="s">
        <v>87</v>
      </c>
      <c r="D177" s="20" t="s">
        <v>872</v>
      </c>
      <c r="E177" s="21">
        <v>2</v>
      </c>
      <c r="F177">
        <f t="shared" si="10"/>
        <v>8.5209359396036067E-6</v>
      </c>
      <c r="G177">
        <f t="shared" si="11"/>
        <v>0.99994461391639278</v>
      </c>
    </row>
    <row r="178" spans="1:7">
      <c r="A178" s="20" t="s">
        <v>813</v>
      </c>
      <c r="B178" s="20" t="s">
        <v>815</v>
      </c>
      <c r="C178" s="20" t="s">
        <v>815</v>
      </c>
      <c r="D178" s="20" t="s">
        <v>872</v>
      </c>
      <c r="E178" s="21">
        <v>2</v>
      </c>
      <c r="F178">
        <f t="shared" si="10"/>
        <v>8.5209359396036067E-6</v>
      </c>
      <c r="G178">
        <f t="shared" si="11"/>
        <v>0.99995313485233239</v>
      </c>
    </row>
    <row r="179" spans="1:7">
      <c r="A179" s="20" t="s">
        <v>344</v>
      </c>
      <c r="B179" s="20" t="s">
        <v>1652</v>
      </c>
      <c r="C179" s="20" t="s">
        <v>346</v>
      </c>
      <c r="D179" s="20" t="s">
        <v>872</v>
      </c>
      <c r="E179" s="21">
        <v>2</v>
      </c>
      <c r="F179">
        <f t="shared" si="10"/>
        <v>8.5209359396036067E-6</v>
      </c>
      <c r="G179">
        <f t="shared" si="11"/>
        <v>0.99996165578827201</v>
      </c>
    </row>
    <row r="180" spans="1:7">
      <c r="A180" s="20" t="s">
        <v>470</v>
      </c>
      <c r="B180" s="20" t="s">
        <v>1653</v>
      </c>
      <c r="C180" s="20" t="s">
        <v>472</v>
      </c>
      <c r="D180" s="20" t="s">
        <v>872</v>
      </c>
      <c r="E180" s="21">
        <v>2</v>
      </c>
      <c r="F180">
        <f t="shared" si="10"/>
        <v>8.5209359396036067E-6</v>
      </c>
      <c r="G180">
        <f t="shared" si="11"/>
        <v>0.99997017672421162</v>
      </c>
    </row>
    <row r="181" spans="1:7">
      <c r="A181" s="20" t="s">
        <v>364</v>
      </c>
      <c r="B181" s="20" t="s">
        <v>1654</v>
      </c>
      <c r="C181" s="20" t="s">
        <v>365</v>
      </c>
      <c r="D181" s="20" t="s">
        <v>872</v>
      </c>
      <c r="E181" s="21">
        <v>2</v>
      </c>
      <c r="F181">
        <f t="shared" si="10"/>
        <v>8.5209359396036067E-6</v>
      </c>
      <c r="G181">
        <f t="shared" si="11"/>
        <v>0.99997869766015124</v>
      </c>
    </row>
    <row r="182" spans="1:7">
      <c r="A182" s="20" t="s">
        <v>682</v>
      </c>
      <c r="B182" s="20" t="s">
        <v>5</v>
      </c>
      <c r="C182" s="20" t="s">
        <v>684</v>
      </c>
      <c r="D182" s="20" t="s">
        <v>872</v>
      </c>
      <c r="E182" s="21">
        <v>2</v>
      </c>
      <c r="F182">
        <f t="shared" si="10"/>
        <v>8.5209359396036067E-6</v>
      </c>
      <c r="G182">
        <f t="shared" si="11"/>
        <v>0.99998721859609085</v>
      </c>
    </row>
    <row r="183" spans="1:7">
      <c r="A183" s="20" t="s">
        <v>597</v>
      </c>
      <c r="B183" s="20" t="s">
        <v>1655</v>
      </c>
      <c r="C183" s="20" t="s">
        <v>600</v>
      </c>
      <c r="D183" s="20" t="s">
        <v>872</v>
      </c>
      <c r="E183" s="21">
        <v>1</v>
      </c>
      <c r="F183">
        <f t="shared" si="10"/>
        <v>4.2604679698018034E-6</v>
      </c>
      <c r="G183">
        <f t="shared" si="11"/>
        <v>0.99999147906406061</v>
      </c>
    </row>
    <row r="184" spans="1:7">
      <c r="A184" s="20" t="s">
        <v>736</v>
      </c>
      <c r="B184" s="20" t="s">
        <v>737</v>
      </c>
      <c r="C184" s="20" t="s">
        <v>737</v>
      </c>
      <c r="D184" s="20" t="s">
        <v>872</v>
      </c>
      <c r="E184" s="21">
        <v>1</v>
      </c>
      <c r="F184">
        <f t="shared" si="10"/>
        <v>4.2604679698018034E-6</v>
      </c>
      <c r="G184">
        <f t="shared" si="11"/>
        <v>0.99999573953203036</v>
      </c>
    </row>
    <row r="185" spans="1:7" ht="30">
      <c r="A185" s="20" t="s">
        <v>422</v>
      </c>
      <c r="B185" s="20" t="s">
        <v>1656</v>
      </c>
      <c r="C185" s="20" t="s">
        <v>423</v>
      </c>
      <c r="D185" s="20" t="s">
        <v>872</v>
      </c>
      <c r="E185" s="21">
        <v>1</v>
      </c>
      <c r="F185">
        <f t="shared" si="10"/>
        <v>4.2604679698018034E-6</v>
      </c>
      <c r="G185">
        <f t="shared" si="11"/>
        <v>1.0000000000000002</v>
      </c>
    </row>
  </sheetData>
  <sortState ref="A2:G185">
    <sortCondition descending="1" ref="E2:E18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73"/>
  <sheetViews>
    <sheetView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10.140625" style="31" bestFit="1" customWidth="1"/>
    <col min="2" max="2" width="52.85546875" style="31" bestFit="1" customWidth="1"/>
    <col min="3" max="3" width="6.140625" style="31" customWidth="1"/>
    <col min="4" max="4" width="16.5703125" bestFit="1" customWidth="1"/>
    <col min="5" max="5" width="52.85546875" customWidth="1"/>
    <col min="6" max="6" width="20.7109375" customWidth="1"/>
    <col min="7" max="7" width="42.28515625" customWidth="1"/>
  </cols>
  <sheetData>
    <row r="1" spans="1:7">
      <c r="A1" s="53" t="s">
        <v>1</v>
      </c>
      <c r="B1" s="57">
        <v>41796</v>
      </c>
      <c r="C1" s="53"/>
      <c r="D1" s="42" t="s">
        <v>182</v>
      </c>
      <c r="E1" s="58">
        <v>41808</v>
      </c>
      <c r="F1" s="58" t="s">
        <v>1745</v>
      </c>
      <c r="G1" s="58" t="s">
        <v>1746</v>
      </c>
    </row>
    <row r="2" spans="1:7">
      <c r="A2" s="54" t="s">
        <v>214</v>
      </c>
      <c r="B2" s="54" t="s">
        <v>215</v>
      </c>
      <c r="C2" s="54"/>
      <c r="D2" s="43" t="s">
        <v>214</v>
      </c>
      <c r="E2" s="43" t="s">
        <v>215</v>
      </c>
    </row>
    <row r="3" spans="1:7">
      <c r="A3" s="54" t="s">
        <v>619</v>
      </c>
      <c r="B3" s="54" t="s">
        <v>620</v>
      </c>
      <c r="C3" s="54"/>
      <c r="D3" s="43" t="s">
        <v>619</v>
      </c>
      <c r="E3" s="43" t="s">
        <v>620</v>
      </c>
    </row>
    <row r="4" spans="1:7">
      <c r="A4" s="54" t="s">
        <v>334</v>
      </c>
      <c r="B4" s="54" t="s">
        <v>335</v>
      </c>
      <c r="C4" s="54"/>
      <c r="D4" s="43" t="s">
        <v>334</v>
      </c>
      <c r="E4" s="43" t="s">
        <v>335</v>
      </c>
    </row>
    <row r="5" spans="1:7">
      <c r="A5" s="54" t="s">
        <v>704</v>
      </c>
      <c r="B5" s="54" t="s">
        <v>705</v>
      </c>
      <c r="C5" s="54"/>
      <c r="D5" s="43" t="s">
        <v>704</v>
      </c>
      <c r="E5" s="43" t="s">
        <v>705</v>
      </c>
    </row>
    <row r="6" spans="1:7">
      <c r="A6" s="55" t="s">
        <v>56</v>
      </c>
      <c r="B6" s="55" t="s">
        <v>58</v>
      </c>
      <c r="C6" s="55"/>
      <c r="D6" s="43"/>
      <c r="E6" s="43"/>
      <c r="F6" t="s">
        <v>1743</v>
      </c>
      <c r="G6" t="s">
        <v>1747</v>
      </c>
    </row>
    <row r="7" spans="1:7">
      <c r="A7" s="54" t="s">
        <v>726</v>
      </c>
      <c r="B7" s="54" t="s">
        <v>727</v>
      </c>
      <c r="C7" s="54"/>
      <c r="D7" s="43" t="s">
        <v>726</v>
      </c>
      <c r="E7" s="43" t="s">
        <v>727</v>
      </c>
    </row>
    <row r="8" spans="1:7">
      <c r="A8" s="54" t="s">
        <v>632</v>
      </c>
      <c r="B8" s="54" t="s">
        <v>633</v>
      </c>
      <c r="C8" s="54"/>
      <c r="D8" s="43" t="s">
        <v>632</v>
      </c>
      <c r="E8" s="43" t="s">
        <v>633</v>
      </c>
    </row>
    <row r="9" spans="1:7" ht="30">
      <c r="A9" s="54" t="s">
        <v>564</v>
      </c>
      <c r="B9" s="54" t="s">
        <v>565</v>
      </c>
      <c r="C9" s="54"/>
      <c r="D9" s="43" t="s">
        <v>564</v>
      </c>
      <c r="E9" s="43" t="s">
        <v>565</v>
      </c>
    </row>
    <row r="10" spans="1:7">
      <c r="A10" s="54" t="s">
        <v>1727</v>
      </c>
      <c r="B10" s="55" t="s">
        <v>1728</v>
      </c>
      <c r="C10" s="55"/>
      <c r="D10" s="43"/>
      <c r="E10" s="43"/>
      <c r="F10" t="s">
        <v>1743</v>
      </c>
      <c r="G10" t="s">
        <v>1747</v>
      </c>
    </row>
    <row r="11" spans="1:7">
      <c r="A11" s="54" t="s">
        <v>1729</v>
      </c>
      <c r="B11" s="55" t="s">
        <v>1730</v>
      </c>
      <c r="C11" s="55"/>
      <c r="D11" s="43"/>
      <c r="E11" s="43"/>
      <c r="F11" t="s">
        <v>1743</v>
      </c>
      <c r="G11" t="s">
        <v>1747</v>
      </c>
    </row>
    <row r="12" spans="1:7">
      <c r="A12" s="55" t="s">
        <v>1731</v>
      </c>
      <c r="B12" s="55" t="s">
        <v>1732</v>
      </c>
      <c r="C12" s="55"/>
      <c r="D12" s="43"/>
      <c r="E12" s="43"/>
      <c r="F12" t="s">
        <v>1743</v>
      </c>
      <c r="G12" t="s">
        <v>1747</v>
      </c>
    </row>
    <row r="13" spans="1:7">
      <c r="A13" s="55" t="s">
        <v>1733</v>
      </c>
      <c r="B13" s="55" t="s">
        <v>1734</v>
      </c>
      <c r="C13" s="55"/>
      <c r="D13" s="43"/>
      <c r="E13" s="43"/>
      <c r="F13" t="s">
        <v>1743</v>
      </c>
      <c r="G13" t="s">
        <v>1747</v>
      </c>
    </row>
    <row r="14" spans="1:7">
      <c r="A14" s="55" t="s">
        <v>1735</v>
      </c>
      <c r="B14" s="55" t="s">
        <v>1736</v>
      </c>
      <c r="C14" s="55"/>
      <c r="D14" s="43"/>
      <c r="E14" s="43"/>
      <c r="F14" t="s">
        <v>1743</v>
      </c>
      <c r="G14" t="s">
        <v>1747</v>
      </c>
    </row>
    <row r="15" spans="1:7">
      <c r="A15" s="54" t="s">
        <v>576</v>
      </c>
      <c r="B15" s="54" t="s">
        <v>577</v>
      </c>
      <c r="C15" s="54"/>
      <c r="D15" s="43" t="s">
        <v>576</v>
      </c>
      <c r="E15" s="43" t="s">
        <v>577</v>
      </c>
    </row>
    <row r="16" spans="1:7">
      <c r="A16" s="54" t="s">
        <v>77</v>
      </c>
      <c r="B16" s="54" t="s">
        <v>79</v>
      </c>
      <c r="C16" s="54"/>
      <c r="D16" s="43" t="s">
        <v>77</v>
      </c>
      <c r="E16" s="43" t="s">
        <v>79</v>
      </c>
    </row>
    <row r="17" spans="1:7">
      <c r="A17" s="54" t="s">
        <v>37</v>
      </c>
      <c r="B17" s="54" t="s">
        <v>39</v>
      </c>
      <c r="C17" s="54"/>
      <c r="D17" s="43" t="s">
        <v>37</v>
      </c>
      <c r="E17" s="43" t="s">
        <v>39</v>
      </c>
    </row>
    <row r="18" spans="1:7">
      <c r="A18" s="54" t="s">
        <v>34</v>
      </c>
      <c r="B18" s="54" t="s">
        <v>36</v>
      </c>
      <c r="C18" s="54"/>
      <c r="D18" s="43" t="s">
        <v>34</v>
      </c>
      <c r="E18" s="43" t="s">
        <v>36</v>
      </c>
    </row>
    <row r="19" spans="1:7">
      <c r="A19" s="54" t="s">
        <v>549</v>
      </c>
      <c r="B19" s="54" t="s">
        <v>550</v>
      </c>
      <c r="C19" s="54"/>
      <c r="D19" s="43" t="s">
        <v>549</v>
      </c>
      <c r="E19" s="43" t="s">
        <v>550</v>
      </c>
    </row>
    <row r="20" spans="1:7">
      <c r="A20" s="54" t="s">
        <v>552</v>
      </c>
      <c r="B20" s="54" t="s">
        <v>553</v>
      </c>
      <c r="C20" s="54"/>
      <c r="D20" s="43" t="s">
        <v>552</v>
      </c>
      <c r="E20" s="43" t="s">
        <v>553</v>
      </c>
    </row>
    <row r="21" spans="1:7">
      <c r="A21" s="54" t="s">
        <v>670</v>
      </c>
      <c r="B21" s="54" t="s">
        <v>671</v>
      </c>
      <c r="C21" s="54"/>
      <c r="D21" s="43" t="s">
        <v>670</v>
      </c>
      <c r="E21" s="43" t="s">
        <v>671</v>
      </c>
    </row>
    <row r="22" spans="1:7">
      <c r="A22" s="54" t="s">
        <v>835</v>
      </c>
      <c r="B22" s="54" t="s">
        <v>836</v>
      </c>
      <c r="C22" s="54"/>
      <c r="D22" s="43" t="s">
        <v>835</v>
      </c>
      <c r="E22" s="43" t="s">
        <v>836</v>
      </c>
    </row>
    <row r="23" spans="1:7" ht="30">
      <c r="A23" s="54" t="s">
        <v>293</v>
      </c>
      <c r="B23" s="54" t="s">
        <v>294</v>
      </c>
      <c r="C23" s="54"/>
      <c r="D23" s="43" t="s">
        <v>293</v>
      </c>
      <c r="E23" s="43" t="s">
        <v>294</v>
      </c>
    </row>
    <row r="24" spans="1:7">
      <c r="A24" s="56" t="s">
        <v>239</v>
      </c>
      <c r="B24" s="56" t="s">
        <v>1591</v>
      </c>
      <c r="C24" s="56"/>
      <c r="D24" s="43" t="s">
        <v>239</v>
      </c>
      <c r="E24" s="43" t="s">
        <v>240</v>
      </c>
    </row>
    <row r="25" spans="1:7">
      <c r="A25" s="56"/>
      <c r="B25" s="56"/>
      <c r="C25" s="56"/>
      <c r="D25" s="43" t="s">
        <v>318</v>
      </c>
      <c r="E25" s="43" t="s">
        <v>319</v>
      </c>
      <c r="F25" t="s">
        <v>1716</v>
      </c>
      <c r="G25" s="54" t="s">
        <v>1748</v>
      </c>
    </row>
    <row r="26" spans="1:7">
      <c r="A26" s="54">
        <v>266364000</v>
      </c>
      <c r="B26" s="54" t="s">
        <v>16</v>
      </c>
      <c r="C26" s="54"/>
      <c r="D26" s="43" t="s">
        <v>14</v>
      </c>
      <c r="E26" s="43" t="s">
        <v>16</v>
      </c>
    </row>
    <row r="27" spans="1:7">
      <c r="A27" s="54" t="s">
        <v>235</v>
      </c>
      <c r="B27" s="54" t="s">
        <v>236</v>
      </c>
      <c r="C27" s="54"/>
      <c r="D27" s="43" t="s">
        <v>235</v>
      </c>
      <c r="E27" s="43" t="s">
        <v>236</v>
      </c>
    </row>
    <row r="28" spans="1:7">
      <c r="A28" s="54" t="s">
        <v>378</v>
      </c>
      <c r="B28" s="54" t="s">
        <v>379</v>
      </c>
      <c r="C28" s="54"/>
      <c r="D28" s="43" t="s">
        <v>378</v>
      </c>
      <c r="E28" s="43" t="s">
        <v>379</v>
      </c>
    </row>
    <row r="29" spans="1:7">
      <c r="A29" s="54" t="s">
        <v>1737</v>
      </c>
      <c r="B29" s="54" t="s">
        <v>1738</v>
      </c>
      <c r="C29" s="54"/>
      <c r="D29" s="43" t="s">
        <v>1658</v>
      </c>
      <c r="E29" s="43" t="s">
        <v>1659</v>
      </c>
      <c r="F29" s="54" t="s">
        <v>1744</v>
      </c>
      <c r="G29" s="54" t="s">
        <v>1749</v>
      </c>
    </row>
    <row r="30" spans="1:7">
      <c r="A30" s="54" t="s">
        <v>208</v>
      </c>
      <c r="B30" s="54" t="s">
        <v>209</v>
      </c>
      <c r="C30" s="54"/>
      <c r="D30" s="43" t="s">
        <v>208</v>
      </c>
      <c r="E30" s="43" t="s">
        <v>209</v>
      </c>
    </row>
    <row r="31" spans="1:7">
      <c r="A31" s="54" t="s">
        <v>92</v>
      </c>
      <c r="B31" s="54" t="s">
        <v>94</v>
      </c>
      <c r="C31" s="54"/>
      <c r="D31" s="43" t="s">
        <v>92</v>
      </c>
      <c r="E31" s="43" t="s">
        <v>94</v>
      </c>
    </row>
    <row r="32" spans="1:7">
      <c r="A32" s="54" t="s">
        <v>850</v>
      </c>
      <c r="B32" s="54" t="s">
        <v>851</v>
      </c>
      <c r="C32" s="54"/>
      <c r="D32" s="43" t="s">
        <v>850</v>
      </c>
      <c r="E32" s="43" t="s">
        <v>851</v>
      </c>
    </row>
    <row r="33" spans="1:7">
      <c r="A33" s="55" t="s">
        <v>68</v>
      </c>
      <c r="B33" s="55" t="s">
        <v>70</v>
      </c>
      <c r="C33" s="55"/>
      <c r="D33" s="43"/>
      <c r="E33" s="43"/>
      <c r="F33" t="s">
        <v>1743</v>
      </c>
      <c r="G33" t="s">
        <v>1751</v>
      </c>
    </row>
    <row r="34" spans="1:7">
      <c r="A34" s="54" t="s">
        <v>463</v>
      </c>
      <c r="B34" s="54" t="s">
        <v>464</v>
      </c>
      <c r="C34" s="54"/>
      <c r="D34" s="43" t="s">
        <v>463</v>
      </c>
      <c r="E34" s="43" t="s">
        <v>464</v>
      </c>
    </row>
    <row r="35" spans="1:7">
      <c r="A35" s="56" t="s">
        <v>83</v>
      </c>
      <c r="B35" s="56" t="s">
        <v>1584</v>
      </c>
      <c r="C35" s="56"/>
      <c r="D35" s="43" t="s">
        <v>83</v>
      </c>
      <c r="E35" s="43" t="s">
        <v>85</v>
      </c>
    </row>
    <row r="36" spans="1:7">
      <c r="A36" s="54" t="s">
        <v>192</v>
      </c>
      <c r="B36" s="54" t="s">
        <v>193</v>
      </c>
      <c r="C36" s="54"/>
      <c r="D36" s="43" t="s">
        <v>192</v>
      </c>
      <c r="E36" s="43" t="s">
        <v>193</v>
      </c>
    </row>
    <row r="37" spans="1:7">
      <c r="A37" s="54" t="s">
        <v>246</v>
      </c>
      <c r="B37" s="54" t="s">
        <v>247</v>
      </c>
      <c r="C37" s="54"/>
      <c r="D37" s="43" t="s">
        <v>246</v>
      </c>
      <c r="E37" s="43" t="s">
        <v>247</v>
      </c>
    </row>
    <row r="38" spans="1:7">
      <c r="A38" s="56" t="s">
        <v>555</v>
      </c>
      <c r="B38" s="56" t="s">
        <v>557</v>
      </c>
      <c r="C38" s="56"/>
      <c r="D38" s="43" t="s">
        <v>555</v>
      </c>
      <c r="E38" s="43" t="s">
        <v>556</v>
      </c>
    </row>
    <row r="39" spans="1:7">
      <c r="A39" s="54" t="s">
        <v>43</v>
      </c>
      <c r="B39" s="54" t="s">
        <v>45</v>
      </c>
      <c r="C39" s="54"/>
      <c r="D39" s="43" t="s">
        <v>43</v>
      </c>
      <c r="E39" s="43" t="s">
        <v>45</v>
      </c>
    </row>
    <row r="40" spans="1:7">
      <c r="A40" s="54" t="s">
        <v>692</v>
      </c>
      <c r="B40" s="54" t="s">
        <v>693</v>
      </c>
      <c r="C40" s="54"/>
      <c r="D40" s="43" t="s">
        <v>692</v>
      </c>
      <c r="E40" s="43" t="s">
        <v>693</v>
      </c>
    </row>
    <row r="41" spans="1:7">
      <c r="A41" s="54" t="s">
        <v>651</v>
      </c>
      <c r="B41" s="54" t="s">
        <v>652</v>
      </c>
      <c r="C41" s="54"/>
      <c r="D41" s="43" t="s">
        <v>651</v>
      </c>
      <c r="E41" s="43" t="s">
        <v>652</v>
      </c>
    </row>
    <row r="42" spans="1:7">
      <c r="A42" s="55" t="s">
        <v>943</v>
      </c>
      <c r="B42" s="55" t="s">
        <v>944</v>
      </c>
      <c r="C42" s="55"/>
      <c r="D42" s="43"/>
      <c r="E42" s="43"/>
      <c r="F42" t="s">
        <v>1743</v>
      </c>
      <c r="G42" t="s">
        <v>1750</v>
      </c>
    </row>
    <row r="43" spans="1:7">
      <c r="A43" s="54" t="s">
        <v>101</v>
      </c>
      <c r="B43" s="54" t="s">
        <v>103</v>
      </c>
      <c r="C43" s="54"/>
      <c r="D43" s="43" t="s">
        <v>101</v>
      </c>
      <c r="E43" s="43" t="s">
        <v>103</v>
      </c>
    </row>
    <row r="44" spans="1:7">
      <c r="A44" s="54" t="s">
        <v>107</v>
      </c>
      <c r="B44" s="54" t="s">
        <v>109</v>
      </c>
      <c r="C44" s="54"/>
      <c r="D44" s="43" t="s">
        <v>107</v>
      </c>
      <c r="E44" s="43" t="s">
        <v>109</v>
      </c>
    </row>
    <row r="45" spans="1:7">
      <c r="A45" s="54" t="s">
        <v>74</v>
      </c>
      <c r="B45" s="54" t="s">
        <v>76</v>
      </c>
      <c r="C45" s="54"/>
      <c r="D45" s="43"/>
      <c r="E45" s="43"/>
      <c r="F45" t="s">
        <v>1743</v>
      </c>
      <c r="G45" t="s">
        <v>1751</v>
      </c>
    </row>
    <row r="46" spans="1:7">
      <c r="A46" s="54" t="s">
        <v>50</v>
      </c>
      <c r="B46" s="54" t="s">
        <v>52</v>
      </c>
      <c r="C46" s="54"/>
      <c r="D46" s="43" t="s">
        <v>50</v>
      </c>
      <c r="E46" s="43" t="s">
        <v>52</v>
      </c>
    </row>
    <row r="47" spans="1:7">
      <c r="A47" s="54"/>
      <c r="B47" s="54"/>
      <c r="C47" s="54"/>
      <c r="D47" s="43" t="s">
        <v>1657</v>
      </c>
      <c r="E47" s="43" t="s">
        <v>866</v>
      </c>
      <c r="F47" t="s">
        <v>1716</v>
      </c>
      <c r="G47" s="54" t="s">
        <v>1752</v>
      </c>
    </row>
    <row r="48" spans="1:7">
      <c r="A48" s="54" t="s">
        <v>733</v>
      </c>
      <c r="B48" s="54" t="s">
        <v>734</v>
      </c>
      <c r="C48" s="54"/>
      <c r="D48" s="43" t="s">
        <v>733</v>
      </c>
      <c r="E48" s="43" t="s">
        <v>734</v>
      </c>
    </row>
    <row r="49" spans="1:7">
      <c r="A49" s="54" t="s">
        <v>53</v>
      </c>
      <c r="B49" s="54" t="s">
        <v>55</v>
      </c>
      <c r="C49" s="54"/>
      <c r="D49" s="43" t="s">
        <v>53</v>
      </c>
      <c r="E49" s="43" t="s">
        <v>55</v>
      </c>
    </row>
    <row r="50" spans="1:7">
      <c r="A50" s="54" t="s">
        <v>823</v>
      </c>
      <c r="B50" s="54" t="s">
        <v>824</v>
      </c>
      <c r="C50" s="54"/>
      <c r="D50" s="43" t="s">
        <v>823</v>
      </c>
      <c r="E50" s="43" t="s">
        <v>824</v>
      </c>
    </row>
    <row r="51" spans="1:7">
      <c r="A51" s="54" t="s">
        <v>431</v>
      </c>
      <c r="B51" s="54" t="s">
        <v>432</v>
      </c>
      <c r="C51" s="54"/>
      <c r="D51" s="43" t="s">
        <v>431</v>
      </c>
      <c r="E51" s="43" t="s">
        <v>432</v>
      </c>
    </row>
    <row r="52" spans="1:7">
      <c r="A52" s="54" t="s">
        <v>1739</v>
      </c>
      <c r="B52" s="54" t="s">
        <v>1740</v>
      </c>
      <c r="C52" s="54"/>
      <c r="D52" s="43" t="s">
        <v>767</v>
      </c>
      <c r="E52" s="43" t="s">
        <v>768</v>
      </c>
      <c r="F52" t="s">
        <v>1744</v>
      </c>
      <c r="G52" t="s">
        <v>1747</v>
      </c>
    </row>
    <row r="53" spans="1:7">
      <c r="A53" s="54" t="s">
        <v>398</v>
      </c>
      <c r="B53" s="54" t="s">
        <v>399</v>
      </c>
      <c r="C53" s="56"/>
      <c r="D53" s="43" t="s">
        <v>398</v>
      </c>
      <c r="E53" s="43" t="s">
        <v>399</v>
      </c>
    </row>
    <row r="54" spans="1:7">
      <c r="A54" s="56" t="s">
        <v>715</v>
      </c>
      <c r="B54" s="56" t="s">
        <v>1585</v>
      </c>
      <c r="C54" s="56"/>
      <c r="D54" s="43" t="s">
        <v>715</v>
      </c>
      <c r="E54" s="43" t="s">
        <v>716</v>
      </c>
    </row>
    <row r="55" spans="1:7">
      <c r="A55" s="56" t="s">
        <v>125</v>
      </c>
      <c r="B55" s="56" t="s">
        <v>253</v>
      </c>
      <c r="C55" s="54"/>
      <c r="D55" s="43" t="s">
        <v>125</v>
      </c>
      <c r="E55" s="43" t="s">
        <v>127</v>
      </c>
    </row>
    <row r="56" spans="1:7">
      <c r="A56" s="54" t="s">
        <v>402</v>
      </c>
      <c r="B56" s="54" t="s">
        <v>403</v>
      </c>
      <c r="C56" s="54"/>
      <c r="D56" s="43" t="s">
        <v>402</v>
      </c>
      <c r="E56" s="43" t="s">
        <v>403</v>
      </c>
    </row>
    <row r="57" spans="1:7">
      <c r="A57" s="54" t="s">
        <v>189</v>
      </c>
      <c r="B57" s="54" t="s">
        <v>190</v>
      </c>
      <c r="C57" s="54"/>
      <c r="D57" s="43" t="s">
        <v>189</v>
      </c>
      <c r="E57" s="43" t="s">
        <v>190</v>
      </c>
    </row>
    <row r="58" spans="1:7">
      <c r="A58" s="54" t="s">
        <v>807</v>
      </c>
      <c r="B58" s="54" t="s">
        <v>808</v>
      </c>
      <c r="C58" s="54"/>
      <c r="D58" s="43" t="s">
        <v>807</v>
      </c>
      <c r="E58" s="43" t="s">
        <v>808</v>
      </c>
    </row>
    <row r="59" spans="1:7">
      <c r="A59" s="54" t="s">
        <v>6</v>
      </c>
      <c r="B59" s="54" t="s">
        <v>8</v>
      </c>
      <c r="C59" s="54"/>
      <c r="D59" s="43" t="s">
        <v>6</v>
      </c>
      <c r="E59" s="43" t="s">
        <v>8</v>
      </c>
    </row>
    <row r="60" spans="1:7">
      <c r="A60" s="54" t="s">
        <v>371</v>
      </c>
      <c r="B60" s="54" t="s">
        <v>372</v>
      </c>
      <c r="C60" s="54"/>
      <c r="D60" s="43" t="s">
        <v>371</v>
      </c>
      <c r="E60" s="43" t="s">
        <v>372</v>
      </c>
    </row>
    <row r="61" spans="1:7">
      <c r="A61" s="54" t="s">
        <v>450</v>
      </c>
      <c r="B61" s="54" t="s">
        <v>451</v>
      </c>
      <c r="C61" s="54"/>
      <c r="D61" s="43" t="s">
        <v>450</v>
      </c>
      <c r="E61" s="43" t="s">
        <v>451</v>
      </c>
    </row>
    <row r="62" spans="1:7">
      <c r="A62" s="54" t="s">
        <v>819</v>
      </c>
      <c r="B62" s="54" t="s">
        <v>820</v>
      </c>
      <c r="C62" s="54"/>
      <c r="D62" s="43" t="s">
        <v>819</v>
      </c>
      <c r="E62" s="43" t="s">
        <v>820</v>
      </c>
    </row>
    <row r="63" spans="1:7">
      <c r="A63" s="54" t="s">
        <v>71</v>
      </c>
      <c r="B63" s="54" t="s">
        <v>73</v>
      </c>
      <c r="C63" s="54"/>
      <c r="D63" s="43" t="s">
        <v>71</v>
      </c>
      <c r="E63" s="43" t="s">
        <v>73</v>
      </c>
    </row>
    <row r="64" spans="1:7">
      <c r="A64" s="54" t="s">
        <v>695</v>
      </c>
      <c r="B64" s="54" t="s">
        <v>696</v>
      </c>
      <c r="C64" s="54"/>
      <c r="D64" s="43" t="s">
        <v>695</v>
      </c>
      <c r="E64" s="43" t="s">
        <v>696</v>
      </c>
    </row>
    <row r="65" spans="1:7">
      <c r="A65" s="54" t="s">
        <v>610</v>
      </c>
      <c r="B65" s="54" t="s">
        <v>611</v>
      </c>
      <c r="C65" s="54"/>
      <c r="D65" s="43" t="s">
        <v>610</v>
      </c>
      <c r="E65" s="43" t="s">
        <v>611</v>
      </c>
    </row>
    <row r="66" spans="1:7">
      <c r="A66" s="54" t="s">
        <v>528</v>
      </c>
      <c r="B66" s="54" t="s">
        <v>529</v>
      </c>
      <c r="C66" s="54"/>
      <c r="D66" s="43" t="s">
        <v>528</v>
      </c>
      <c r="E66" s="43" t="s">
        <v>529</v>
      </c>
    </row>
    <row r="67" spans="1:7">
      <c r="A67" s="54" t="s">
        <v>443</v>
      </c>
      <c r="B67" s="54" t="s">
        <v>444</v>
      </c>
      <c r="C67" s="54"/>
      <c r="D67" s="43" t="s">
        <v>443</v>
      </c>
      <c r="E67" s="43" t="s">
        <v>444</v>
      </c>
    </row>
    <row r="68" spans="1:7">
      <c r="A68" s="54" t="s">
        <v>354</v>
      </c>
      <c r="B68" s="54" t="s">
        <v>355</v>
      </c>
      <c r="C68" s="54"/>
      <c r="D68" s="43" t="s">
        <v>354</v>
      </c>
      <c r="E68" s="43" t="s">
        <v>355</v>
      </c>
    </row>
    <row r="69" spans="1:7">
      <c r="A69" s="54" t="s">
        <v>254</v>
      </c>
      <c r="B69" s="54" t="s">
        <v>255</v>
      </c>
      <c r="C69" s="54"/>
      <c r="D69" s="43" t="s">
        <v>254</v>
      </c>
      <c r="E69" s="43" t="s">
        <v>255</v>
      </c>
    </row>
    <row r="70" spans="1:7">
      <c r="A70" s="54" t="s">
        <v>348</v>
      </c>
      <c r="B70" s="54" t="s">
        <v>349</v>
      </c>
      <c r="C70" s="54"/>
      <c r="D70" s="43" t="s">
        <v>348</v>
      </c>
      <c r="E70" s="43" t="s">
        <v>349</v>
      </c>
    </row>
    <row r="71" spans="1:7">
      <c r="A71" s="54" t="s">
        <v>89</v>
      </c>
      <c r="B71" s="54" t="s">
        <v>91</v>
      </c>
      <c r="C71" s="55"/>
      <c r="D71" s="43" t="s">
        <v>89</v>
      </c>
      <c r="E71" s="43" t="s">
        <v>91</v>
      </c>
    </row>
    <row r="72" spans="1:7">
      <c r="A72" s="54" t="s">
        <v>40</v>
      </c>
      <c r="B72" s="55" t="s">
        <v>42</v>
      </c>
      <c r="C72" s="54"/>
      <c r="D72" s="43"/>
      <c r="E72" s="43"/>
      <c r="F72" t="s">
        <v>1743</v>
      </c>
      <c r="G72" t="s">
        <v>1751</v>
      </c>
    </row>
    <row r="73" spans="1:7">
      <c r="A73" s="54" t="s">
        <v>810</v>
      </c>
      <c r="B73" s="54" t="s">
        <v>811</v>
      </c>
      <c r="C73" s="54"/>
      <c r="D73" s="43" t="s">
        <v>810</v>
      </c>
      <c r="E73" s="43" t="s">
        <v>811</v>
      </c>
    </row>
    <row r="74" spans="1:7" ht="30">
      <c r="A74" s="54" t="s">
        <v>321</v>
      </c>
      <c r="B74" s="54" t="s">
        <v>322</v>
      </c>
      <c r="C74" s="54"/>
      <c r="D74" s="43" t="s">
        <v>321</v>
      </c>
      <c r="E74" s="43" t="s">
        <v>322</v>
      </c>
    </row>
    <row r="75" spans="1:7">
      <c r="A75" s="54" t="s">
        <v>847</v>
      </c>
      <c r="B75" s="54" t="s">
        <v>848</v>
      </c>
      <c r="C75" s="54"/>
      <c r="D75" s="43" t="s">
        <v>847</v>
      </c>
      <c r="E75" s="43" t="s">
        <v>848</v>
      </c>
    </row>
    <row r="76" spans="1:7">
      <c r="A76" s="54" t="s">
        <v>663</v>
      </c>
      <c r="B76" s="54" t="s">
        <v>664</v>
      </c>
      <c r="C76" s="54"/>
      <c r="D76" s="43" t="s">
        <v>663</v>
      </c>
      <c r="E76" s="43" t="s">
        <v>664</v>
      </c>
    </row>
    <row r="77" spans="1:7">
      <c r="A77" s="54" t="s">
        <v>65</v>
      </c>
      <c r="B77" s="54" t="s">
        <v>67</v>
      </c>
      <c r="C77" s="54"/>
      <c r="D77" s="43" t="s">
        <v>65</v>
      </c>
      <c r="E77" s="43" t="s">
        <v>67</v>
      </c>
    </row>
    <row r="78" spans="1:7">
      <c r="A78" s="54" t="s">
        <v>416</v>
      </c>
      <c r="B78" s="54" t="s">
        <v>417</v>
      </c>
      <c r="C78" s="54"/>
      <c r="D78" s="43" t="s">
        <v>1662</v>
      </c>
      <c r="E78" s="43" t="s">
        <v>1663</v>
      </c>
      <c r="F78" t="s">
        <v>1744</v>
      </c>
      <c r="G78" s="54" t="s">
        <v>1749</v>
      </c>
    </row>
    <row r="79" spans="1:7">
      <c r="A79" s="54" t="s">
        <v>31</v>
      </c>
      <c r="B79" s="54" t="s">
        <v>33</v>
      </c>
      <c r="C79" s="54"/>
      <c r="D79" s="43" t="s">
        <v>31</v>
      </c>
      <c r="E79" s="43" t="s">
        <v>33</v>
      </c>
    </row>
    <row r="80" spans="1:7">
      <c r="A80" s="54" t="s">
        <v>281</v>
      </c>
      <c r="B80" s="54" t="s">
        <v>282</v>
      </c>
      <c r="C80" s="54"/>
      <c r="D80" s="43" t="s">
        <v>281</v>
      </c>
      <c r="E80" s="43" t="s">
        <v>282</v>
      </c>
    </row>
    <row r="81" spans="1:7">
      <c r="A81" s="54" t="s">
        <v>636</v>
      </c>
      <c r="B81" s="54" t="s">
        <v>637</v>
      </c>
      <c r="C81" s="54"/>
      <c r="D81" s="43" t="s">
        <v>636</v>
      </c>
      <c r="E81" s="43" t="s">
        <v>637</v>
      </c>
    </row>
    <row r="82" spans="1:7">
      <c r="A82" s="54" t="s">
        <v>86</v>
      </c>
      <c r="B82" s="54" t="s">
        <v>88</v>
      </c>
      <c r="C82" s="55"/>
      <c r="D82" s="43" t="s">
        <v>86</v>
      </c>
      <c r="E82" s="43" t="s">
        <v>88</v>
      </c>
    </row>
    <row r="83" spans="1:7">
      <c r="A83" s="54" t="s">
        <v>59</v>
      </c>
      <c r="B83" s="55" t="s">
        <v>61</v>
      </c>
      <c r="C83" s="54"/>
      <c r="D83" s="43" t="s">
        <v>59</v>
      </c>
      <c r="E83" s="43" t="s">
        <v>61</v>
      </c>
    </row>
    <row r="84" spans="1:7">
      <c r="A84" s="54" t="s">
        <v>152</v>
      </c>
      <c r="B84" s="54" t="s">
        <v>154</v>
      </c>
      <c r="C84" s="54"/>
      <c r="D84" s="43" t="s">
        <v>152</v>
      </c>
      <c r="E84" s="43" t="s">
        <v>154</v>
      </c>
    </row>
    <row r="85" spans="1:7">
      <c r="A85" s="54" t="s">
        <v>119</v>
      </c>
      <c r="B85" s="54" t="s">
        <v>121</v>
      </c>
      <c r="C85" s="54"/>
      <c r="D85" s="43" t="s">
        <v>119</v>
      </c>
      <c r="E85" s="43" t="s">
        <v>121</v>
      </c>
    </row>
    <row r="86" spans="1:7">
      <c r="A86" s="54" t="s">
        <v>1741</v>
      </c>
      <c r="B86" s="54" t="s">
        <v>1742</v>
      </c>
      <c r="C86" s="54"/>
      <c r="D86" s="43" t="s">
        <v>264</v>
      </c>
      <c r="E86" s="43" t="s">
        <v>265</v>
      </c>
    </row>
    <row r="87" spans="1:7">
      <c r="A87" s="54" t="s">
        <v>264</v>
      </c>
      <c r="B87" s="54" t="s">
        <v>265</v>
      </c>
      <c r="C87" s="54"/>
      <c r="D87" s="43"/>
      <c r="E87" s="43"/>
      <c r="F87" t="s">
        <v>1743</v>
      </c>
      <c r="G87" t="s">
        <v>1751</v>
      </c>
    </row>
    <row r="88" spans="1:7">
      <c r="A88" s="54" t="s">
        <v>260</v>
      </c>
      <c r="B88" s="54" t="s">
        <v>261</v>
      </c>
      <c r="C88" s="54"/>
      <c r="D88" s="43" t="s">
        <v>260</v>
      </c>
      <c r="E88" s="43" t="s">
        <v>261</v>
      </c>
    </row>
    <row r="89" spans="1:7">
      <c r="A89" s="54" t="s">
        <v>861</v>
      </c>
      <c r="B89" s="54" t="s">
        <v>862</v>
      </c>
      <c r="C89" s="54"/>
      <c r="D89" s="43" t="s">
        <v>861</v>
      </c>
      <c r="E89" s="43" t="s">
        <v>862</v>
      </c>
    </row>
    <row r="90" spans="1:7">
      <c r="A90" s="54" t="s">
        <v>311</v>
      </c>
      <c r="B90" s="54" t="s">
        <v>312</v>
      </c>
      <c r="C90" s="54"/>
      <c r="D90" s="43" t="s">
        <v>311</v>
      </c>
      <c r="E90" s="43" t="s">
        <v>312</v>
      </c>
    </row>
    <row r="91" spans="1:7">
      <c r="A91" s="54" t="s">
        <v>499</v>
      </c>
      <c r="B91" s="54" t="s">
        <v>500</v>
      </c>
      <c r="C91" s="54"/>
      <c r="D91" s="43" t="s">
        <v>499</v>
      </c>
      <c r="E91" s="43" t="s">
        <v>500</v>
      </c>
    </row>
    <row r="92" spans="1:7">
      <c r="A92" s="54" t="s">
        <v>27</v>
      </c>
      <c r="B92" s="54" t="s">
        <v>29</v>
      </c>
      <c r="C92" s="54"/>
      <c r="D92" s="43" t="s">
        <v>27</v>
      </c>
      <c r="E92" s="43" t="s">
        <v>29</v>
      </c>
    </row>
    <row r="93" spans="1:7">
      <c r="A93" s="54" t="s">
        <v>787</v>
      </c>
      <c r="B93" s="54" t="s">
        <v>788</v>
      </c>
      <c r="C93" s="56"/>
      <c r="D93" s="43" t="s">
        <v>787</v>
      </c>
      <c r="E93" s="43" t="s">
        <v>788</v>
      </c>
    </row>
    <row r="94" spans="1:7">
      <c r="A94" s="54" t="s">
        <v>582</v>
      </c>
      <c r="B94" s="56" t="s">
        <v>1579</v>
      </c>
      <c r="C94" s="54"/>
      <c r="D94" s="43" t="s">
        <v>582</v>
      </c>
      <c r="E94" s="43" t="s">
        <v>583</v>
      </c>
    </row>
    <row r="95" spans="1:7">
      <c r="A95" s="54" t="s">
        <v>708</v>
      </c>
      <c r="B95" s="54" t="s">
        <v>709</v>
      </c>
      <c r="C95" s="54"/>
      <c r="D95" s="43" t="s">
        <v>708</v>
      </c>
      <c r="E95" s="43" t="s">
        <v>709</v>
      </c>
    </row>
    <row r="96" spans="1:7">
      <c r="A96" s="54" t="s">
        <v>853</v>
      </c>
      <c r="B96" s="54" t="s">
        <v>854</v>
      </c>
      <c r="C96" s="54"/>
      <c r="D96" s="43" t="s">
        <v>853</v>
      </c>
      <c r="E96" s="43" t="s">
        <v>854</v>
      </c>
    </row>
    <row r="97" spans="1:7">
      <c r="A97" s="54" t="s">
        <v>330</v>
      </c>
      <c r="B97" s="54" t="s">
        <v>331</v>
      </c>
      <c r="C97" s="54"/>
      <c r="D97" s="43" t="s">
        <v>330</v>
      </c>
      <c r="E97" s="43" t="s">
        <v>331</v>
      </c>
    </row>
    <row r="98" spans="1:7">
      <c r="A98" s="54" t="s">
        <v>290</v>
      </c>
      <c r="B98" s="54" t="s">
        <v>291</v>
      </c>
      <c r="C98" s="54"/>
      <c r="D98" s="43" t="s">
        <v>290</v>
      </c>
      <c r="E98" s="43" t="s">
        <v>291</v>
      </c>
    </row>
    <row r="99" spans="1:7">
      <c r="A99" s="54"/>
      <c r="B99" s="54"/>
      <c r="C99" s="54"/>
      <c r="D99" s="43" t="s">
        <v>1660</v>
      </c>
      <c r="E99" s="43" t="s">
        <v>1661</v>
      </c>
      <c r="F99" t="s">
        <v>1716</v>
      </c>
      <c r="G99" s="54" t="s">
        <v>1752</v>
      </c>
    </row>
    <row r="100" spans="1:7">
      <c r="A100" s="54" t="s">
        <v>95</v>
      </c>
      <c r="B100" s="54" t="s">
        <v>97</v>
      </c>
      <c r="C100" s="54"/>
      <c r="D100" s="43" t="s">
        <v>95</v>
      </c>
      <c r="E100" s="43" t="s">
        <v>97</v>
      </c>
    </row>
    <row r="101" spans="1:7">
      <c r="A101" s="54" t="s">
        <v>502</v>
      </c>
      <c r="B101" s="54" t="s">
        <v>503</v>
      </c>
      <c r="C101" s="54"/>
      <c r="D101" s="43" t="s">
        <v>502</v>
      </c>
      <c r="E101" s="43" t="s">
        <v>503</v>
      </c>
    </row>
    <row r="102" spans="1:7">
      <c r="A102" s="54" t="s">
        <v>541</v>
      </c>
      <c r="B102" s="54" t="s">
        <v>542</v>
      </c>
      <c r="C102" s="54"/>
      <c r="D102" s="43" t="s">
        <v>541</v>
      </c>
      <c r="E102" s="43" t="s">
        <v>542</v>
      </c>
    </row>
    <row r="103" spans="1:7">
      <c r="A103" s="54" t="s">
        <v>532</v>
      </c>
      <c r="B103" s="54" t="s">
        <v>533</v>
      </c>
      <c r="C103" s="54"/>
      <c r="D103" s="43" t="s">
        <v>532</v>
      </c>
      <c r="E103" s="43" t="s">
        <v>533</v>
      </c>
    </row>
    <row r="104" spans="1:7">
      <c r="A104" s="54" t="s">
        <v>520</v>
      </c>
      <c r="B104" s="54" t="s">
        <v>521</v>
      </c>
      <c r="C104" s="54"/>
      <c r="D104" s="43" t="s">
        <v>520</v>
      </c>
      <c r="E104" s="43" t="s">
        <v>521</v>
      </c>
    </row>
    <row r="105" spans="1:7">
      <c r="A105" s="54" t="s">
        <v>308</v>
      </c>
      <c r="B105" s="54" t="s">
        <v>309</v>
      </c>
      <c r="C105" s="54"/>
      <c r="D105" s="43" t="s">
        <v>308</v>
      </c>
      <c r="E105" s="43" t="s">
        <v>309</v>
      </c>
    </row>
    <row r="106" spans="1:7">
      <c r="A106" s="54" t="s">
        <v>47</v>
      </c>
      <c r="B106" s="54" t="s">
        <v>49</v>
      </c>
      <c r="C106" s="54"/>
      <c r="D106" s="43" t="s">
        <v>47</v>
      </c>
      <c r="E106" s="43" t="s">
        <v>49</v>
      </c>
    </row>
    <row r="107" spans="1:7">
      <c r="A107" s="54" t="s">
        <v>395</v>
      </c>
      <c r="B107" s="54" t="s">
        <v>396</v>
      </c>
      <c r="C107" s="54"/>
      <c r="D107" s="43" t="s">
        <v>395</v>
      </c>
      <c r="E107" s="43" t="s">
        <v>396</v>
      </c>
    </row>
    <row r="108" spans="1:7">
      <c r="A108" s="54" t="s">
        <v>419</v>
      </c>
      <c r="B108" s="54" t="s">
        <v>420</v>
      </c>
      <c r="C108" s="54"/>
      <c r="D108" s="43" t="s">
        <v>419</v>
      </c>
      <c r="E108" s="43" t="s">
        <v>420</v>
      </c>
    </row>
    <row r="109" spans="1:7">
      <c r="A109" s="54" t="s">
        <v>761</v>
      </c>
      <c r="B109" s="54" t="s">
        <v>762</v>
      </c>
      <c r="C109" s="54"/>
      <c r="D109" s="43" t="s">
        <v>761</v>
      </c>
      <c r="E109" s="43" t="s">
        <v>762</v>
      </c>
    </row>
    <row r="110" spans="1:7">
      <c r="A110" s="54" t="s">
        <v>746</v>
      </c>
      <c r="B110" s="54" t="s">
        <v>747</v>
      </c>
      <c r="C110" s="54"/>
      <c r="D110" s="43" t="s">
        <v>746</v>
      </c>
      <c r="E110" s="43" t="s">
        <v>747</v>
      </c>
    </row>
    <row r="111" spans="1:7">
      <c r="A111" s="54" t="s">
        <v>597</v>
      </c>
      <c r="B111" s="54" t="s">
        <v>598</v>
      </c>
      <c r="C111" s="54"/>
      <c r="D111" s="43" t="s">
        <v>597</v>
      </c>
      <c r="E111" s="43" t="s">
        <v>598</v>
      </c>
    </row>
    <row r="112" spans="1:7">
      <c r="A112" s="54" t="s">
        <v>604</v>
      </c>
      <c r="B112" s="54" t="s">
        <v>605</v>
      </c>
      <c r="C112" s="54"/>
      <c r="D112" s="43" t="s">
        <v>604</v>
      </c>
      <c r="E112" s="43" t="s">
        <v>605</v>
      </c>
    </row>
    <row r="113" spans="1:5">
      <c r="A113" s="54" t="s">
        <v>11</v>
      </c>
      <c r="B113" s="54" t="s">
        <v>13</v>
      </c>
      <c r="C113" s="54"/>
      <c r="D113" s="43" t="s">
        <v>11</v>
      </c>
      <c r="E113" s="43" t="s">
        <v>13</v>
      </c>
    </row>
    <row r="114" spans="1:5">
      <c r="A114" s="54" t="s">
        <v>585</v>
      </c>
      <c r="B114" s="54" t="s">
        <v>586</v>
      </c>
      <c r="C114" s="54"/>
      <c r="D114" s="43" t="s">
        <v>585</v>
      </c>
      <c r="E114" s="43" t="s">
        <v>586</v>
      </c>
    </row>
    <row r="115" spans="1:5">
      <c r="A115" s="54" t="s">
        <v>628</v>
      </c>
      <c r="B115" s="54" t="s">
        <v>629</v>
      </c>
      <c r="C115" s="56"/>
      <c r="D115" s="43" t="s">
        <v>628</v>
      </c>
      <c r="E115" s="43" t="s">
        <v>629</v>
      </c>
    </row>
    <row r="116" spans="1:5">
      <c r="A116" s="54" t="s">
        <v>278</v>
      </c>
      <c r="B116" s="54" t="s">
        <v>279</v>
      </c>
      <c r="C116" s="54"/>
      <c r="D116" s="43" t="s">
        <v>278</v>
      </c>
      <c r="E116" s="43" t="s">
        <v>279</v>
      </c>
    </row>
    <row r="117" spans="1:5">
      <c r="A117" s="56" t="s">
        <v>338</v>
      </c>
      <c r="B117" s="56" t="s">
        <v>340</v>
      </c>
      <c r="C117" s="54"/>
      <c r="D117" s="43" t="s">
        <v>338</v>
      </c>
      <c r="E117" s="43" t="s">
        <v>339</v>
      </c>
    </row>
    <row r="118" spans="1:5">
      <c r="A118" s="54" t="s">
        <v>199</v>
      </c>
      <c r="B118" s="54" t="s">
        <v>200</v>
      </c>
      <c r="C118" s="54"/>
      <c r="D118" s="43" t="s">
        <v>199</v>
      </c>
      <c r="E118" s="43" t="s">
        <v>200</v>
      </c>
    </row>
    <row r="119" spans="1:5">
      <c r="A119" s="54" t="s">
        <v>800</v>
      </c>
      <c r="B119" s="54" t="s">
        <v>801</v>
      </c>
      <c r="C119" s="54"/>
      <c r="D119" s="43" t="s">
        <v>800</v>
      </c>
      <c r="E119" s="43" t="s">
        <v>801</v>
      </c>
    </row>
    <row r="120" spans="1:5">
      <c r="A120" s="54" t="s">
        <v>573</v>
      </c>
      <c r="B120" s="54" t="s">
        <v>574</v>
      </c>
      <c r="C120" s="54"/>
      <c r="D120" s="43" t="s">
        <v>573</v>
      </c>
      <c r="E120" s="43" t="s">
        <v>574</v>
      </c>
    </row>
    <row r="121" spans="1:5">
      <c r="A121" s="54" t="s">
        <v>738</v>
      </c>
      <c r="B121" s="54" t="s">
        <v>739</v>
      </c>
      <c r="C121" s="54"/>
      <c r="D121" s="43" t="s">
        <v>738</v>
      </c>
      <c r="E121" s="43" t="s">
        <v>739</v>
      </c>
    </row>
    <row r="122" spans="1:5">
      <c r="A122" s="54" t="s">
        <v>110</v>
      </c>
      <c r="B122" s="54" t="s">
        <v>112</v>
      </c>
      <c r="C122" s="54"/>
      <c r="D122" s="43" t="s">
        <v>110</v>
      </c>
      <c r="E122" s="43" t="s">
        <v>112</v>
      </c>
    </row>
    <row r="123" spans="1:5">
      <c r="A123" s="54" t="s">
        <v>351</v>
      </c>
      <c r="B123" s="54" t="s">
        <v>352</v>
      </c>
      <c r="C123" s="54"/>
      <c r="D123" s="43" t="s">
        <v>351</v>
      </c>
      <c r="E123" s="43" t="s">
        <v>352</v>
      </c>
    </row>
    <row r="124" spans="1:5">
      <c r="A124" s="54" t="s">
        <v>439</v>
      </c>
      <c r="B124" s="54" t="s">
        <v>440</v>
      </c>
      <c r="C124" s="54"/>
      <c r="D124" s="43" t="s">
        <v>439</v>
      </c>
      <c r="E124" s="43" t="s">
        <v>440</v>
      </c>
    </row>
    <row r="125" spans="1:5">
      <c r="A125" s="54" t="s">
        <v>267</v>
      </c>
      <c r="B125" s="54" t="s">
        <v>268</v>
      </c>
      <c r="C125" s="54"/>
      <c r="D125" s="43" t="s">
        <v>267</v>
      </c>
      <c r="E125" s="43" t="s">
        <v>268</v>
      </c>
    </row>
    <row r="126" spans="1:5">
      <c r="A126" s="54" t="s">
        <v>412</v>
      </c>
      <c r="B126" s="54" t="s">
        <v>413</v>
      </c>
      <c r="C126" s="54"/>
      <c r="D126" s="43" t="s">
        <v>412</v>
      </c>
      <c r="E126" s="43" t="s">
        <v>413</v>
      </c>
    </row>
    <row r="127" spans="1:5">
      <c r="A127" s="54" t="s">
        <v>770</v>
      </c>
      <c r="B127" s="54" t="s">
        <v>771</v>
      </c>
      <c r="C127" s="54"/>
      <c r="D127" s="43" t="s">
        <v>770</v>
      </c>
      <c r="E127" s="43" t="s">
        <v>771</v>
      </c>
    </row>
    <row r="128" spans="1:5">
      <c r="A128" s="54" t="s">
        <v>301</v>
      </c>
      <c r="B128" s="54" t="s">
        <v>302</v>
      </c>
      <c r="C128" s="54"/>
      <c r="D128" s="43" t="s">
        <v>301</v>
      </c>
      <c r="E128" s="43" t="s">
        <v>302</v>
      </c>
    </row>
    <row r="129" spans="1:7">
      <c r="A129" s="54" t="s">
        <v>98</v>
      </c>
      <c r="B129" s="54" t="s">
        <v>100</v>
      </c>
      <c r="C129" s="54"/>
      <c r="D129" s="43" t="s">
        <v>98</v>
      </c>
      <c r="E129" s="43" t="s">
        <v>100</v>
      </c>
    </row>
    <row r="130" spans="1:7">
      <c r="A130" s="54"/>
      <c r="B130" s="54"/>
      <c r="C130" s="54"/>
      <c r="D130" s="43" t="s">
        <v>17</v>
      </c>
      <c r="E130" s="43" t="s">
        <v>19</v>
      </c>
      <c r="F130" t="s">
        <v>1716</v>
      </c>
      <c r="G130" s="54" t="s">
        <v>1752</v>
      </c>
    </row>
    <row r="131" spans="1:7">
      <c r="A131" s="54" t="s">
        <v>511</v>
      </c>
      <c r="B131" s="54" t="s">
        <v>512</v>
      </c>
      <c r="C131" s="54"/>
      <c r="D131" s="43" t="s">
        <v>511</v>
      </c>
      <c r="E131" s="43" t="s">
        <v>512</v>
      </c>
    </row>
    <row r="132" spans="1:7">
      <c r="A132" s="54" t="s">
        <v>506</v>
      </c>
      <c r="B132" s="54" t="s">
        <v>507</v>
      </c>
      <c r="C132" s="54"/>
      <c r="D132" s="43" t="s">
        <v>506</v>
      </c>
      <c r="E132" s="43" t="s">
        <v>507</v>
      </c>
    </row>
    <row r="133" spans="1:7">
      <c r="A133" s="54" t="s">
        <v>804</v>
      </c>
      <c r="B133" s="54" t="s">
        <v>805</v>
      </c>
      <c r="C133" s="54"/>
      <c r="D133" s="43" t="s">
        <v>804</v>
      </c>
      <c r="E133" s="43" t="s">
        <v>805</v>
      </c>
    </row>
    <row r="134" spans="1:7">
      <c r="A134" s="54" t="s">
        <v>80</v>
      </c>
      <c r="B134" s="54" t="s">
        <v>82</v>
      </c>
      <c r="C134" s="54"/>
      <c r="D134" s="43" t="s">
        <v>80</v>
      </c>
      <c r="E134" s="43" t="s">
        <v>82</v>
      </c>
    </row>
    <row r="135" spans="1:7">
      <c r="A135" s="54" t="s">
        <v>384</v>
      </c>
      <c r="B135" s="54" t="s">
        <v>385</v>
      </c>
      <c r="C135" s="54"/>
      <c r="D135" s="43" t="s">
        <v>384</v>
      </c>
      <c r="E135" s="43" t="s">
        <v>385</v>
      </c>
    </row>
    <row r="136" spans="1:7">
      <c r="A136" s="54" t="s">
        <v>685</v>
      </c>
      <c r="B136" s="54" t="s">
        <v>686</v>
      </c>
      <c r="C136" s="54"/>
      <c r="D136" s="43" t="s">
        <v>685</v>
      </c>
      <c r="E136" s="43" t="s">
        <v>686</v>
      </c>
    </row>
    <row r="137" spans="1:7">
      <c r="A137" s="54" t="s">
        <v>722</v>
      </c>
      <c r="B137" s="54" t="s">
        <v>723</v>
      </c>
      <c r="C137" s="54"/>
      <c r="D137" s="43" t="s">
        <v>722</v>
      </c>
      <c r="E137" s="43" t="s">
        <v>723</v>
      </c>
    </row>
    <row r="138" spans="1:7">
      <c r="A138" s="54" t="s">
        <v>750</v>
      </c>
      <c r="B138" s="54" t="s">
        <v>751</v>
      </c>
      <c r="C138" s="54"/>
      <c r="D138" s="43" t="s">
        <v>750</v>
      </c>
      <c r="E138" s="43" t="s">
        <v>751</v>
      </c>
    </row>
    <row r="139" spans="1:7">
      <c r="A139" s="54" t="s">
        <v>257</v>
      </c>
      <c r="B139" s="54" t="s">
        <v>258</v>
      </c>
      <c r="C139" s="54"/>
      <c r="D139" s="43" t="s">
        <v>257</v>
      </c>
      <c r="E139" s="43" t="s">
        <v>258</v>
      </c>
    </row>
    <row r="140" spans="1:7">
      <c r="A140" s="54" t="s">
        <v>753</v>
      </c>
      <c r="B140" s="54" t="s">
        <v>754</v>
      </c>
      <c r="C140" s="54"/>
      <c r="D140" s="43" t="s">
        <v>753</v>
      </c>
      <c r="E140" s="43" t="s">
        <v>754</v>
      </c>
    </row>
    <row r="141" spans="1:7">
      <c r="A141" s="54" t="s">
        <v>409</v>
      </c>
      <c r="B141" s="54" t="s">
        <v>410</v>
      </c>
      <c r="C141" s="54"/>
      <c r="D141" s="43" t="s">
        <v>409</v>
      </c>
      <c r="E141" s="43" t="s">
        <v>410</v>
      </c>
    </row>
    <row r="142" spans="1:7">
      <c r="A142" s="54" t="s">
        <v>645</v>
      </c>
      <c r="B142" s="54" t="s">
        <v>646</v>
      </c>
      <c r="C142" s="54"/>
      <c r="D142" s="43" t="s">
        <v>645</v>
      </c>
      <c r="E142" s="43" t="s">
        <v>646</v>
      </c>
    </row>
    <row r="143" spans="1:7">
      <c r="A143" s="54" t="s">
        <v>467</v>
      </c>
      <c r="B143" s="54" t="s">
        <v>468</v>
      </c>
      <c r="C143" s="54"/>
      <c r="D143" s="43" t="s">
        <v>467</v>
      </c>
      <c r="E143" s="43" t="s">
        <v>468</v>
      </c>
    </row>
    <row r="144" spans="1:7">
      <c r="A144" s="54" t="s">
        <v>657</v>
      </c>
      <c r="B144" s="54" t="s">
        <v>658</v>
      </c>
      <c r="C144" s="54"/>
      <c r="D144" s="43" t="s">
        <v>657</v>
      </c>
      <c r="E144" s="43" t="s">
        <v>658</v>
      </c>
    </row>
    <row r="145" spans="1:5">
      <c r="A145" s="54" t="s">
        <v>648</v>
      </c>
      <c r="B145" s="54" t="s">
        <v>649</v>
      </c>
      <c r="C145" s="54"/>
      <c r="D145" s="43" t="s">
        <v>648</v>
      </c>
      <c r="E145" s="43" t="s">
        <v>649</v>
      </c>
    </row>
    <row r="146" spans="1:5">
      <c r="A146" s="54" t="s">
        <v>406</v>
      </c>
      <c r="B146" s="54" t="s">
        <v>407</v>
      </c>
      <c r="C146" s="54"/>
      <c r="D146" s="43" t="s">
        <v>406</v>
      </c>
      <c r="E146" s="43" t="s">
        <v>407</v>
      </c>
    </row>
    <row r="147" spans="1:5">
      <c r="A147" s="54" t="s">
        <v>424</v>
      </c>
      <c r="B147" s="54" t="s">
        <v>425</v>
      </c>
      <c r="C147" s="54"/>
      <c r="D147" s="43" t="s">
        <v>424</v>
      </c>
      <c r="E147" s="43" t="s">
        <v>425</v>
      </c>
    </row>
    <row r="148" spans="1:5">
      <c r="A148" s="54" t="s">
        <v>489</v>
      </c>
      <c r="B148" s="54" t="s">
        <v>490</v>
      </c>
      <c r="C148" s="54"/>
      <c r="D148" s="43" t="s">
        <v>489</v>
      </c>
      <c r="E148" s="43" t="s">
        <v>490</v>
      </c>
    </row>
    <row r="149" spans="1:5">
      <c r="A149" s="54" t="s">
        <v>275</v>
      </c>
      <c r="B149" s="54" t="s">
        <v>276</v>
      </c>
      <c r="C149" s="54"/>
      <c r="D149" s="43" t="s">
        <v>275</v>
      </c>
      <c r="E149" s="43" t="s">
        <v>276</v>
      </c>
    </row>
    <row r="150" spans="1:5">
      <c r="A150" s="54" t="s">
        <v>718</v>
      </c>
      <c r="B150" s="54" t="s">
        <v>719</v>
      </c>
      <c r="C150" s="54"/>
      <c r="D150" s="43" t="s">
        <v>718</v>
      </c>
      <c r="E150" s="43" t="s">
        <v>719</v>
      </c>
    </row>
    <row r="151" spans="1:5">
      <c r="A151" s="54" t="s">
        <v>391</v>
      </c>
      <c r="B151" s="54" t="s">
        <v>392</v>
      </c>
      <c r="C151" s="56"/>
      <c r="D151" s="43" t="s">
        <v>391</v>
      </c>
      <c r="E151" s="43" t="s">
        <v>392</v>
      </c>
    </row>
    <row r="152" spans="1:5">
      <c r="A152" s="54" t="s">
        <v>24</v>
      </c>
      <c r="B152" s="54" t="s">
        <v>26</v>
      </c>
      <c r="C152" s="54"/>
      <c r="D152" s="43" t="s">
        <v>24</v>
      </c>
      <c r="E152" s="43" t="s">
        <v>26</v>
      </c>
    </row>
    <row r="153" spans="1:5">
      <c r="A153" s="54" t="s">
        <v>545</v>
      </c>
      <c r="B153" s="54" t="s">
        <v>546</v>
      </c>
      <c r="C153" s="54"/>
      <c r="D153" s="43" t="s">
        <v>545</v>
      </c>
      <c r="E153" s="43" t="s">
        <v>546</v>
      </c>
    </row>
    <row r="154" spans="1:5">
      <c r="A154" s="54" t="s">
        <v>742</v>
      </c>
      <c r="B154" s="54" t="s">
        <v>743</v>
      </c>
      <c r="C154" s="54"/>
      <c r="D154" s="43" t="s">
        <v>742</v>
      </c>
      <c r="E154" s="43" t="s">
        <v>743</v>
      </c>
    </row>
    <row r="155" spans="1:5">
      <c r="A155" s="54" t="s">
        <v>601</v>
      </c>
      <c r="B155" s="56" t="s">
        <v>603</v>
      </c>
      <c r="C155" s="54"/>
      <c r="D155" s="43" t="s">
        <v>601</v>
      </c>
      <c r="E155" s="43" t="s">
        <v>602</v>
      </c>
    </row>
    <row r="156" spans="1:5">
      <c r="A156" s="54" t="s">
        <v>594</v>
      </c>
      <c r="B156" s="54" t="s">
        <v>595</v>
      </c>
      <c r="C156" s="54"/>
      <c r="D156" s="43" t="s">
        <v>594</v>
      </c>
      <c r="E156" s="43" t="s">
        <v>595</v>
      </c>
    </row>
    <row r="157" spans="1:5">
      <c r="A157" s="54" t="s">
        <v>270</v>
      </c>
      <c r="B157" s="54" t="s">
        <v>271</v>
      </c>
      <c r="C157" s="54"/>
      <c r="D157" s="43" t="s">
        <v>270</v>
      </c>
      <c r="E157" s="43" t="s">
        <v>271</v>
      </c>
    </row>
    <row r="158" spans="1:5">
      <c r="A158" s="54" t="s">
        <v>839</v>
      </c>
      <c r="B158" s="54" t="s">
        <v>840</v>
      </c>
      <c r="C158" s="54"/>
      <c r="D158" s="43" t="s">
        <v>839</v>
      </c>
      <c r="E158" s="43" t="s">
        <v>840</v>
      </c>
    </row>
    <row r="159" spans="1:5">
      <c r="A159" s="54" t="s">
        <v>62</v>
      </c>
      <c r="B159" s="54" t="s">
        <v>64</v>
      </c>
      <c r="C159" s="54"/>
      <c r="D159" s="43" t="s">
        <v>62</v>
      </c>
      <c r="E159" s="43" t="s">
        <v>64</v>
      </c>
    </row>
    <row r="160" spans="1:5">
      <c r="A160" s="54"/>
      <c r="B160" s="54"/>
      <c r="C160" s="54"/>
    </row>
    <row r="161" spans="1:3">
      <c r="A161" s="54"/>
      <c r="B161" s="54"/>
      <c r="C161" s="54"/>
    </row>
    <row r="162" spans="1:3">
      <c r="A162" s="54"/>
      <c r="B162" s="54"/>
      <c r="C162" s="54"/>
    </row>
    <row r="163" spans="1:3">
      <c r="A163" s="54"/>
      <c r="B163" s="54"/>
      <c r="C163" s="54"/>
    </row>
    <row r="164" spans="1:3">
      <c r="A164" s="54"/>
      <c r="B164" s="54"/>
      <c r="C164" s="54"/>
    </row>
    <row r="165" spans="1:3">
      <c r="A165" s="54"/>
      <c r="B165" s="54"/>
      <c r="C165" s="54"/>
    </row>
    <row r="166" spans="1:3">
      <c r="A166" s="54"/>
      <c r="B166" s="54"/>
      <c r="C166" s="54"/>
    </row>
    <row r="167" spans="1:3">
      <c r="A167" s="54"/>
      <c r="B167" s="54"/>
      <c r="C167" s="54"/>
    </row>
    <row r="168" spans="1:3">
      <c r="A168" s="54"/>
      <c r="B168" s="54"/>
      <c r="C168" s="54"/>
    </row>
    <row r="169" spans="1:3">
      <c r="A169" s="54"/>
      <c r="B169" s="54"/>
      <c r="C169" s="54"/>
    </row>
    <row r="170" spans="1:3">
      <c r="A170" s="54"/>
      <c r="B170" s="54"/>
      <c r="C170" s="54"/>
    </row>
    <row r="171" spans="1:3">
      <c r="A171" s="54"/>
      <c r="B171" s="54"/>
      <c r="C171" s="54"/>
    </row>
    <row r="172" spans="1:3">
      <c r="A172" s="54"/>
      <c r="B172" s="54"/>
      <c r="C172" s="54"/>
    </row>
    <row r="173" spans="1:3">
      <c r="A173" s="54"/>
      <c r="B173" s="54"/>
      <c r="C173" s="54"/>
    </row>
    <row r="174" spans="1:3">
      <c r="A174" s="54"/>
      <c r="B174" s="54"/>
      <c r="C174" s="54"/>
    </row>
    <row r="175" spans="1:3">
      <c r="A175" s="54"/>
      <c r="B175" s="54"/>
      <c r="C175" s="54"/>
    </row>
    <row r="176" spans="1:3">
      <c r="A176" s="54"/>
      <c r="B176" s="54"/>
      <c r="C176" s="54"/>
    </row>
    <row r="177" spans="1:3">
      <c r="A177" s="54"/>
      <c r="B177" s="54"/>
      <c r="C177" s="54"/>
    </row>
    <row r="178" spans="1:3">
      <c r="A178" s="54"/>
      <c r="B178" s="54"/>
      <c r="C178" s="54"/>
    </row>
    <row r="179" spans="1:3">
      <c r="A179" s="54"/>
      <c r="B179" s="54"/>
      <c r="C179" s="54"/>
    </row>
    <row r="180" spans="1:3">
      <c r="A180" s="54"/>
      <c r="B180" s="54"/>
      <c r="C180" s="54"/>
    </row>
    <row r="181" spans="1:3">
      <c r="A181" s="54"/>
      <c r="B181" s="54"/>
      <c r="C181" s="54"/>
    </row>
    <row r="182" spans="1:3">
      <c r="A182" s="54"/>
      <c r="B182" s="54"/>
      <c r="C182" s="54"/>
    </row>
    <row r="183" spans="1:3">
      <c r="A183" s="54"/>
      <c r="B183" s="54"/>
      <c r="C183" s="54"/>
    </row>
    <row r="184" spans="1:3">
      <c r="A184" s="54"/>
      <c r="B184" s="54"/>
      <c r="C184" s="54"/>
    </row>
    <row r="185" spans="1:3">
      <c r="A185" s="54"/>
      <c r="B185" s="54"/>
      <c r="C185" s="54"/>
    </row>
    <row r="186" spans="1:3">
      <c r="A186" s="54"/>
      <c r="B186" s="54"/>
      <c r="C186" s="54"/>
    </row>
    <row r="187" spans="1:3">
      <c r="A187" s="54"/>
      <c r="B187" s="54"/>
      <c r="C187" s="54"/>
    </row>
    <row r="188" spans="1:3">
      <c r="A188" s="54"/>
      <c r="B188" s="54"/>
      <c r="C188" s="54"/>
    </row>
    <row r="189" spans="1:3">
      <c r="A189" s="54"/>
      <c r="B189" s="54"/>
      <c r="C189" s="54"/>
    </row>
    <row r="190" spans="1:3">
      <c r="A190" s="54"/>
      <c r="B190" s="54"/>
      <c r="C190" s="54"/>
    </row>
    <row r="191" spans="1:3">
      <c r="A191" s="54"/>
      <c r="B191" s="54"/>
      <c r="C191" s="54"/>
    </row>
    <row r="192" spans="1:3">
      <c r="A192" s="54"/>
      <c r="B192" s="54"/>
      <c r="C192" s="54"/>
    </row>
    <row r="193" spans="1:3">
      <c r="A193" s="54"/>
      <c r="B193" s="54"/>
      <c r="C193" s="54"/>
    </row>
    <row r="194" spans="1:3">
      <c r="A194" s="54"/>
      <c r="B194" s="54"/>
      <c r="C194" s="54"/>
    </row>
    <row r="195" spans="1:3">
      <c r="A195" s="54"/>
      <c r="B195" s="54"/>
      <c r="C195" s="54"/>
    </row>
    <row r="196" spans="1:3">
      <c r="A196" s="54"/>
      <c r="B196" s="54"/>
      <c r="C196" s="54"/>
    </row>
    <row r="197" spans="1:3">
      <c r="A197" s="54"/>
      <c r="B197" s="54"/>
      <c r="C197" s="54"/>
    </row>
    <row r="198" spans="1:3">
      <c r="A198" s="54"/>
      <c r="B198" s="54"/>
      <c r="C198" s="54"/>
    </row>
    <row r="199" spans="1:3">
      <c r="A199" s="54"/>
      <c r="B199" s="54"/>
      <c r="C199" s="54"/>
    </row>
    <row r="200" spans="1:3">
      <c r="A200" s="54"/>
      <c r="B200" s="54"/>
      <c r="C200" s="54"/>
    </row>
    <row r="201" spans="1:3">
      <c r="A201" s="54"/>
      <c r="B201" s="54"/>
      <c r="C201" s="54"/>
    </row>
    <row r="202" spans="1:3">
      <c r="A202" s="54"/>
      <c r="B202" s="54"/>
      <c r="C202" s="54"/>
    </row>
    <row r="203" spans="1:3">
      <c r="A203" s="54"/>
      <c r="B203" s="54"/>
      <c r="C203" s="54"/>
    </row>
    <row r="204" spans="1:3">
      <c r="A204" s="54"/>
      <c r="B204" s="54"/>
      <c r="C204" s="54"/>
    </row>
    <row r="205" spans="1:3">
      <c r="A205" s="54"/>
      <c r="B205" s="54"/>
      <c r="C205" s="54"/>
    </row>
    <row r="206" spans="1:3">
      <c r="A206" s="54"/>
      <c r="B206" s="54"/>
      <c r="C206" s="54"/>
    </row>
    <row r="207" spans="1:3">
      <c r="A207" s="54"/>
      <c r="B207" s="54"/>
      <c r="C207" s="54"/>
    </row>
    <row r="208" spans="1:3">
      <c r="A208" s="54"/>
      <c r="B208" s="54"/>
      <c r="C208" s="54"/>
    </row>
    <row r="209" spans="1:3">
      <c r="A209" s="54"/>
      <c r="B209" s="54"/>
      <c r="C209" s="54"/>
    </row>
    <row r="210" spans="1:3">
      <c r="A210" s="54"/>
      <c r="B210" s="54"/>
      <c r="C210" s="54"/>
    </row>
    <row r="211" spans="1:3">
      <c r="A211" s="54"/>
      <c r="B211" s="54"/>
      <c r="C211" s="54"/>
    </row>
    <row r="212" spans="1:3">
      <c r="A212" s="54"/>
      <c r="B212" s="54"/>
      <c r="C212" s="54"/>
    </row>
    <row r="213" spans="1:3">
      <c r="A213" s="54"/>
      <c r="B213" s="54"/>
      <c r="C213" s="54"/>
    </row>
    <row r="214" spans="1:3">
      <c r="A214" s="54"/>
      <c r="B214" s="54"/>
      <c r="C214" s="54"/>
    </row>
    <row r="215" spans="1:3">
      <c r="A215" s="54"/>
      <c r="B215" s="54"/>
      <c r="C215" s="54"/>
    </row>
    <row r="216" spans="1:3">
      <c r="A216" s="54"/>
      <c r="B216" s="54"/>
      <c r="C216" s="54"/>
    </row>
    <row r="217" spans="1:3">
      <c r="A217" s="54"/>
      <c r="B217" s="54"/>
      <c r="C217" s="54"/>
    </row>
    <row r="218" spans="1:3">
      <c r="A218" s="54"/>
      <c r="B218" s="54"/>
      <c r="C218" s="54"/>
    </row>
    <row r="219" spans="1:3">
      <c r="A219" s="54"/>
      <c r="B219" s="54"/>
      <c r="C219" s="54"/>
    </row>
    <row r="220" spans="1:3">
      <c r="A220" s="54"/>
      <c r="B220" s="54"/>
      <c r="C220" s="54"/>
    </row>
    <row r="221" spans="1:3">
      <c r="A221" s="54"/>
      <c r="B221" s="54"/>
      <c r="C221" s="54"/>
    </row>
    <row r="222" spans="1:3">
      <c r="A222" s="54"/>
      <c r="B222" s="54"/>
      <c r="C222" s="54"/>
    </row>
    <row r="223" spans="1:3">
      <c r="A223" s="54"/>
      <c r="B223" s="54"/>
      <c r="C223" s="54"/>
    </row>
    <row r="224" spans="1:3">
      <c r="A224" s="54"/>
      <c r="B224" s="54"/>
      <c r="C224" s="54"/>
    </row>
    <row r="225" spans="1:3">
      <c r="A225" s="54"/>
      <c r="B225" s="54"/>
      <c r="C225" s="54"/>
    </row>
    <row r="226" spans="1:3">
      <c r="A226" s="54"/>
      <c r="B226" s="54"/>
      <c r="C226" s="54"/>
    </row>
    <row r="227" spans="1:3">
      <c r="A227" s="54"/>
      <c r="B227" s="54"/>
      <c r="C227" s="54"/>
    </row>
    <row r="228" spans="1:3">
      <c r="A228" s="54"/>
      <c r="B228" s="54"/>
      <c r="C228" s="54"/>
    </row>
    <row r="229" spans="1:3">
      <c r="A229" s="54"/>
      <c r="B229" s="54"/>
      <c r="C229" s="54"/>
    </row>
    <row r="230" spans="1:3">
      <c r="A230" s="54"/>
      <c r="B230" s="54"/>
      <c r="C230" s="54"/>
    </row>
    <row r="231" spans="1:3">
      <c r="A231" s="54"/>
      <c r="B231" s="54"/>
      <c r="C231" s="54"/>
    </row>
    <row r="232" spans="1:3">
      <c r="A232" s="54"/>
      <c r="B232" s="54"/>
      <c r="C232" s="54"/>
    </row>
    <row r="233" spans="1:3">
      <c r="A233" s="54"/>
      <c r="B233" s="54"/>
      <c r="C233" s="54"/>
    </row>
    <row r="234" spans="1:3">
      <c r="A234" s="54"/>
      <c r="B234" s="54"/>
      <c r="C234" s="54"/>
    </row>
    <row r="235" spans="1:3">
      <c r="A235" s="54"/>
      <c r="B235" s="54"/>
      <c r="C235" s="54"/>
    </row>
    <row r="236" spans="1:3">
      <c r="A236" s="54"/>
      <c r="B236" s="54"/>
      <c r="C236" s="54"/>
    </row>
    <row r="237" spans="1:3">
      <c r="A237" s="54"/>
      <c r="B237" s="54"/>
      <c r="C237" s="54"/>
    </row>
    <row r="238" spans="1:3">
      <c r="A238" s="54"/>
      <c r="B238" s="54"/>
      <c r="C238" s="54"/>
    </row>
    <row r="239" spans="1:3">
      <c r="A239" s="54"/>
      <c r="B239" s="54"/>
      <c r="C239" s="54"/>
    </row>
    <row r="240" spans="1:3">
      <c r="A240" s="54"/>
      <c r="B240" s="54"/>
      <c r="C240" s="54"/>
    </row>
    <row r="241" spans="1:3">
      <c r="A241" s="54"/>
      <c r="B241" s="54"/>
      <c r="C241" s="54"/>
    </row>
    <row r="242" spans="1:3">
      <c r="A242" s="54"/>
      <c r="B242" s="54"/>
      <c r="C242" s="54"/>
    </row>
    <row r="243" spans="1:3">
      <c r="A243" s="54"/>
      <c r="B243" s="54"/>
      <c r="C243" s="54"/>
    </row>
    <row r="244" spans="1:3">
      <c r="A244" s="54"/>
      <c r="B244" s="54"/>
      <c r="C244" s="54"/>
    </row>
    <row r="245" spans="1:3">
      <c r="A245" s="54"/>
      <c r="B245" s="54"/>
      <c r="C245" s="54"/>
    </row>
    <row r="246" spans="1:3">
      <c r="A246" s="54"/>
      <c r="B246" s="54"/>
      <c r="C246" s="54"/>
    </row>
    <row r="247" spans="1:3">
      <c r="A247" s="54"/>
      <c r="B247" s="54"/>
      <c r="C247" s="54"/>
    </row>
    <row r="248" spans="1:3">
      <c r="A248" s="54"/>
      <c r="B248" s="54"/>
      <c r="C248" s="54"/>
    </row>
    <row r="249" spans="1:3">
      <c r="A249" s="54"/>
      <c r="B249" s="54"/>
      <c r="C249" s="54"/>
    </row>
    <row r="250" spans="1:3">
      <c r="A250" s="54"/>
      <c r="B250" s="54"/>
      <c r="C250" s="54"/>
    </row>
    <row r="251" spans="1:3">
      <c r="A251" s="54"/>
      <c r="B251" s="54"/>
      <c r="C251" s="54"/>
    </row>
    <row r="252" spans="1:3">
      <c r="A252" s="54"/>
      <c r="B252" s="54"/>
      <c r="C252" s="54"/>
    </row>
    <row r="253" spans="1:3">
      <c r="A253" s="54"/>
      <c r="B253" s="54"/>
      <c r="C253" s="54"/>
    </row>
    <row r="254" spans="1:3">
      <c r="A254" s="54"/>
      <c r="B254" s="54"/>
      <c r="C254" s="54"/>
    </row>
    <row r="255" spans="1:3">
      <c r="A255" s="54"/>
      <c r="B255" s="54"/>
      <c r="C255" s="54"/>
    </row>
    <row r="256" spans="1:3">
      <c r="A256" s="54"/>
      <c r="B256" s="54"/>
      <c r="C256" s="54"/>
    </row>
    <row r="257" spans="1:3">
      <c r="A257" s="54"/>
      <c r="B257" s="54"/>
      <c r="C257" s="54"/>
    </row>
    <row r="258" spans="1:3">
      <c r="A258" s="54"/>
      <c r="B258" s="54"/>
      <c r="C258" s="54"/>
    </row>
    <row r="259" spans="1:3">
      <c r="A259" s="54"/>
      <c r="B259" s="54"/>
      <c r="C259" s="54"/>
    </row>
    <row r="260" spans="1:3">
      <c r="A260" s="54"/>
      <c r="B260" s="54"/>
      <c r="C260" s="54"/>
    </row>
    <row r="261" spans="1:3">
      <c r="A261" s="54"/>
      <c r="B261" s="54"/>
      <c r="C261" s="54"/>
    </row>
    <row r="262" spans="1:3">
      <c r="A262" s="54"/>
      <c r="B262" s="54"/>
      <c r="C262" s="54"/>
    </row>
    <row r="263" spans="1:3">
      <c r="A263" s="54"/>
      <c r="B263" s="54"/>
      <c r="C263" s="54"/>
    </row>
    <row r="264" spans="1:3">
      <c r="A264" s="54"/>
      <c r="B264" s="54"/>
      <c r="C264" s="54"/>
    </row>
    <row r="265" spans="1:3">
      <c r="A265" s="54"/>
      <c r="B265" s="54"/>
      <c r="C265" s="54"/>
    </row>
    <row r="266" spans="1:3">
      <c r="A266" s="54"/>
      <c r="B266" s="54"/>
      <c r="C266" s="54"/>
    </row>
    <row r="267" spans="1:3">
      <c r="A267" s="54"/>
      <c r="B267" s="54"/>
      <c r="C267" s="54"/>
    </row>
    <row r="268" spans="1:3">
      <c r="A268" s="54"/>
      <c r="B268" s="54"/>
      <c r="C268" s="54"/>
    </row>
    <row r="269" spans="1:3">
      <c r="A269" s="54"/>
      <c r="B269" s="54"/>
      <c r="C269" s="54"/>
    </row>
    <row r="270" spans="1:3">
      <c r="A270" s="54"/>
      <c r="B270" s="54"/>
      <c r="C270" s="54"/>
    </row>
    <row r="271" spans="1:3">
      <c r="A271" s="54"/>
      <c r="B271" s="54"/>
      <c r="C271" s="54"/>
    </row>
    <row r="272" spans="1:3">
      <c r="A272" s="54"/>
      <c r="B272" s="54"/>
      <c r="C272" s="54"/>
    </row>
    <row r="273" spans="1:3">
      <c r="A273" s="54"/>
      <c r="B273" s="54"/>
      <c r="C273" s="54"/>
    </row>
    <row r="274" spans="1:3">
      <c r="A274" s="54"/>
      <c r="B274" s="54"/>
      <c r="C274" s="54"/>
    </row>
    <row r="275" spans="1:3">
      <c r="A275" s="54"/>
      <c r="B275" s="54"/>
      <c r="C275" s="54"/>
    </row>
    <row r="276" spans="1:3">
      <c r="A276" s="54"/>
      <c r="B276" s="54"/>
      <c r="C276" s="54"/>
    </row>
    <row r="277" spans="1:3">
      <c r="A277" s="54"/>
      <c r="B277" s="54"/>
      <c r="C277" s="54"/>
    </row>
    <row r="278" spans="1:3">
      <c r="A278" s="54"/>
      <c r="B278" s="54"/>
      <c r="C278" s="54"/>
    </row>
    <row r="279" spans="1:3">
      <c r="A279" s="54"/>
      <c r="B279" s="54"/>
      <c r="C279" s="54"/>
    </row>
    <row r="280" spans="1:3">
      <c r="A280" s="54"/>
      <c r="B280" s="54"/>
      <c r="C280" s="54"/>
    </row>
    <row r="281" spans="1:3">
      <c r="A281" s="54"/>
      <c r="B281" s="54"/>
      <c r="C281" s="54"/>
    </row>
    <row r="282" spans="1:3">
      <c r="A282" s="54"/>
      <c r="B282" s="54"/>
      <c r="C282" s="54"/>
    </row>
    <row r="283" spans="1:3">
      <c r="A283" s="54"/>
      <c r="B283" s="54"/>
      <c r="C283" s="54"/>
    </row>
    <row r="284" spans="1:3">
      <c r="A284" s="54"/>
      <c r="B284" s="54"/>
      <c r="C284" s="54"/>
    </row>
    <row r="285" spans="1:3">
      <c r="A285" s="54"/>
      <c r="B285" s="54"/>
      <c r="C285" s="54"/>
    </row>
    <row r="286" spans="1:3">
      <c r="A286" s="54"/>
      <c r="B286" s="54"/>
      <c r="C286" s="54"/>
    </row>
    <row r="287" spans="1:3">
      <c r="A287" s="54"/>
      <c r="B287" s="54"/>
      <c r="C287" s="54"/>
    </row>
    <row r="288" spans="1:3">
      <c r="A288" s="54"/>
      <c r="B288" s="54"/>
      <c r="C288" s="54"/>
    </row>
    <row r="289" spans="1:3">
      <c r="A289" s="54"/>
      <c r="B289" s="54"/>
      <c r="C289" s="54"/>
    </row>
    <row r="290" spans="1:3">
      <c r="A290" s="54"/>
      <c r="B290" s="54"/>
      <c r="C290" s="54"/>
    </row>
    <row r="291" spans="1:3">
      <c r="A291" s="54"/>
      <c r="B291" s="54"/>
      <c r="C291" s="54"/>
    </row>
    <row r="292" spans="1:3">
      <c r="A292" s="54"/>
      <c r="B292" s="54"/>
      <c r="C292" s="54"/>
    </row>
    <row r="293" spans="1:3">
      <c r="A293" s="54"/>
      <c r="B293" s="54"/>
      <c r="C293" s="54"/>
    </row>
    <row r="294" spans="1:3">
      <c r="A294" s="54"/>
      <c r="B294" s="54"/>
      <c r="C294" s="54"/>
    </row>
    <row r="295" spans="1:3">
      <c r="A295" s="54"/>
      <c r="B295" s="54"/>
      <c r="C295" s="54"/>
    </row>
    <row r="296" spans="1:3">
      <c r="A296" s="54"/>
      <c r="B296" s="54"/>
      <c r="C296" s="54"/>
    </row>
    <row r="297" spans="1:3">
      <c r="A297" s="54"/>
      <c r="B297" s="54"/>
      <c r="C297" s="54"/>
    </row>
    <row r="298" spans="1:3">
      <c r="A298" s="54"/>
      <c r="B298" s="54"/>
      <c r="C298" s="54"/>
    </row>
    <row r="299" spans="1:3">
      <c r="A299" s="54"/>
      <c r="B299" s="54"/>
      <c r="C299" s="54"/>
    </row>
    <row r="300" spans="1:3">
      <c r="A300" s="54"/>
      <c r="B300" s="54"/>
      <c r="C300" s="54"/>
    </row>
    <row r="301" spans="1:3">
      <c r="A301" s="54"/>
      <c r="B301" s="54"/>
      <c r="C301" s="54"/>
    </row>
    <row r="302" spans="1:3">
      <c r="A302" s="54"/>
      <c r="B302" s="54"/>
      <c r="C302" s="54"/>
    </row>
    <row r="303" spans="1:3">
      <c r="A303" s="54"/>
      <c r="B303" s="54"/>
      <c r="C303" s="54"/>
    </row>
    <row r="304" spans="1:3">
      <c r="A304" s="54"/>
      <c r="B304" s="54"/>
      <c r="C304" s="54"/>
    </row>
    <row r="305" spans="1:3">
      <c r="A305" s="54"/>
      <c r="B305" s="54"/>
      <c r="C305" s="54"/>
    </row>
    <row r="306" spans="1:3">
      <c r="A306" s="54"/>
      <c r="B306" s="54"/>
      <c r="C306" s="54"/>
    </row>
    <row r="307" spans="1:3">
      <c r="A307" s="54"/>
      <c r="B307" s="54"/>
      <c r="C307" s="54"/>
    </row>
    <row r="308" spans="1:3">
      <c r="A308" s="54"/>
      <c r="B308" s="54"/>
      <c r="C308" s="54"/>
    </row>
    <row r="309" spans="1:3">
      <c r="A309" s="54"/>
      <c r="B309" s="54"/>
      <c r="C309" s="54"/>
    </row>
    <row r="310" spans="1:3">
      <c r="A310" s="54"/>
      <c r="B310" s="54"/>
      <c r="C310" s="54"/>
    </row>
    <row r="311" spans="1:3">
      <c r="A311" s="54"/>
      <c r="B311" s="54"/>
      <c r="C311" s="54"/>
    </row>
    <row r="312" spans="1:3">
      <c r="A312" s="54"/>
      <c r="B312" s="54"/>
      <c r="C312" s="54"/>
    </row>
    <row r="313" spans="1:3">
      <c r="A313" s="54"/>
      <c r="B313" s="54"/>
      <c r="C313" s="54"/>
    </row>
    <row r="314" spans="1:3">
      <c r="A314" s="54"/>
      <c r="B314" s="54"/>
      <c r="C314" s="54"/>
    </row>
    <row r="315" spans="1:3">
      <c r="A315" s="54"/>
      <c r="B315" s="54"/>
      <c r="C315" s="54"/>
    </row>
    <row r="316" spans="1:3">
      <c r="A316" s="54"/>
      <c r="B316" s="54"/>
      <c r="C316" s="54"/>
    </row>
    <row r="317" spans="1:3">
      <c r="A317" s="54"/>
      <c r="B317" s="54"/>
      <c r="C317" s="54"/>
    </row>
    <row r="318" spans="1:3">
      <c r="A318" s="54"/>
      <c r="B318" s="54"/>
      <c r="C318" s="54"/>
    </row>
    <row r="319" spans="1:3">
      <c r="A319" s="54"/>
      <c r="B319" s="54"/>
      <c r="C319" s="54"/>
    </row>
    <row r="320" spans="1:3">
      <c r="A320" s="54"/>
      <c r="B320" s="54"/>
      <c r="C320" s="54"/>
    </row>
    <row r="321" spans="1:3">
      <c r="A321" s="54"/>
      <c r="B321" s="54"/>
      <c r="C321" s="54"/>
    </row>
    <row r="322" spans="1:3">
      <c r="A322" s="54"/>
      <c r="B322" s="54"/>
      <c r="C322" s="54"/>
    </row>
    <row r="323" spans="1:3">
      <c r="A323" s="54"/>
      <c r="B323" s="54"/>
      <c r="C323" s="54"/>
    </row>
    <row r="324" spans="1:3">
      <c r="A324" s="54"/>
      <c r="B324" s="54"/>
      <c r="C324" s="54"/>
    </row>
    <row r="325" spans="1:3">
      <c r="A325" s="54"/>
      <c r="B325" s="54"/>
      <c r="C325" s="54"/>
    </row>
    <row r="326" spans="1:3">
      <c r="A326" s="54"/>
      <c r="B326" s="54"/>
      <c r="C326" s="54"/>
    </row>
    <row r="327" spans="1:3">
      <c r="A327" s="54"/>
      <c r="B327" s="54"/>
      <c r="C327" s="54"/>
    </row>
    <row r="328" spans="1:3">
      <c r="A328" s="54"/>
      <c r="B328" s="54"/>
      <c r="C328" s="54"/>
    </row>
    <row r="329" spans="1:3">
      <c r="A329" s="54"/>
      <c r="B329" s="54"/>
      <c r="C329" s="54"/>
    </row>
    <row r="330" spans="1:3">
      <c r="A330" s="54"/>
      <c r="B330" s="54"/>
      <c r="C330" s="54"/>
    </row>
    <row r="331" spans="1:3">
      <c r="A331" s="54"/>
      <c r="B331" s="54"/>
      <c r="C331" s="54"/>
    </row>
    <row r="332" spans="1:3">
      <c r="A332" s="54"/>
      <c r="B332" s="54"/>
      <c r="C332" s="54"/>
    </row>
    <row r="333" spans="1:3">
      <c r="A333" s="54"/>
      <c r="B333" s="54"/>
      <c r="C333" s="54"/>
    </row>
    <row r="334" spans="1:3">
      <c r="A334" s="54"/>
      <c r="B334" s="54"/>
      <c r="C334" s="54"/>
    </row>
    <row r="335" spans="1:3">
      <c r="A335" s="54"/>
      <c r="B335" s="54"/>
      <c r="C335" s="54"/>
    </row>
    <row r="336" spans="1:3">
      <c r="A336" s="54"/>
      <c r="B336" s="54"/>
      <c r="C336" s="54"/>
    </row>
    <row r="337" spans="1:3">
      <c r="A337" s="54"/>
      <c r="B337" s="54"/>
      <c r="C337" s="54"/>
    </row>
    <row r="338" spans="1:3">
      <c r="A338" s="54"/>
      <c r="B338" s="54"/>
      <c r="C338" s="54"/>
    </row>
    <row r="339" spans="1:3">
      <c r="A339" s="54"/>
      <c r="B339" s="54"/>
      <c r="C339" s="54"/>
    </row>
    <row r="340" spans="1:3">
      <c r="A340" s="54"/>
      <c r="B340" s="54"/>
      <c r="C340" s="54"/>
    </row>
    <row r="341" spans="1:3">
      <c r="A341" s="54"/>
      <c r="B341" s="54"/>
      <c r="C341" s="54"/>
    </row>
    <row r="342" spans="1:3">
      <c r="A342" s="54"/>
      <c r="B342" s="54"/>
      <c r="C342" s="54"/>
    </row>
    <row r="343" spans="1:3">
      <c r="A343" s="54"/>
      <c r="B343" s="54"/>
      <c r="C343" s="54"/>
    </row>
    <row r="344" spans="1:3">
      <c r="A344" s="54"/>
      <c r="B344" s="54"/>
      <c r="C344" s="54"/>
    </row>
    <row r="345" spans="1:3">
      <c r="A345" s="54"/>
      <c r="B345" s="54"/>
      <c r="C345" s="54"/>
    </row>
    <row r="346" spans="1:3">
      <c r="A346" s="54"/>
      <c r="B346" s="54"/>
      <c r="C346" s="54"/>
    </row>
    <row r="347" spans="1:3">
      <c r="A347" s="54"/>
      <c r="B347" s="54"/>
      <c r="C347" s="54"/>
    </row>
    <row r="348" spans="1:3">
      <c r="A348" s="54"/>
      <c r="B348" s="54"/>
      <c r="C348" s="54"/>
    </row>
    <row r="349" spans="1:3">
      <c r="A349" s="54"/>
      <c r="B349" s="54"/>
      <c r="C349" s="54"/>
    </row>
    <row r="350" spans="1:3">
      <c r="A350" s="54"/>
      <c r="B350" s="54"/>
      <c r="C350" s="54"/>
    </row>
    <row r="351" spans="1:3">
      <c r="A351" s="54"/>
      <c r="B351" s="54"/>
      <c r="C351" s="54"/>
    </row>
    <row r="352" spans="1:3">
      <c r="A352" s="54"/>
      <c r="B352" s="54"/>
      <c r="C352" s="54"/>
    </row>
    <row r="353" spans="1:3">
      <c r="A353" s="54"/>
      <c r="B353" s="54"/>
      <c r="C353" s="54"/>
    </row>
    <row r="354" spans="1:3">
      <c r="A354" s="54"/>
      <c r="B354" s="54"/>
      <c r="C354" s="54"/>
    </row>
    <row r="355" spans="1:3">
      <c r="A355" s="54"/>
      <c r="B355" s="54"/>
      <c r="C355" s="54"/>
    </row>
    <row r="356" spans="1:3">
      <c r="A356" s="54"/>
      <c r="B356" s="54"/>
      <c r="C356" s="54"/>
    </row>
    <row r="357" spans="1:3">
      <c r="A357" s="54"/>
      <c r="B357" s="54"/>
      <c r="C357" s="54"/>
    </row>
    <row r="358" spans="1:3">
      <c r="A358" s="54"/>
      <c r="B358" s="54"/>
      <c r="C358" s="54"/>
    </row>
    <row r="359" spans="1:3">
      <c r="A359" s="54"/>
      <c r="B359" s="54"/>
      <c r="C359" s="54"/>
    </row>
    <row r="360" spans="1:3">
      <c r="A360" s="54"/>
      <c r="B360" s="54"/>
      <c r="C360" s="54"/>
    </row>
    <row r="361" spans="1:3">
      <c r="A361" s="54"/>
      <c r="B361" s="54"/>
      <c r="C361" s="54"/>
    </row>
    <row r="362" spans="1:3">
      <c r="A362" s="54"/>
      <c r="B362" s="54"/>
      <c r="C362" s="54"/>
    </row>
    <row r="363" spans="1:3">
      <c r="A363" s="54"/>
      <c r="B363" s="54"/>
      <c r="C363" s="54"/>
    </row>
    <row r="364" spans="1:3">
      <c r="A364" s="54"/>
      <c r="B364" s="54"/>
      <c r="C364" s="54"/>
    </row>
    <row r="365" spans="1:3">
      <c r="A365" s="54"/>
      <c r="B365" s="54"/>
      <c r="C365" s="54"/>
    </row>
    <row r="366" spans="1:3">
      <c r="A366" s="54"/>
      <c r="B366" s="54"/>
      <c r="C366" s="54"/>
    </row>
    <row r="367" spans="1:3">
      <c r="A367" s="54"/>
      <c r="B367" s="54"/>
      <c r="C367" s="54"/>
    </row>
    <row r="368" spans="1:3">
      <c r="A368" s="54"/>
      <c r="B368" s="54"/>
      <c r="C368" s="54"/>
    </row>
    <row r="369" spans="1:3">
      <c r="A369" s="54"/>
      <c r="B369" s="54"/>
      <c r="C369" s="54"/>
    </row>
    <row r="370" spans="1:3">
      <c r="A370" s="54"/>
      <c r="B370" s="54"/>
    </row>
    <row r="371" spans="1:3">
      <c r="A371" s="54"/>
      <c r="B371" s="54"/>
    </row>
    <row r="372" spans="1:3">
      <c r="A372" s="54"/>
      <c r="B372" s="54"/>
    </row>
    <row r="373" spans="1:3">
      <c r="A373" s="54"/>
      <c r="B373" s="54"/>
    </row>
  </sheetData>
  <sortState ref="D2:E369">
    <sortCondition ref="E2:E369"/>
  </sortState>
  <conditionalFormatting sqref="A1:A75">
    <cfRule type="duplicateValues" dxfId="1" priority="4"/>
  </conditionalFormatting>
  <conditionalFormatting sqref="A69:A158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Composite</vt:lpstr>
      <vt:lpstr>KP</vt:lpstr>
      <vt:lpstr>KPx</vt:lpstr>
      <vt:lpstr>VA</vt:lpstr>
      <vt:lpstr>IMHC</vt:lpstr>
      <vt:lpstr>Changes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jlyle</dc:creator>
  <cp:lastModifiedBy>jlyle</cp:lastModifiedBy>
  <dcterms:created xsi:type="dcterms:W3CDTF">2014-06-13T19:37:14Z</dcterms:created>
  <dcterms:modified xsi:type="dcterms:W3CDTF">2014-06-16T15:57:08Z</dcterms:modified>
</cp:coreProperties>
</file>