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9660" windowHeight="5496"/>
  </bookViews>
  <sheets>
    <sheet name="Aggregato" sheetId="2" r:id="rId1"/>
  </sheets>
  <calcPr calcId="125725"/>
</workbook>
</file>

<file path=xl/calcChain.xml><?xml version="1.0" encoding="utf-8"?>
<calcChain xmlns="http://schemas.openxmlformats.org/spreadsheetml/2006/main">
  <c r="F15" i="2"/>
  <c r="F23" s="1"/>
  <c r="J15"/>
  <c r="J23" s="1"/>
  <c r="F16"/>
  <c r="J16"/>
  <c r="F17"/>
  <c r="J17"/>
  <c r="F18"/>
  <c r="J18"/>
  <c r="F19"/>
  <c r="J19"/>
  <c r="F20"/>
  <c r="J20"/>
  <c r="F21"/>
  <c r="J21"/>
  <c r="F22"/>
  <c r="J22"/>
  <c r="C23"/>
  <c r="D23"/>
  <c r="E23"/>
  <c r="G23"/>
  <c r="H23"/>
  <c r="I23"/>
  <c r="K23"/>
  <c r="L23"/>
  <c r="M23"/>
  <c r="N23"/>
  <c r="O23"/>
  <c r="F24"/>
  <c r="F25" s="1"/>
  <c r="J24"/>
  <c r="C25"/>
  <c r="D25"/>
  <c r="E25"/>
  <c r="G25"/>
  <c r="H25"/>
  <c r="I25"/>
  <c r="J25"/>
  <c r="K25"/>
  <c r="L25"/>
  <c r="M25"/>
  <c r="N25"/>
  <c r="O25"/>
  <c r="F26"/>
  <c r="F30" s="1"/>
  <c r="J26"/>
  <c r="J30" s="1"/>
  <c r="F27"/>
  <c r="J27"/>
  <c r="F28"/>
  <c r="J28"/>
  <c r="F29"/>
  <c r="J29"/>
  <c r="C30"/>
  <c r="D30"/>
  <c r="E30"/>
  <c r="G30"/>
  <c r="H30"/>
  <c r="I30"/>
  <c r="K30"/>
  <c r="L30"/>
  <c r="M30"/>
  <c r="N30"/>
  <c r="O30"/>
  <c r="F31"/>
  <c r="J31"/>
  <c r="F32"/>
  <c r="J32"/>
  <c r="F33"/>
  <c r="J33"/>
  <c r="F34"/>
  <c r="J34"/>
  <c r="F35"/>
  <c r="J35"/>
  <c r="F36"/>
  <c r="J36"/>
  <c r="F37"/>
  <c r="J37"/>
  <c r="F38"/>
  <c r="J38"/>
  <c r="F39"/>
  <c r="J39"/>
  <c r="F40"/>
  <c r="J40"/>
  <c r="F41"/>
  <c r="J41"/>
  <c r="F42"/>
  <c r="J42"/>
  <c r="C43"/>
  <c r="D43"/>
  <c r="E43"/>
  <c r="F43"/>
  <c r="G43"/>
  <c r="H43"/>
  <c r="I43"/>
  <c r="J43"/>
  <c r="K43"/>
  <c r="L43"/>
  <c r="M43"/>
  <c r="N43"/>
  <c r="O43"/>
  <c r="F44"/>
  <c r="J44"/>
  <c r="F45"/>
  <c r="F46" s="1"/>
  <c r="J45"/>
  <c r="C46"/>
  <c r="D46"/>
  <c r="E46"/>
  <c r="G46"/>
  <c r="H46"/>
  <c r="I46"/>
  <c r="J46"/>
  <c r="K46"/>
  <c r="L46"/>
  <c r="M46"/>
  <c r="N46"/>
  <c r="O46"/>
  <c r="F47"/>
  <c r="J47"/>
  <c r="J51" s="1"/>
  <c r="F48"/>
  <c r="F51" s="1"/>
  <c r="J48"/>
  <c r="F49"/>
  <c r="J49"/>
  <c r="F50"/>
  <c r="J50"/>
  <c r="C51"/>
  <c r="D51"/>
  <c r="E51"/>
  <c r="G51"/>
  <c r="H51"/>
  <c r="I51"/>
  <c r="K51"/>
  <c r="L51"/>
  <c r="M51"/>
  <c r="N51"/>
  <c r="O51"/>
  <c r="F52"/>
  <c r="F59" s="1"/>
  <c r="J52"/>
  <c r="F53"/>
  <c r="J53"/>
  <c r="F54"/>
  <c r="J54"/>
  <c r="F55"/>
  <c r="J55"/>
  <c r="F56"/>
  <c r="J56"/>
  <c r="F57"/>
  <c r="J57"/>
  <c r="F58"/>
  <c r="J58"/>
  <c r="C59"/>
  <c r="D59"/>
  <c r="E59"/>
  <c r="G59"/>
  <c r="H59"/>
  <c r="I59"/>
  <c r="J59"/>
  <c r="K59"/>
  <c r="L59"/>
  <c r="M59"/>
  <c r="N59"/>
  <c r="O59"/>
  <c r="F60"/>
  <c r="J60"/>
  <c r="F61"/>
  <c r="J61"/>
  <c r="F62"/>
  <c r="J62"/>
  <c r="F63"/>
  <c r="J63"/>
  <c r="F64"/>
  <c r="J64"/>
  <c r="F65"/>
  <c r="J65"/>
  <c r="F66"/>
  <c r="J66"/>
  <c r="F67"/>
  <c r="J67"/>
  <c r="F68"/>
  <c r="J68"/>
  <c r="C69"/>
  <c r="D69"/>
  <c r="E69"/>
  <c r="F69"/>
  <c r="G69"/>
  <c r="H69"/>
  <c r="I69"/>
  <c r="J69"/>
  <c r="K69"/>
  <c r="L69"/>
  <c r="M69"/>
  <c r="N69"/>
  <c r="O69"/>
  <c r="F70"/>
  <c r="J70"/>
  <c r="F71"/>
  <c r="F80" s="1"/>
  <c r="J71"/>
  <c r="F72"/>
  <c r="J72"/>
  <c r="F73"/>
  <c r="J73"/>
  <c r="F74"/>
  <c r="J74"/>
  <c r="F75"/>
  <c r="J75"/>
  <c r="F76"/>
  <c r="J76"/>
  <c r="F77"/>
  <c r="J77"/>
  <c r="F78"/>
  <c r="J78"/>
  <c r="F79"/>
  <c r="J79"/>
  <c r="C80"/>
  <c r="D80"/>
  <c r="E80"/>
  <c r="G80"/>
  <c r="H80"/>
  <c r="I80"/>
  <c r="J80"/>
  <c r="K80"/>
  <c r="L80"/>
  <c r="M80"/>
  <c r="N80"/>
  <c r="O80"/>
  <c r="F81"/>
  <c r="J81"/>
  <c r="F82"/>
  <c r="J82"/>
  <c r="F83"/>
  <c r="J83"/>
  <c r="F84"/>
  <c r="J84"/>
  <c r="F85"/>
  <c r="J85"/>
  <c r="C86"/>
  <c r="D86"/>
  <c r="E86"/>
  <c r="F86"/>
  <c r="G86"/>
  <c r="H86"/>
  <c r="I86"/>
  <c r="J86"/>
  <c r="K86"/>
  <c r="L86"/>
  <c r="M86"/>
  <c r="N86"/>
  <c r="O86"/>
  <c r="F87"/>
  <c r="J87"/>
  <c r="F88"/>
  <c r="F89" s="1"/>
  <c r="J88"/>
  <c r="C89"/>
  <c r="D89"/>
  <c r="E89"/>
  <c r="G89"/>
  <c r="H89"/>
  <c r="I89"/>
  <c r="J89"/>
  <c r="K89"/>
  <c r="L89"/>
  <c r="M89"/>
  <c r="N89"/>
  <c r="O89"/>
  <c r="F90"/>
  <c r="J90"/>
  <c r="F91"/>
  <c r="J91"/>
  <c r="F92"/>
  <c r="J92"/>
  <c r="F93"/>
  <c r="J93"/>
  <c r="F94"/>
  <c r="J94"/>
  <c r="C95"/>
  <c r="D95"/>
  <c r="E95"/>
  <c r="F95"/>
  <c r="G95"/>
  <c r="H95"/>
  <c r="I95"/>
  <c r="J95"/>
  <c r="K95"/>
  <c r="L95"/>
  <c r="M95"/>
  <c r="N95"/>
  <c r="O95"/>
  <c r="F96"/>
  <c r="J96"/>
  <c r="F97"/>
  <c r="F98" s="1"/>
  <c r="J97"/>
  <c r="C98"/>
  <c r="D98"/>
  <c r="E98"/>
  <c r="G98"/>
  <c r="H98"/>
  <c r="I98"/>
  <c r="J98"/>
  <c r="K98"/>
  <c r="L98"/>
  <c r="M98"/>
  <c r="N98"/>
  <c r="O98"/>
  <c r="F99"/>
  <c r="J99"/>
  <c r="J103" s="1"/>
  <c r="F100"/>
  <c r="F103" s="1"/>
  <c r="J100"/>
  <c r="F101"/>
  <c r="J101"/>
  <c r="F102"/>
  <c r="J102"/>
  <c r="C103"/>
  <c r="D103"/>
  <c r="E103"/>
  <c r="G103"/>
  <c r="H103"/>
  <c r="I103"/>
  <c r="K103"/>
  <c r="L103"/>
  <c r="M103"/>
  <c r="N103"/>
  <c r="O103"/>
  <c r="F104"/>
  <c r="F109" s="1"/>
  <c r="J104"/>
  <c r="F105"/>
  <c r="J105"/>
  <c r="F106"/>
  <c r="J106"/>
  <c r="F107"/>
  <c r="J107"/>
  <c r="F108"/>
  <c r="J108"/>
  <c r="C109"/>
  <c r="D109"/>
  <c r="E109"/>
  <c r="G109"/>
  <c r="H109"/>
  <c r="I109"/>
  <c r="J109"/>
  <c r="K109"/>
  <c r="L109"/>
  <c r="M109"/>
  <c r="N109"/>
  <c r="O109"/>
  <c r="F110"/>
  <c r="J110"/>
  <c r="J116" s="1"/>
  <c r="F111"/>
  <c r="F116" s="1"/>
  <c r="J111"/>
  <c r="F112"/>
  <c r="J112"/>
  <c r="F113"/>
  <c r="J113"/>
  <c r="F114"/>
  <c r="J114"/>
  <c r="F115"/>
  <c r="J115"/>
  <c r="C116"/>
  <c r="D116"/>
  <c r="E116"/>
  <c r="G116"/>
  <c r="H116"/>
  <c r="I116"/>
  <c r="K116"/>
  <c r="L116"/>
  <c r="M116"/>
  <c r="N116"/>
  <c r="O116"/>
  <c r="F117"/>
  <c r="F119" s="1"/>
  <c r="J117"/>
  <c r="J119" s="1"/>
  <c r="F118"/>
  <c r="J118"/>
  <c r="C119"/>
  <c r="D119"/>
  <c r="E119"/>
  <c r="G119"/>
  <c r="H119"/>
  <c r="I119"/>
  <c r="K119"/>
  <c r="L119"/>
  <c r="M119"/>
  <c r="N119"/>
  <c r="O119"/>
  <c r="F120"/>
  <c r="F125" s="1"/>
  <c r="J120"/>
  <c r="F121"/>
  <c r="J121"/>
  <c r="J125" s="1"/>
  <c r="F122"/>
  <c r="J122"/>
  <c r="F123"/>
  <c r="J123"/>
  <c r="F124"/>
  <c r="J124"/>
  <c r="C125"/>
  <c r="D125"/>
  <c r="E125"/>
  <c r="G125"/>
  <c r="H125"/>
  <c r="I125"/>
  <c r="K125"/>
  <c r="L125"/>
  <c r="M125"/>
  <c r="N125"/>
  <c r="O125"/>
  <c r="F126"/>
  <c r="F135" s="1"/>
  <c r="J126"/>
  <c r="F127"/>
  <c r="J127"/>
  <c r="F128"/>
  <c r="J128"/>
  <c r="F129"/>
  <c r="J129"/>
  <c r="F130"/>
  <c r="J130"/>
  <c r="F131"/>
  <c r="J131"/>
  <c r="F132"/>
  <c r="J132"/>
  <c r="F133"/>
  <c r="J133"/>
  <c r="F134"/>
  <c r="J134"/>
  <c r="C135"/>
  <c r="D135"/>
  <c r="E135"/>
  <c r="G135"/>
  <c r="H135"/>
  <c r="I135"/>
  <c r="J135"/>
  <c r="K135"/>
  <c r="L135"/>
  <c r="M135"/>
  <c r="N135"/>
  <c r="N145" s="1"/>
  <c r="O135"/>
  <c r="F136"/>
  <c r="J136"/>
  <c r="J144" s="1"/>
  <c r="F137"/>
  <c r="F144" s="1"/>
  <c r="J137"/>
  <c r="F138"/>
  <c r="J138"/>
  <c r="F139"/>
  <c r="J139"/>
  <c r="F140"/>
  <c r="J140"/>
  <c r="F141"/>
  <c r="J141"/>
  <c r="F142"/>
  <c r="J142"/>
  <c r="F143"/>
  <c r="J143"/>
  <c r="C144"/>
  <c r="D144"/>
  <c r="D145" s="1"/>
  <c r="E144"/>
  <c r="E145" s="1"/>
  <c r="G144"/>
  <c r="H144"/>
  <c r="H145" s="1"/>
  <c r="I144"/>
  <c r="I145" s="1"/>
  <c r="K144"/>
  <c r="L144"/>
  <c r="L145" s="1"/>
  <c r="M144"/>
  <c r="M145" s="1"/>
  <c r="N144"/>
  <c r="O144"/>
  <c r="C145"/>
  <c r="G145"/>
  <c r="K145"/>
  <c r="O145"/>
  <c r="F145" l="1"/>
  <c r="J145"/>
</calcChain>
</file>

<file path=xl/sharedStrings.xml><?xml version="1.0" encoding="utf-8"?>
<sst xmlns="http://schemas.openxmlformats.org/spreadsheetml/2006/main" count="271" uniqueCount="268">
  <si>
    <t>Ministero dello Sviluppo Economico</t>
  </si>
  <si>
    <t>BOLLETTINO PETROLIFERO</t>
  </si>
  <si>
    <t>VENDITE  PROVINCIALI</t>
  </si>
  <si>
    <t>BENZINA, GASOLIO, OLIO COMBUSTIBILE</t>
  </si>
  <si>
    <t>Provincia</t>
  </si>
  <si>
    <t xml:space="preserve">Benzina </t>
  </si>
  <si>
    <t>Gasolio motori</t>
  </si>
  <si>
    <t>Gasolio altri usi</t>
  </si>
  <si>
    <t>Olio combustibile</t>
  </si>
  <si>
    <t>Codice</t>
  </si>
  <si>
    <t>Nome</t>
  </si>
  <si>
    <t>Totale</t>
  </si>
  <si>
    <t>Rete</t>
  </si>
  <si>
    <t>Extra Rete</t>
  </si>
  <si>
    <t>Rete ordinaria</t>
  </si>
  <si>
    <t>Autostrad.</t>
  </si>
  <si>
    <t>Extra rete</t>
  </si>
  <si>
    <t>Gasolio riscaldamento</t>
  </si>
  <si>
    <t>Gasolio  uso termoelettrico</t>
  </si>
  <si>
    <t>Gasolio uso agricolo</t>
  </si>
  <si>
    <t>Olio Comb.</t>
  </si>
  <si>
    <t>Ordinaria</t>
  </si>
  <si>
    <t>BTZ</t>
  </si>
  <si>
    <t>AL</t>
  </si>
  <si>
    <t>ALESSANDRIA</t>
  </si>
  <si>
    <t>AT</t>
  </si>
  <si>
    <t>ASTI</t>
  </si>
  <si>
    <t>BI</t>
  </si>
  <si>
    <t>BIELLA</t>
  </si>
  <si>
    <t>CN</t>
  </si>
  <si>
    <t>CUNEO</t>
  </si>
  <si>
    <t>NO</t>
  </si>
  <si>
    <t>NOVARA</t>
  </si>
  <si>
    <t>TO</t>
  </si>
  <si>
    <t>TORINO</t>
  </si>
  <si>
    <t>VB</t>
  </si>
  <si>
    <t>VERBANO-CUSIO-OSSOLA</t>
  </si>
  <si>
    <t>VC</t>
  </si>
  <si>
    <t>VERCELLI</t>
  </si>
  <si>
    <t>PIEMONTE</t>
  </si>
  <si>
    <t>AO</t>
  </si>
  <si>
    <t>AOSTA</t>
  </si>
  <si>
    <t>VALLE D'AOSTA</t>
  </si>
  <si>
    <t>GE</t>
  </si>
  <si>
    <t>GENOVA</t>
  </si>
  <si>
    <t>IM</t>
  </si>
  <si>
    <t>IMPERIA</t>
  </si>
  <si>
    <t>SP</t>
  </si>
  <si>
    <t>LA SPEZIA</t>
  </si>
  <si>
    <t>SV</t>
  </si>
  <si>
    <t>SAVONA</t>
  </si>
  <si>
    <t>LIGURIA</t>
  </si>
  <si>
    <t>BG</t>
  </si>
  <si>
    <t>BERGAMO</t>
  </si>
  <si>
    <t>BS</t>
  </si>
  <si>
    <t>BRESCIA</t>
  </si>
  <si>
    <t>CO</t>
  </si>
  <si>
    <t>COMO</t>
  </si>
  <si>
    <t>CR</t>
  </si>
  <si>
    <t>CREMONA</t>
  </si>
  <si>
    <t>LC</t>
  </si>
  <si>
    <t>LECCO</t>
  </si>
  <si>
    <t>LO</t>
  </si>
  <si>
    <t>LODI</t>
  </si>
  <si>
    <t>MN</t>
  </si>
  <si>
    <t>MANTOVA</t>
  </si>
  <si>
    <t>MI</t>
  </si>
  <si>
    <t>MILANO</t>
  </si>
  <si>
    <t>MB</t>
  </si>
  <si>
    <t>MONZA E BRIANZA</t>
  </si>
  <si>
    <t>PV</t>
  </si>
  <si>
    <t>PAVIA</t>
  </si>
  <si>
    <t>SO</t>
  </si>
  <si>
    <t>SONDRIO</t>
  </si>
  <si>
    <t>VA</t>
  </si>
  <si>
    <t>VARESE</t>
  </si>
  <si>
    <t>LOMBARDIA</t>
  </si>
  <si>
    <t>BZ</t>
  </si>
  <si>
    <t>BOLZANO</t>
  </si>
  <si>
    <t>TN</t>
  </si>
  <si>
    <t>TRENTO</t>
  </si>
  <si>
    <t>TRENTINO-ALTO ADIGE</t>
  </si>
  <si>
    <t>GO</t>
  </si>
  <si>
    <t>GORIZIA</t>
  </si>
  <si>
    <t>PN</t>
  </si>
  <si>
    <t>PORDENONE</t>
  </si>
  <si>
    <t>TS</t>
  </si>
  <si>
    <t>TRIESTE</t>
  </si>
  <si>
    <t>UD</t>
  </si>
  <si>
    <t>UDINE</t>
  </si>
  <si>
    <t>FRIULI-VENEZIA GIULIA</t>
  </si>
  <si>
    <t>BL</t>
  </si>
  <si>
    <t>BELLUNO</t>
  </si>
  <si>
    <t>PD</t>
  </si>
  <si>
    <t>PADOVA</t>
  </si>
  <si>
    <t>RO</t>
  </si>
  <si>
    <t>ROVIGO</t>
  </si>
  <si>
    <t>TV</t>
  </si>
  <si>
    <t>TREVISO</t>
  </si>
  <si>
    <t>VE</t>
  </si>
  <si>
    <t>VENEZIA</t>
  </si>
  <si>
    <t>VR</t>
  </si>
  <si>
    <t>VERONA</t>
  </si>
  <si>
    <t>VI</t>
  </si>
  <si>
    <t>VICENZA</t>
  </si>
  <si>
    <t>VENETO</t>
  </si>
  <si>
    <t>BO</t>
  </si>
  <si>
    <t>BOLOGNA</t>
  </si>
  <si>
    <t>FE</t>
  </si>
  <si>
    <t>FERRARA</t>
  </si>
  <si>
    <t>FC</t>
  </si>
  <si>
    <t>FORLI'-CESENA</t>
  </si>
  <si>
    <t>MO</t>
  </si>
  <si>
    <t>MODENA</t>
  </si>
  <si>
    <t>PR</t>
  </si>
  <si>
    <t>PARMA</t>
  </si>
  <si>
    <t>PC</t>
  </si>
  <si>
    <t>PIACENZA</t>
  </si>
  <si>
    <t>RA</t>
  </si>
  <si>
    <t>RAVENNA</t>
  </si>
  <si>
    <t>RE</t>
  </si>
  <si>
    <t>REGGIO EMILIA</t>
  </si>
  <si>
    <t>RN</t>
  </si>
  <si>
    <t>RIMINI</t>
  </si>
  <si>
    <t>EMILIA-ROMAGNA</t>
  </si>
  <si>
    <t>AR</t>
  </si>
  <si>
    <t>AREZZO</t>
  </si>
  <si>
    <t>FI</t>
  </si>
  <si>
    <t>FIRENZE</t>
  </si>
  <si>
    <t>GR</t>
  </si>
  <si>
    <t>GROSSETO</t>
  </si>
  <si>
    <t>LI</t>
  </si>
  <si>
    <t>LIVORNO</t>
  </si>
  <si>
    <t>LU</t>
  </si>
  <si>
    <t>LUCCA</t>
  </si>
  <si>
    <t>MS</t>
  </si>
  <si>
    <t>MASSA CARRARA</t>
  </si>
  <si>
    <t>PI</t>
  </si>
  <si>
    <t>PISA</t>
  </si>
  <si>
    <t>PT</t>
  </si>
  <si>
    <t>PISTOIA</t>
  </si>
  <si>
    <t>PO</t>
  </si>
  <si>
    <t>PRATO</t>
  </si>
  <si>
    <t>SI</t>
  </si>
  <si>
    <t>SIENA</t>
  </si>
  <si>
    <t>TOSCANA</t>
  </si>
  <si>
    <t>AN</t>
  </si>
  <si>
    <t>ANCONA</t>
  </si>
  <si>
    <t>AP</t>
  </si>
  <si>
    <t>ASCOLI PICENO</t>
  </si>
  <si>
    <t>FM</t>
  </si>
  <si>
    <t>FERMO</t>
  </si>
  <si>
    <t>MC</t>
  </si>
  <si>
    <t>MACERATA</t>
  </si>
  <si>
    <t>PU</t>
  </si>
  <si>
    <t>PESARO URBINO</t>
  </si>
  <si>
    <t>MARCHE</t>
  </si>
  <si>
    <t>PG</t>
  </si>
  <si>
    <t>PERUGIA</t>
  </si>
  <si>
    <t>TR</t>
  </si>
  <si>
    <t>TERNI</t>
  </si>
  <si>
    <t>UMBRIA</t>
  </si>
  <si>
    <t>FR</t>
  </si>
  <si>
    <t>FROSINONE</t>
  </si>
  <si>
    <t>LT</t>
  </si>
  <si>
    <t>LATINA</t>
  </si>
  <si>
    <t>RI</t>
  </si>
  <si>
    <t>RIETI</t>
  </si>
  <si>
    <t>RM</t>
  </si>
  <si>
    <t>ROMA</t>
  </si>
  <si>
    <t>VT</t>
  </si>
  <si>
    <t>VITERBO</t>
  </si>
  <si>
    <t>LAZIO</t>
  </si>
  <si>
    <t>CB</t>
  </si>
  <si>
    <t>CAMPOBASSO</t>
  </si>
  <si>
    <t>IS</t>
  </si>
  <si>
    <t>ISERNIA</t>
  </si>
  <si>
    <t>MOLISE</t>
  </si>
  <si>
    <t>CH</t>
  </si>
  <si>
    <t>CHIETI</t>
  </si>
  <si>
    <t>AQ</t>
  </si>
  <si>
    <t>L'AQUILA</t>
  </si>
  <si>
    <t>PE</t>
  </si>
  <si>
    <t>PESCARA</t>
  </si>
  <si>
    <t>TE</t>
  </si>
  <si>
    <t>TERAMO</t>
  </si>
  <si>
    <t>ABRUZZO</t>
  </si>
  <si>
    <t>AV</t>
  </si>
  <si>
    <t>AVELLINO</t>
  </si>
  <si>
    <t>BN</t>
  </si>
  <si>
    <t>BENEVENTO</t>
  </si>
  <si>
    <t>CE</t>
  </si>
  <si>
    <t>CASERTA</t>
  </si>
  <si>
    <t>NA</t>
  </si>
  <si>
    <t>NAPOLI</t>
  </si>
  <si>
    <t>SA</t>
  </si>
  <si>
    <t>SALERNO</t>
  </si>
  <si>
    <t>CAMPANIA</t>
  </si>
  <si>
    <t>BA</t>
  </si>
  <si>
    <t>BARI</t>
  </si>
  <si>
    <t>BT</t>
  </si>
  <si>
    <t>BARLETTA-ANDRIA-TRANI</t>
  </si>
  <si>
    <t>BR</t>
  </si>
  <si>
    <t>BRINDISI</t>
  </si>
  <si>
    <t>FG</t>
  </si>
  <si>
    <t>FOGGIA</t>
  </si>
  <si>
    <t>LE</t>
  </si>
  <si>
    <t>LECCE</t>
  </si>
  <si>
    <t>TA</t>
  </si>
  <si>
    <t>TARANTO</t>
  </si>
  <si>
    <t>PUGLIA</t>
  </si>
  <si>
    <t>MT</t>
  </si>
  <si>
    <t>MATERA</t>
  </si>
  <si>
    <t>PZ</t>
  </si>
  <si>
    <t>POTENZA</t>
  </si>
  <si>
    <t>BASILICATA</t>
  </si>
  <si>
    <t>CZ</t>
  </si>
  <si>
    <t>CATANZARO</t>
  </si>
  <si>
    <t>CS</t>
  </si>
  <si>
    <t>COSENZA</t>
  </si>
  <si>
    <t>KR</t>
  </si>
  <si>
    <t>CROTONE</t>
  </si>
  <si>
    <t>RC</t>
  </si>
  <si>
    <t>REGGIO CALABRIA</t>
  </si>
  <si>
    <t>VV</t>
  </si>
  <si>
    <t>VIBO VALENTIA</t>
  </si>
  <si>
    <t>CALABRIA</t>
  </si>
  <si>
    <t>AG</t>
  </si>
  <si>
    <t>AGRIGENTO</t>
  </si>
  <si>
    <t>CL</t>
  </si>
  <si>
    <t>CALTANISSETTA</t>
  </si>
  <si>
    <t>CT</t>
  </si>
  <si>
    <t>CATANIA</t>
  </si>
  <si>
    <t>EN</t>
  </si>
  <si>
    <t>ENNA</t>
  </si>
  <si>
    <t>ME</t>
  </si>
  <si>
    <t>MESSINA</t>
  </si>
  <si>
    <t>PA</t>
  </si>
  <si>
    <t>PALERMO</t>
  </si>
  <si>
    <t>RG</t>
  </si>
  <si>
    <t>RAGUSA</t>
  </si>
  <si>
    <t>SR</t>
  </si>
  <si>
    <t>SIRACUSA</t>
  </si>
  <si>
    <t>TP</t>
  </si>
  <si>
    <t>TRAPANI</t>
  </si>
  <si>
    <t>SICILIA</t>
  </si>
  <si>
    <t>CA</t>
  </si>
  <si>
    <t>CAGLIARI</t>
  </si>
  <si>
    <t>CI</t>
  </si>
  <si>
    <t>CARBONIA-IGLESIAS</t>
  </si>
  <si>
    <t>VS</t>
  </si>
  <si>
    <t>MEDIO CAMPIDANO</t>
  </si>
  <si>
    <t>NU</t>
  </si>
  <si>
    <t>NUORO</t>
  </si>
  <si>
    <t>OG</t>
  </si>
  <si>
    <t>OGLIASTRA</t>
  </si>
  <si>
    <t>OT</t>
  </si>
  <si>
    <t>OLBIA-TEMPIO</t>
  </si>
  <si>
    <t>OR</t>
  </si>
  <si>
    <t>ORISTANO</t>
  </si>
  <si>
    <t>SS</t>
  </si>
  <si>
    <t>SASSARI</t>
  </si>
  <si>
    <t>SARDEGNA</t>
  </si>
  <si>
    <t>TT</t>
  </si>
  <si>
    <t>TOTALE  ITALIA</t>
  </si>
  <si>
    <t>DGSAIE DIV.6</t>
  </si>
  <si>
    <t>Periodo: gennaio-dicembre 2015</t>
  </si>
  <si>
    <t>la materia è espressa in TONNELLATE intere</t>
  </si>
</sst>
</file>

<file path=xl/styles.xml><?xml version="1.0" encoding="utf-8"?>
<styleSheet xmlns="http://schemas.openxmlformats.org/spreadsheetml/2006/main">
  <fonts count="16">
    <font>
      <sz val="10"/>
      <color indexed="8"/>
      <name val="Times New Roman"/>
    </font>
    <font>
      <sz val="9"/>
      <color indexed="8"/>
      <name val="Calibri"/>
    </font>
    <font>
      <b/>
      <sz val="10"/>
      <color indexed="8"/>
      <name val="Calibri"/>
    </font>
    <font>
      <sz val="10"/>
      <color indexed="8"/>
      <name val="Calibri"/>
    </font>
    <font>
      <sz val="9"/>
      <color indexed="9"/>
      <name val="Calibri"/>
    </font>
    <font>
      <b/>
      <sz val="9"/>
      <color indexed="9"/>
      <name val="Calibri"/>
    </font>
    <font>
      <sz val="10"/>
      <color indexed="11"/>
      <name val="Calibri"/>
    </font>
    <font>
      <b/>
      <sz val="10"/>
      <color indexed="11"/>
      <name val="Calibri"/>
    </font>
    <font>
      <b/>
      <sz val="12"/>
      <color indexed="11"/>
      <name val="Calibri"/>
    </font>
    <font>
      <sz val="9"/>
      <color indexed="11"/>
      <name val="Calibri"/>
    </font>
    <font>
      <b/>
      <sz val="11"/>
      <color indexed="11"/>
      <name val="Calibri"/>
    </font>
    <font>
      <b/>
      <sz val="9"/>
      <color indexed="11"/>
      <name val="Calibri"/>
    </font>
    <font>
      <b/>
      <sz val="8"/>
      <color indexed="11"/>
      <name val="Calibri"/>
    </font>
    <font>
      <sz val="10"/>
      <color indexed="9"/>
      <name val="Calibri"/>
    </font>
    <font>
      <b/>
      <sz val="10"/>
      <color indexed="9"/>
      <name val="Calibri"/>
    </font>
    <font>
      <b/>
      <sz val="9"/>
      <color indexed="14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12"/>
      </patternFill>
    </fill>
    <fill>
      <patternFill patternType="solid">
        <fgColor indexed="13"/>
        <bgColor indexed="8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10"/>
      </left>
      <right style="thin">
        <color indexed="10"/>
      </right>
      <top style="thin">
        <color indexed="8"/>
      </top>
      <bottom/>
      <diagonal/>
    </border>
    <border>
      <left style="hair">
        <color indexed="10"/>
      </left>
      <right style="hair">
        <color indexed="10"/>
      </right>
      <top/>
      <bottom style="thin">
        <color indexed="8"/>
      </bottom>
      <diagonal/>
    </border>
    <border>
      <left style="hair">
        <color indexed="10"/>
      </left>
      <right style="thin">
        <color indexed="10"/>
      </right>
      <top/>
      <bottom style="thin">
        <color indexed="8"/>
      </bottom>
      <diagonal/>
    </border>
    <border>
      <left style="double">
        <color indexed="10"/>
      </left>
      <right style="hair">
        <color indexed="10"/>
      </right>
      <top/>
      <bottom style="thin">
        <color indexed="10"/>
      </bottom>
      <diagonal/>
    </border>
    <border>
      <left style="hair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hair">
        <color indexed="10"/>
      </right>
      <top/>
      <bottom style="thin">
        <color indexed="10"/>
      </bottom>
      <diagonal/>
    </border>
    <border>
      <left style="hair">
        <color indexed="10"/>
      </left>
      <right style="hair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hair">
        <color indexed="10"/>
      </right>
      <top style="thin">
        <color indexed="8"/>
      </top>
      <bottom/>
      <diagonal/>
    </border>
    <border>
      <left style="thin">
        <color indexed="10"/>
      </left>
      <right style="hair">
        <color indexed="10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indexed="10"/>
      </left>
      <right/>
      <top style="thin">
        <color indexed="8"/>
      </top>
      <bottom style="hair">
        <color indexed="10"/>
      </bottom>
      <diagonal/>
    </border>
    <border>
      <left style="double">
        <color indexed="10"/>
      </left>
      <right/>
      <top/>
      <bottom style="thin">
        <color indexed="8"/>
      </bottom>
      <diagonal/>
    </border>
    <border>
      <left style="hair">
        <color indexed="10"/>
      </left>
      <right style="thin">
        <color indexed="10"/>
      </right>
      <top style="thin">
        <color indexed="8"/>
      </top>
      <bottom style="hair">
        <color indexed="10"/>
      </bottom>
      <diagonal/>
    </border>
    <border>
      <left style="thin">
        <color indexed="10"/>
      </left>
      <right style="hair">
        <color indexed="10"/>
      </right>
      <top style="thin">
        <color indexed="8"/>
      </top>
      <bottom style="hair">
        <color indexed="10"/>
      </bottom>
      <diagonal/>
    </border>
    <border>
      <left style="double">
        <color indexed="10"/>
      </left>
      <right style="thin">
        <color indexed="10"/>
      </right>
      <top style="thin">
        <color indexed="8"/>
      </top>
      <bottom/>
      <diagonal/>
    </border>
  </borders>
  <cellStyleXfs count="1">
    <xf numFmtId="0" fontId="0" fillId="0" borderId="0" applyFill="0" applyProtection="0"/>
  </cellStyleXfs>
  <cellXfs count="52">
    <xf numFmtId="0" fontId="0" fillId="0" borderId="0" xfId="0" applyFill="1" applyProtection="1"/>
    <xf numFmtId="0" fontId="0" fillId="0" borderId="0" xfId="0" applyFill="1" applyAlignment="1" applyProtection="1">
      <alignment vertical="center"/>
    </xf>
    <xf numFmtId="0" fontId="0" fillId="0" borderId="0" xfId="0" applyFill="1" applyAlignment="1" applyProtection="1">
      <alignment horizontal="center" vertical="center"/>
    </xf>
    <xf numFmtId="0" fontId="0" fillId="0" borderId="1" xfId="0" applyFill="1" applyBorder="1" applyProtection="1"/>
    <xf numFmtId="0" fontId="1" fillId="0" borderId="2" xfId="0" applyFont="1" applyFill="1" applyBorder="1" applyAlignment="1" applyProtection="1">
      <alignment horizontal="center"/>
    </xf>
    <xf numFmtId="0" fontId="1" fillId="0" borderId="2" xfId="0" applyFont="1" applyFill="1" applyBorder="1" applyProtection="1"/>
    <xf numFmtId="0" fontId="2" fillId="0" borderId="2" xfId="0" applyFont="1" applyFill="1" applyBorder="1" applyProtection="1"/>
    <xf numFmtId="0" fontId="3" fillId="0" borderId="0" xfId="0" applyFont="1" applyFill="1" applyProtection="1"/>
    <xf numFmtId="0" fontId="4" fillId="2" borderId="2" xfId="0" applyFont="1" applyFill="1" applyBorder="1" applyAlignment="1" applyProtection="1">
      <alignment horizontal="center"/>
    </xf>
    <xf numFmtId="0" fontId="5" fillId="2" borderId="2" xfId="0" applyFont="1" applyFill="1" applyBorder="1" applyProtection="1"/>
    <xf numFmtId="0" fontId="5" fillId="2" borderId="2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6" fillId="3" borderId="0" xfId="0" applyFont="1" applyFill="1" applyProtection="1"/>
    <xf numFmtId="0" fontId="7" fillId="3" borderId="0" xfId="0" applyFont="1" applyFill="1" applyAlignment="1" applyProtection="1">
      <alignment horizontal="center"/>
    </xf>
    <xf numFmtId="0" fontId="8" fillId="3" borderId="0" xfId="0" applyFont="1" applyFill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0" fontId="9" fillId="3" borderId="0" xfId="0" applyFont="1" applyFill="1" applyAlignment="1" applyProtection="1">
      <alignment horizontal="center" vertical="center"/>
    </xf>
    <xf numFmtId="0" fontId="10" fillId="3" borderId="0" xfId="0" applyFont="1" applyFill="1" applyProtection="1"/>
    <xf numFmtId="0" fontId="11" fillId="3" borderId="0" xfId="0" applyFont="1" applyFill="1" applyAlignment="1" applyProtection="1">
      <alignment horizontal="center"/>
    </xf>
    <xf numFmtId="0" fontId="7" fillId="3" borderId="3" xfId="0" applyFont="1" applyFill="1" applyBorder="1" applyAlignment="1" applyProtection="1">
      <alignment horizontal="center"/>
    </xf>
    <xf numFmtId="0" fontId="7" fillId="3" borderId="4" xfId="0" applyFont="1" applyFill="1" applyBorder="1" applyAlignment="1" applyProtection="1">
      <alignment horizontal="center" vertical="center"/>
    </xf>
    <xf numFmtId="0" fontId="7" fillId="3" borderId="5" xfId="0" applyFont="1" applyFill="1" applyBorder="1" applyAlignment="1" applyProtection="1">
      <alignment horizontal="center" vertical="center"/>
    </xf>
    <xf numFmtId="0" fontId="11" fillId="3" borderId="5" xfId="0" applyFont="1" applyFill="1" applyBorder="1" applyAlignment="1" applyProtection="1">
      <alignment horizontal="center" vertical="center"/>
    </xf>
    <xf numFmtId="0" fontId="12" fillId="3" borderId="6" xfId="0" applyFont="1" applyFill="1" applyBorder="1" applyAlignment="1" applyProtection="1">
      <alignment horizontal="center" vertical="center"/>
    </xf>
    <xf numFmtId="0" fontId="12" fillId="3" borderId="7" xfId="0" applyFont="1" applyFill="1" applyBorder="1" applyAlignment="1" applyProtection="1">
      <alignment horizontal="center" vertical="center"/>
    </xf>
    <xf numFmtId="0" fontId="12" fillId="3" borderId="8" xfId="0" applyFont="1" applyFill="1" applyBorder="1" applyAlignment="1" applyProtection="1">
      <alignment horizontal="center" vertical="center"/>
    </xf>
    <xf numFmtId="0" fontId="12" fillId="3" borderId="9" xfId="0" applyFont="1" applyFill="1" applyBorder="1" applyAlignment="1" applyProtection="1">
      <alignment horizontal="center" vertical="center"/>
    </xf>
    <xf numFmtId="3" fontId="3" fillId="0" borderId="2" xfId="0" applyNumberFormat="1" applyFont="1" applyFill="1" applyBorder="1" applyProtection="1"/>
    <xf numFmtId="3" fontId="13" fillId="2" borderId="2" xfId="0" applyNumberFormat="1" applyFont="1" applyFill="1" applyBorder="1" applyProtection="1"/>
    <xf numFmtId="3" fontId="14" fillId="2" borderId="2" xfId="0" applyNumberFormat="1" applyFont="1" applyFill="1" applyBorder="1" applyProtection="1"/>
    <xf numFmtId="3" fontId="2" fillId="0" borderId="2" xfId="0" applyNumberFormat="1" applyFont="1" applyFill="1" applyBorder="1" applyProtection="1"/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7" fillId="3" borderId="14" xfId="0" applyFont="1" applyFill="1" applyBorder="1" applyAlignment="1" applyProtection="1">
      <alignment horizontal="center" vertical="center" wrapText="1"/>
    </xf>
    <xf numFmtId="0" fontId="7" fillId="3" borderId="15" xfId="0" applyFont="1" applyFill="1" applyBorder="1" applyAlignment="1" applyProtection="1">
      <alignment horizontal="center" vertical="center" wrapText="1"/>
    </xf>
    <xf numFmtId="0" fontId="7" fillId="3" borderId="10" xfId="0" applyFont="1" applyFill="1" applyBorder="1" applyAlignment="1" applyProtection="1">
      <alignment horizontal="center" vertical="center" wrapText="1"/>
    </xf>
    <xf numFmtId="0" fontId="7" fillId="3" borderId="11" xfId="0" applyFont="1" applyFill="1" applyBorder="1" applyAlignment="1" applyProtection="1">
      <alignment horizontal="center" vertical="center" wrapText="1"/>
    </xf>
    <xf numFmtId="0" fontId="11" fillId="3" borderId="17" xfId="0" applyFont="1" applyFill="1" applyBorder="1" applyAlignment="1" applyProtection="1">
      <alignment horizontal="center" vertical="center"/>
    </xf>
    <xf numFmtId="0" fontId="11" fillId="3" borderId="18" xfId="0" applyFont="1" applyFill="1" applyBorder="1" applyAlignment="1" applyProtection="1">
      <alignment horizontal="center" vertical="center"/>
    </xf>
    <xf numFmtId="0" fontId="7" fillId="3" borderId="19" xfId="0" applyFont="1" applyFill="1" applyBorder="1" applyAlignment="1" applyProtection="1">
      <alignment horizontal="center" vertical="center"/>
    </xf>
    <xf numFmtId="0" fontId="7" fillId="3" borderId="5" xfId="0" applyFont="1" applyFill="1" applyBorder="1" applyAlignment="1" applyProtection="1">
      <alignment horizontal="center" vertical="center"/>
    </xf>
    <xf numFmtId="0" fontId="7" fillId="3" borderId="20" xfId="0" applyFont="1" applyFill="1" applyBorder="1" applyAlignment="1" applyProtection="1">
      <alignment horizontal="center" vertical="center"/>
    </xf>
    <xf numFmtId="0" fontId="7" fillId="3" borderId="15" xfId="0" applyFont="1" applyFill="1" applyBorder="1" applyAlignment="1" applyProtection="1">
      <alignment horizontal="center" vertical="center"/>
    </xf>
    <xf numFmtId="0" fontId="6" fillId="3" borderId="0" xfId="0" applyFont="1" applyFill="1" applyAlignment="1" applyProtection="1">
      <alignment horizontal="center"/>
    </xf>
    <xf numFmtId="0" fontId="7" fillId="3" borderId="21" xfId="0" applyFont="1" applyFill="1" applyBorder="1" applyAlignment="1" applyProtection="1">
      <alignment horizontal="center" vertical="center"/>
    </xf>
    <xf numFmtId="0" fontId="7" fillId="3" borderId="12" xfId="0" applyFont="1" applyFill="1" applyBorder="1" applyAlignment="1" applyProtection="1">
      <alignment horizontal="center" vertical="center"/>
    </xf>
    <xf numFmtId="0" fontId="7" fillId="3" borderId="16" xfId="0" applyFont="1" applyFill="1" applyBorder="1" applyAlignment="1" applyProtection="1">
      <alignment horizontal="center" vertical="center"/>
    </xf>
    <xf numFmtId="0" fontId="7" fillId="3" borderId="13" xfId="0" applyFont="1" applyFill="1" applyBorder="1" applyAlignment="1" applyProtection="1">
      <alignment horizontal="center" vertical="center"/>
    </xf>
    <xf numFmtId="0" fontId="15" fillId="3" borderId="0" xfId="0" applyFont="1" applyFill="1" applyAlignment="1" applyProtection="1">
      <alignment horizontal="center" wrapText="1"/>
    </xf>
    <xf numFmtId="0" fontId="7" fillId="3" borderId="0" xfId="0" applyFont="1" applyFill="1" applyAlignment="1" applyProtection="1">
      <alignment horizontal="center"/>
    </xf>
    <xf numFmtId="0" fontId="8" fillId="3" borderId="0" xfId="0" applyFont="1" applyFill="1" applyAlignment="1" applyProtection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3A3935"/>
      <rgbColor rgb="00333399"/>
      <rgbColor rgb="00808080"/>
      <rgbColor rgb="0099CCFF"/>
      <rgbColor rgb="00FF00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V145"/>
  <sheetViews>
    <sheetView tabSelected="1" workbookViewId="0">
      <selection activeCell="F5" sqref="F5"/>
    </sheetView>
  </sheetViews>
  <sheetFormatPr defaultRowHeight="12.75" customHeight="1"/>
  <cols>
    <col min="1" max="1" width="6" style="12" customWidth="1"/>
    <col min="2" max="2" width="26.44140625" style="7" customWidth="1"/>
    <col min="3" max="3" width="11.44140625" style="7" customWidth="1"/>
    <col min="4" max="4" width="10.6640625" style="7" customWidth="1"/>
    <col min="5" max="5" width="10.109375" style="7" customWidth="1"/>
    <col min="6" max="6" width="11.6640625" style="7" customWidth="1"/>
    <col min="7" max="8" width="10.109375" style="7" customWidth="1"/>
    <col min="9" max="9" width="12.33203125" style="7" customWidth="1"/>
    <col min="10" max="10" width="11" style="7" customWidth="1"/>
    <col min="11" max="11" width="15" style="7" customWidth="1"/>
    <col min="12" max="12" width="15.109375" style="7" customWidth="1"/>
    <col min="13" max="13" width="16" style="7" customWidth="1"/>
    <col min="14" max="14" width="17.109375" customWidth="1"/>
    <col min="15" max="15" width="11.109375" customWidth="1"/>
    <col min="16" max="255" width="8.77734375" customWidth="1"/>
  </cols>
  <sheetData>
    <row r="1" spans="1:15" ht="15.75" customHeight="1">
      <c r="A1" s="50" t="s">
        <v>0</v>
      </c>
      <c r="B1" s="50"/>
      <c r="C1" s="50"/>
      <c r="D1" s="50"/>
      <c r="E1" s="51" t="s">
        <v>1</v>
      </c>
      <c r="F1" s="51"/>
      <c r="G1" s="51"/>
      <c r="H1" s="51"/>
      <c r="I1" s="51"/>
      <c r="J1" s="51"/>
      <c r="K1" s="51"/>
      <c r="L1" s="51"/>
      <c r="M1" s="14"/>
      <c r="N1" s="13"/>
      <c r="O1" s="13"/>
    </row>
    <row r="2" spans="1:15" ht="12" customHeight="1">
      <c r="A2" s="44" t="s">
        <v>265</v>
      </c>
      <c r="B2" s="44"/>
      <c r="C2" s="44"/>
      <c r="D2" s="44"/>
      <c r="E2" s="15"/>
      <c r="F2" s="16"/>
      <c r="G2" s="16"/>
      <c r="H2" s="16"/>
      <c r="I2" s="13"/>
      <c r="J2" s="13"/>
      <c r="K2" s="13"/>
      <c r="L2" s="13"/>
      <c r="M2" s="17"/>
      <c r="N2" s="13"/>
      <c r="O2" s="13"/>
    </row>
    <row r="3" spans="1:15" ht="10.5" customHeight="1">
      <c r="A3" s="44"/>
      <c r="B3" s="44"/>
      <c r="C3" s="44"/>
      <c r="D3" s="14"/>
      <c r="E3" s="50" t="s">
        <v>2</v>
      </c>
      <c r="F3" s="50"/>
      <c r="G3" s="50"/>
      <c r="H3" s="50"/>
      <c r="I3" s="50"/>
      <c r="J3" s="50"/>
      <c r="K3" s="50"/>
      <c r="L3" s="50"/>
      <c r="M3" s="13"/>
      <c r="N3" s="13"/>
      <c r="O3" s="13"/>
    </row>
    <row r="4" spans="1:15" ht="12.75" customHeight="1">
      <c r="A4" s="44"/>
      <c r="B4" s="44"/>
      <c r="C4" s="44"/>
      <c r="D4" s="14"/>
      <c r="E4" s="44" t="s">
        <v>3</v>
      </c>
      <c r="F4" s="44"/>
      <c r="G4" s="44"/>
      <c r="H4" s="44"/>
      <c r="I4" s="44"/>
      <c r="J4" s="44"/>
      <c r="K4" s="44"/>
      <c r="L4" s="44"/>
      <c r="M4" s="13"/>
      <c r="N4" s="13"/>
      <c r="O4" s="13"/>
    </row>
    <row r="5" spans="1:15" ht="15" customHeight="1">
      <c r="A5" s="16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ht="32.25" customHeight="1">
      <c r="A6" s="49" t="s">
        <v>267</v>
      </c>
      <c r="B6" s="49"/>
      <c r="C6" s="49"/>
      <c r="D6" s="49"/>
      <c r="E6" s="18"/>
      <c r="F6" s="13"/>
      <c r="G6" s="13"/>
      <c r="H6" s="13"/>
      <c r="I6" s="44"/>
      <c r="J6" s="44"/>
      <c r="K6" s="44"/>
      <c r="L6" s="44"/>
      <c r="M6" s="44"/>
      <c r="N6" s="13"/>
      <c r="O6" s="13"/>
    </row>
    <row r="7" spans="1:15" ht="15" customHeight="1">
      <c r="A7" s="19"/>
      <c r="B7" s="19"/>
      <c r="C7" s="19"/>
      <c r="D7" s="19"/>
      <c r="E7" s="18"/>
      <c r="F7" s="13"/>
      <c r="G7" s="13"/>
      <c r="H7" s="13"/>
      <c r="I7" s="13"/>
      <c r="J7" s="13"/>
      <c r="K7" s="13"/>
      <c r="L7" s="44"/>
      <c r="M7" s="44"/>
      <c r="N7" s="44"/>
      <c r="O7" s="44"/>
    </row>
    <row r="8" spans="1:15" ht="15" customHeight="1">
      <c r="A8" s="19"/>
      <c r="B8" s="19"/>
      <c r="C8" s="19"/>
      <c r="D8" s="19"/>
      <c r="E8" s="18"/>
      <c r="F8" s="13"/>
      <c r="G8" s="13"/>
      <c r="H8" s="13"/>
      <c r="I8" s="13"/>
      <c r="J8" s="13"/>
      <c r="K8" s="13"/>
      <c r="L8" s="44" t="s">
        <v>266</v>
      </c>
      <c r="M8" s="44"/>
      <c r="N8" s="44"/>
      <c r="O8" s="44"/>
    </row>
    <row r="9" spans="1:15" ht="15" customHeight="1">
      <c r="A9" s="19"/>
      <c r="B9" s="19"/>
      <c r="C9" s="19"/>
      <c r="D9" s="19"/>
      <c r="E9" s="18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 ht="6.75" customHeight="1">
      <c r="A10" s="16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 s="1" customFormat="1" ht="17.25" customHeight="1">
      <c r="A11" s="45" t="s">
        <v>4</v>
      </c>
      <c r="B11" s="45"/>
      <c r="C11" s="46" t="s">
        <v>5</v>
      </c>
      <c r="D11" s="47"/>
      <c r="E11" s="47"/>
      <c r="F11" s="48"/>
      <c r="G11" s="46" t="s">
        <v>6</v>
      </c>
      <c r="H11" s="47"/>
      <c r="I11" s="47"/>
      <c r="J11" s="48"/>
      <c r="K11" s="46" t="s">
        <v>7</v>
      </c>
      <c r="L11" s="47"/>
      <c r="M11" s="47"/>
      <c r="N11" s="46" t="s">
        <v>8</v>
      </c>
      <c r="O11" s="48"/>
    </row>
    <row r="12" spans="1:15" ht="12.75" customHeight="1">
      <c r="A12" s="38" t="s">
        <v>9</v>
      </c>
      <c r="B12" s="40" t="s">
        <v>10</v>
      </c>
      <c r="C12" s="42" t="s">
        <v>11</v>
      </c>
      <c r="D12" s="40" t="s">
        <v>12</v>
      </c>
      <c r="E12" s="40"/>
      <c r="F12" s="42" t="s">
        <v>13</v>
      </c>
      <c r="G12" s="32" t="s">
        <v>11</v>
      </c>
      <c r="H12" s="36" t="s">
        <v>14</v>
      </c>
      <c r="I12" s="32" t="s">
        <v>15</v>
      </c>
      <c r="J12" s="32" t="s">
        <v>16</v>
      </c>
      <c r="K12" s="36" t="s">
        <v>17</v>
      </c>
      <c r="L12" s="36" t="s">
        <v>18</v>
      </c>
      <c r="M12" s="36" t="s">
        <v>19</v>
      </c>
      <c r="N12" s="34" t="s">
        <v>11</v>
      </c>
      <c r="O12" s="20" t="s">
        <v>20</v>
      </c>
    </row>
    <row r="13" spans="1:15" ht="12.75" customHeight="1">
      <c r="A13" s="39"/>
      <c r="B13" s="41"/>
      <c r="C13" s="43"/>
      <c r="D13" s="21" t="s">
        <v>21</v>
      </c>
      <c r="E13" s="22" t="s">
        <v>15</v>
      </c>
      <c r="F13" s="43"/>
      <c r="G13" s="33"/>
      <c r="H13" s="37"/>
      <c r="I13" s="33"/>
      <c r="J13" s="33"/>
      <c r="K13" s="37"/>
      <c r="L13" s="37"/>
      <c r="M13" s="37"/>
      <c r="N13" s="35"/>
      <c r="O13" s="23" t="s">
        <v>22</v>
      </c>
    </row>
    <row r="14" spans="1:15" s="2" customFormat="1" ht="10.5" customHeight="1">
      <c r="A14" s="24">
        <v>1</v>
      </c>
      <c r="B14" s="25">
        <v>2</v>
      </c>
      <c r="C14" s="26">
        <v>3</v>
      </c>
      <c r="D14" s="27">
        <v>4</v>
      </c>
      <c r="E14" s="26">
        <v>5</v>
      </c>
      <c r="F14" s="26">
        <v>6</v>
      </c>
      <c r="G14" s="26">
        <v>7</v>
      </c>
      <c r="H14" s="26">
        <v>8</v>
      </c>
      <c r="I14" s="26">
        <v>9</v>
      </c>
      <c r="J14" s="26">
        <v>10</v>
      </c>
      <c r="K14" s="26">
        <v>11</v>
      </c>
      <c r="L14" s="26">
        <v>12</v>
      </c>
      <c r="M14" s="26">
        <v>13</v>
      </c>
      <c r="N14" s="26">
        <v>14</v>
      </c>
      <c r="O14" s="25">
        <v>15</v>
      </c>
    </row>
    <row r="15" spans="1:15" ht="12.75" customHeight="1">
      <c r="A15" s="4" t="s">
        <v>23</v>
      </c>
      <c r="B15" s="5" t="s">
        <v>24</v>
      </c>
      <c r="C15" s="28">
        <v>81603</v>
      </c>
      <c r="D15" s="28">
        <v>45162</v>
      </c>
      <c r="E15" s="28">
        <v>6780</v>
      </c>
      <c r="F15" s="28">
        <f t="shared" ref="F15:F22" si="0">SUM(C15-D15-E15)</f>
        <v>29661</v>
      </c>
      <c r="G15" s="28">
        <v>311511</v>
      </c>
      <c r="H15" s="28">
        <v>113141</v>
      </c>
      <c r="I15" s="28">
        <v>32577</v>
      </c>
      <c r="J15" s="28">
        <f t="shared" ref="J15:J22" si="1">SUM(G15-H15-I15)</f>
        <v>165793</v>
      </c>
      <c r="K15" s="28">
        <v>16377</v>
      </c>
      <c r="L15" s="28">
        <v>0</v>
      </c>
      <c r="M15" s="28">
        <v>32347</v>
      </c>
      <c r="N15" s="28">
        <v>10977</v>
      </c>
      <c r="O15" s="28">
        <v>10977</v>
      </c>
    </row>
    <row r="16" spans="1:15" ht="12.75" customHeight="1">
      <c r="A16" s="4" t="s">
        <v>25</v>
      </c>
      <c r="B16" s="5" t="s">
        <v>26</v>
      </c>
      <c r="C16" s="28">
        <v>43623</v>
      </c>
      <c r="D16" s="28">
        <v>21383</v>
      </c>
      <c r="E16" s="28">
        <v>1099</v>
      </c>
      <c r="F16" s="28">
        <f t="shared" si="0"/>
        <v>21141</v>
      </c>
      <c r="G16" s="28">
        <v>284366</v>
      </c>
      <c r="H16" s="28">
        <v>47140</v>
      </c>
      <c r="I16" s="28">
        <v>6765</v>
      </c>
      <c r="J16" s="28">
        <f t="shared" si="1"/>
        <v>230461</v>
      </c>
      <c r="K16" s="28">
        <v>7851</v>
      </c>
      <c r="L16" s="28">
        <v>0</v>
      </c>
      <c r="M16" s="28">
        <v>33521</v>
      </c>
      <c r="N16" s="28">
        <v>274</v>
      </c>
      <c r="O16" s="28">
        <v>274</v>
      </c>
    </row>
    <row r="17" spans="1:15" ht="12.75" customHeight="1">
      <c r="A17" s="4" t="s">
        <v>27</v>
      </c>
      <c r="B17" s="5" t="s">
        <v>28</v>
      </c>
      <c r="C17" s="28">
        <v>21466</v>
      </c>
      <c r="D17" s="28">
        <v>20491</v>
      </c>
      <c r="E17" s="28">
        <v>0</v>
      </c>
      <c r="F17" s="28">
        <f t="shared" si="0"/>
        <v>975</v>
      </c>
      <c r="G17" s="28">
        <v>43779</v>
      </c>
      <c r="H17" s="28">
        <v>36753</v>
      </c>
      <c r="I17" s="28">
        <v>0</v>
      </c>
      <c r="J17" s="28">
        <f t="shared" si="1"/>
        <v>7026</v>
      </c>
      <c r="K17" s="28">
        <v>3679</v>
      </c>
      <c r="L17" s="28">
        <v>0</v>
      </c>
      <c r="M17" s="28">
        <v>1680</v>
      </c>
      <c r="N17" s="28">
        <v>1231</v>
      </c>
      <c r="O17" s="28">
        <v>1231</v>
      </c>
    </row>
    <row r="18" spans="1:15" ht="12.75" customHeight="1">
      <c r="A18" s="4" t="s">
        <v>29</v>
      </c>
      <c r="B18" s="5" t="s">
        <v>30</v>
      </c>
      <c r="C18" s="28">
        <v>55517</v>
      </c>
      <c r="D18" s="28">
        <v>51343</v>
      </c>
      <c r="E18" s="28">
        <v>1164</v>
      </c>
      <c r="F18" s="28">
        <f t="shared" si="0"/>
        <v>3010</v>
      </c>
      <c r="G18" s="28">
        <v>162121</v>
      </c>
      <c r="H18" s="28">
        <v>116608</v>
      </c>
      <c r="I18" s="28">
        <v>4878</v>
      </c>
      <c r="J18" s="28">
        <f t="shared" si="1"/>
        <v>40635</v>
      </c>
      <c r="K18" s="28">
        <v>11646</v>
      </c>
      <c r="L18" s="28">
        <v>0</v>
      </c>
      <c r="M18" s="28">
        <v>16347</v>
      </c>
      <c r="N18" s="28">
        <v>1948</v>
      </c>
      <c r="O18" s="28">
        <v>1948</v>
      </c>
    </row>
    <row r="19" spans="1:15" ht="12.75" customHeight="1">
      <c r="A19" s="4" t="s">
        <v>31</v>
      </c>
      <c r="B19" s="5" t="s">
        <v>32</v>
      </c>
      <c r="C19" s="28">
        <v>46313</v>
      </c>
      <c r="D19" s="28">
        <v>43727</v>
      </c>
      <c r="E19" s="28">
        <v>2182</v>
      </c>
      <c r="F19" s="28">
        <f t="shared" si="0"/>
        <v>404</v>
      </c>
      <c r="G19" s="28">
        <v>112512</v>
      </c>
      <c r="H19" s="28">
        <v>91916</v>
      </c>
      <c r="I19" s="28">
        <v>10762</v>
      </c>
      <c r="J19" s="28">
        <f t="shared" si="1"/>
        <v>9834</v>
      </c>
      <c r="K19" s="28">
        <v>1362</v>
      </c>
      <c r="L19" s="28">
        <v>0</v>
      </c>
      <c r="M19" s="28">
        <v>198</v>
      </c>
      <c r="N19" s="28">
        <v>854</v>
      </c>
      <c r="O19" s="28">
        <v>854</v>
      </c>
    </row>
    <row r="20" spans="1:15" ht="12.75" customHeight="1">
      <c r="A20" s="4" t="s">
        <v>33</v>
      </c>
      <c r="B20" s="5" t="s">
        <v>34</v>
      </c>
      <c r="C20" s="28">
        <v>257270</v>
      </c>
      <c r="D20" s="28">
        <v>237666</v>
      </c>
      <c r="E20" s="28">
        <v>7685</v>
      </c>
      <c r="F20" s="28">
        <f t="shared" si="0"/>
        <v>11919</v>
      </c>
      <c r="G20" s="28">
        <v>578191</v>
      </c>
      <c r="H20" s="28">
        <v>452078</v>
      </c>
      <c r="I20" s="28">
        <v>38855</v>
      </c>
      <c r="J20" s="28">
        <f t="shared" si="1"/>
        <v>87258</v>
      </c>
      <c r="K20" s="28">
        <v>24496</v>
      </c>
      <c r="L20" s="28">
        <v>0</v>
      </c>
      <c r="M20" s="28">
        <v>16964</v>
      </c>
      <c r="N20" s="28">
        <v>26048</v>
      </c>
      <c r="O20" s="28">
        <v>23013</v>
      </c>
    </row>
    <row r="21" spans="1:15" ht="12.75" customHeight="1">
      <c r="A21" s="4" t="s">
        <v>35</v>
      </c>
      <c r="B21" s="5" t="s">
        <v>36</v>
      </c>
      <c r="C21" s="28">
        <v>21824</v>
      </c>
      <c r="D21" s="28">
        <v>21258</v>
      </c>
      <c r="E21" s="28">
        <v>0</v>
      </c>
      <c r="F21" s="28">
        <f t="shared" si="0"/>
        <v>566</v>
      </c>
      <c r="G21" s="28">
        <v>35898</v>
      </c>
      <c r="H21" s="28">
        <v>34242</v>
      </c>
      <c r="I21" s="28">
        <v>0</v>
      </c>
      <c r="J21" s="28">
        <f t="shared" si="1"/>
        <v>1656</v>
      </c>
      <c r="K21" s="28">
        <v>72</v>
      </c>
      <c r="L21" s="28">
        <v>0</v>
      </c>
      <c r="M21" s="28">
        <v>30</v>
      </c>
      <c r="N21" s="28">
        <v>64</v>
      </c>
      <c r="O21" s="28">
        <v>64</v>
      </c>
    </row>
    <row r="22" spans="1:15" ht="12.75" customHeight="1">
      <c r="A22" s="4" t="s">
        <v>37</v>
      </c>
      <c r="B22" s="5" t="s">
        <v>38</v>
      </c>
      <c r="C22" s="28">
        <v>20069</v>
      </c>
      <c r="D22" s="28">
        <v>16609</v>
      </c>
      <c r="E22" s="28">
        <v>2584</v>
      </c>
      <c r="F22" s="28">
        <f t="shared" si="0"/>
        <v>876</v>
      </c>
      <c r="G22" s="28">
        <v>50723</v>
      </c>
      <c r="H22" s="28">
        <v>32272</v>
      </c>
      <c r="I22" s="28">
        <v>10304</v>
      </c>
      <c r="J22" s="28">
        <f t="shared" si="1"/>
        <v>8147</v>
      </c>
      <c r="K22" s="28">
        <v>3927</v>
      </c>
      <c r="L22" s="28">
        <v>0</v>
      </c>
      <c r="M22" s="28">
        <v>11056</v>
      </c>
      <c r="N22" s="28">
        <v>1485</v>
      </c>
      <c r="O22" s="28">
        <v>1485</v>
      </c>
    </row>
    <row r="23" spans="1:15" ht="12.75" customHeight="1">
      <c r="A23" s="8"/>
      <c r="B23" s="9" t="s">
        <v>39</v>
      </c>
      <c r="C23" s="29">
        <f t="shared" ref="C23:O23" si="2">SUM(C15:C22)</f>
        <v>547685</v>
      </c>
      <c r="D23" s="29">
        <f t="shared" si="2"/>
        <v>457639</v>
      </c>
      <c r="E23" s="29">
        <f t="shared" si="2"/>
        <v>21494</v>
      </c>
      <c r="F23" s="29">
        <f t="shared" si="2"/>
        <v>68552</v>
      </c>
      <c r="G23" s="29">
        <f t="shared" si="2"/>
        <v>1579101</v>
      </c>
      <c r="H23" s="29">
        <f t="shared" si="2"/>
        <v>924150</v>
      </c>
      <c r="I23" s="29">
        <f t="shared" si="2"/>
        <v>104141</v>
      </c>
      <c r="J23" s="29">
        <f t="shared" si="2"/>
        <v>550810</v>
      </c>
      <c r="K23" s="29">
        <f t="shared" si="2"/>
        <v>69410</v>
      </c>
      <c r="L23" s="29">
        <f t="shared" si="2"/>
        <v>0</v>
      </c>
      <c r="M23" s="29">
        <f t="shared" si="2"/>
        <v>112143</v>
      </c>
      <c r="N23" s="29">
        <f t="shared" si="2"/>
        <v>42881</v>
      </c>
      <c r="O23" s="29">
        <f t="shared" si="2"/>
        <v>39846</v>
      </c>
    </row>
    <row r="24" spans="1:15" ht="14.25" customHeight="1">
      <c r="A24" s="4" t="s">
        <v>40</v>
      </c>
      <c r="B24" s="5" t="s">
        <v>41</v>
      </c>
      <c r="C24" s="28">
        <v>57026</v>
      </c>
      <c r="D24" s="28">
        <v>21656</v>
      </c>
      <c r="E24" s="28">
        <v>1608</v>
      </c>
      <c r="F24" s="28">
        <f>SUM(C24-D24-E24)</f>
        <v>33762</v>
      </c>
      <c r="G24" s="28">
        <v>162184</v>
      </c>
      <c r="H24" s="28">
        <v>31059</v>
      </c>
      <c r="I24" s="28">
        <v>5769</v>
      </c>
      <c r="J24" s="28">
        <f>SUM(G24-H24-I24)</f>
        <v>125356</v>
      </c>
      <c r="K24" s="28">
        <v>46521</v>
      </c>
      <c r="L24" s="28">
        <v>0</v>
      </c>
      <c r="M24" s="28">
        <v>13305</v>
      </c>
      <c r="N24" s="28">
        <v>6058</v>
      </c>
      <c r="O24" s="28">
        <v>6058</v>
      </c>
    </row>
    <row r="25" spans="1:15" ht="14.25" customHeight="1">
      <c r="A25" s="10"/>
      <c r="B25" s="9" t="s">
        <v>42</v>
      </c>
      <c r="C25" s="29">
        <f t="shared" ref="C25:O25" si="3">SUM(C24)</f>
        <v>57026</v>
      </c>
      <c r="D25" s="29">
        <f t="shared" si="3"/>
        <v>21656</v>
      </c>
      <c r="E25" s="29">
        <f t="shared" si="3"/>
        <v>1608</v>
      </c>
      <c r="F25" s="29">
        <f t="shared" si="3"/>
        <v>33762</v>
      </c>
      <c r="G25" s="29">
        <f t="shared" si="3"/>
        <v>162184</v>
      </c>
      <c r="H25" s="29">
        <f t="shared" si="3"/>
        <v>31059</v>
      </c>
      <c r="I25" s="29">
        <f t="shared" si="3"/>
        <v>5769</v>
      </c>
      <c r="J25" s="29">
        <f t="shared" si="3"/>
        <v>125356</v>
      </c>
      <c r="K25" s="29">
        <f t="shared" si="3"/>
        <v>46521</v>
      </c>
      <c r="L25" s="29">
        <f t="shared" si="3"/>
        <v>0</v>
      </c>
      <c r="M25" s="29">
        <f t="shared" si="3"/>
        <v>13305</v>
      </c>
      <c r="N25" s="29">
        <f t="shared" si="3"/>
        <v>6058</v>
      </c>
      <c r="O25" s="29">
        <f t="shared" si="3"/>
        <v>6058</v>
      </c>
    </row>
    <row r="26" spans="1:15" ht="12.75" customHeight="1">
      <c r="A26" s="4" t="s">
        <v>43</v>
      </c>
      <c r="B26" s="5" t="s">
        <v>44</v>
      </c>
      <c r="C26" s="28">
        <v>188266</v>
      </c>
      <c r="D26" s="28">
        <v>85188</v>
      </c>
      <c r="E26" s="28">
        <v>6001</v>
      </c>
      <c r="F26" s="28">
        <f>SUM(C26-D26-E26)</f>
        <v>97077</v>
      </c>
      <c r="G26" s="28">
        <v>412015</v>
      </c>
      <c r="H26" s="28">
        <v>130315</v>
      </c>
      <c r="I26" s="28">
        <v>19571</v>
      </c>
      <c r="J26" s="28">
        <f>SUM(G26-H26-I26)</f>
        <v>262129</v>
      </c>
      <c r="K26" s="28">
        <v>27463</v>
      </c>
      <c r="L26" s="28">
        <v>409</v>
      </c>
      <c r="M26" s="28">
        <v>17116</v>
      </c>
      <c r="N26" s="28">
        <v>7130</v>
      </c>
      <c r="O26" s="28">
        <v>7130</v>
      </c>
    </row>
    <row r="27" spans="1:15" ht="12.75" customHeight="1">
      <c r="A27" s="4" t="s">
        <v>45</v>
      </c>
      <c r="B27" s="5" t="s">
        <v>46</v>
      </c>
      <c r="C27" s="28">
        <v>30363</v>
      </c>
      <c r="D27" s="28">
        <v>27770</v>
      </c>
      <c r="E27" s="28">
        <v>2057</v>
      </c>
      <c r="F27" s="28">
        <f>SUM(C27-D27-E27)</f>
        <v>536</v>
      </c>
      <c r="G27" s="28">
        <v>63372</v>
      </c>
      <c r="H27" s="28">
        <v>35825</v>
      </c>
      <c r="I27" s="28">
        <v>6987</v>
      </c>
      <c r="J27" s="28">
        <f>SUM(G27-H27-I27)</f>
        <v>20560</v>
      </c>
      <c r="K27" s="28">
        <v>8683</v>
      </c>
      <c r="L27" s="28">
        <v>0</v>
      </c>
      <c r="M27" s="28">
        <v>2300</v>
      </c>
      <c r="N27" s="28">
        <v>1382</v>
      </c>
      <c r="O27" s="28">
        <v>1382</v>
      </c>
    </row>
    <row r="28" spans="1:15" ht="12.75" customHeight="1">
      <c r="A28" s="4" t="s">
        <v>47</v>
      </c>
      <c r="B28" s="5" t="s">
        <v>48</v>
      </c>
      <c r="C28" s="28">
        <v>32141</v>
      </c>
      <c r="D28" s="28">
        <v>22982</v>
      </c>
      <c r="E28" s="28">
        <v>2967</v>
      </c>
      <c r="F28" s="28">
        <f>SUM(C28-D28-E28)</f>
        <v>6192</v>
      </c>
      <c r="G28" s="28">
        <v>78416</v>
      </c>
      <c r="H28" s="28">
        <v>43292</v>
      </c>
      <c r="I28" s="28">
        <v>14852</v>
      </c>
      <c r="J28" s="28">
        <f>SUM(G28-H28-I28)</f>
        <v>20272</v>
      </c>
      <c r="K28" s="28">
        <v>5372</v>
      </c>
      <c r="L28" s="28">
        <v>2417</v>
      </c>
      <c r="M28" s="28">
        <v>359</v>
      </c>
      <c r="N28" s="28">
        <v>3035</v>
      </c>
      <c r="O28" s="28">
        <v>3035</v>
      </c>
    </row>
    <row r="29" spans="1:15" ht="12.75" customHeight="1">
      <c r="A29" s="4" t="s">
        <v>49</v>
      </c>
      <c r="B29" s="5" t="s">
        <v>50</v>
      </c>
      <c r="C29" s="28">
        <v>41503</v>
      </c>
      <c r="D29" s="28">
        <v>35681</v>
      </c>
      <c r="E29" s="28">
        <v>4711</v>
      </c>
      <c r="F29" s="28">
        <f>SUM(C29-D29-E29)</f>
        <v>1111</v>
      </c>
      <c r="G29" s="28">
        <v>82552</v>
      </c>
      <c r="H29" s="28">
        <v>64208</v>
      </c>
      <c r="I29" s="28">
        <v>16573</v>
      </c>
      <c r="J29" s="28">
        <f>SUM(G29-H29-I29)</f>
        <v>1771</v>
      </c>
      <c r="K29" s="28">
        <v>308</v>
      </c>
      <c r="L29" s="28">
        <v>276</v>
      </c>
      <c r="M29" s="28">
        <v>15</v>
      </c>
      <c r="N29" s="28">
        <v>223</v>
      </c>
      <c r="O29" s="28">
        <v>223</v>
      </c>
    </row>
    <row r="30" spans="1:15" ht="12.75" customHeight="1">
      <c r="A30" s="8"/>
      <c r="B30" s="9" t="s">
        <v>51</v>
      </c>
      <c r="C30" s="29">
        <f t="shared" ref="C30:O30" si="4">SUM(C26:C29)</f>
        <v>292273</v>
      </c>
      <c r="D30" s="29">
        <f t="shared" si="4"/>
        <v>171621</v>
      </c>
      <c r="E30" s="29">
        <f t="shared" si="4"/>
        <v>15736</v>
      </c>
      <c r="F30" s="29">
        <f t="shared" si="4"/>
        <v>104916</v>
      </c>
      <c r="G30" s="29">
        <f t="shared" si="4"/>
        <v>636355</v>
      </c>
      <c r="H30" s="29">
        <f t="shared" si="4"/>
        <v>273640</v>
      </c>
      <c r="I30" s="29">
        <f t="shared" si="4"/>
        <v>57983</v>
      </c>
      <c r="J30" s="29">
        <f t="shared" si="4"/>
        <v>304732</v>
      </c>
      <c r="K30" s="29">
        <f t="shared" si="4"/>
        <v>41826</v>
      </c>
      <c r="L30" s="29">
        <f t="shared" si="4"/>
        <v>3102</v>
      </c>
      <c r="M30" s="29">
        <f t="shared" si="4"/>
        <v>19790</v>
      </c>
      <c r="N30" s="29">
        <f t="shared" si="4"/>
        <v>11770</v>
      </c>
      <c r="O30" s="29">
        <f t="shared" si="4"/>
        <v>11770</v>
      </c>
    </row>
    <row r="31" spans="1:15" ht="12.75" customHeight="1">
      <c r="A31" s="4" t="s">
        <v>52</v>
      </c>
      <c r="B31" s="5" t="s">
        <v>53</v>
      </c>
      <c r="C31" s="28">
        <v>123419</v>
      </c>
      <c r="D31" s="28">
        <v>115067</v>
      </c>
      <c r="E31" s="28">
        <v>2454</v>
      </c>
      <c r="F31" s="28">
        <f t="shared" ref="F31:F42" si="5">SUM(C31-D31-E31)</f>
        <v>5898</v>
      </c>
      <c r="G31" s="28">
        <v>308294</v>
      </c>
      <c r="H31" s="28">
        <v>218279</v>
      </c>
      <c r="I31" s="28">
        <v>10260</v>
      </c>
      <c r="J31" s="28">
        <f t="shared" ref="J31:J42" si="6">SUM(G31-H31-I31)</f>
        <v>79755</v>
      </c>
      <c r="K31" s="28">
        <v>5398</v>
      </c>
      <c r="L31" s="28">
        <v>0</v>
      </c>
      <c r="M31" s="28">
        <v>4480</v>
      </c>
      <c r="N31" s="28">
        <v>1823</v>
      </c>
      <c r="O31" s="28">
        <v>1823</v>
      </c>
    </row>
    <row r="32" spans="1:15" ht="12.75" customHeight="1">
      <c r="A32" s="4" t="s">
        <v>54</v>
      </c>
      <c r="B32" s="5" t="s">
        <v>55</v>
      </c>
      <c r="C32" s="28">
        <v>155175</v>
      </c>
      <c r="D32" s="28">
        <v>137989</v>
      </c>
      <c r="E32" s="28">
        <v>6688</v>
      </c>
      <c r="F32" s="28">
        <f t="shared" si="5"/>
        <v>10498</v>
      </c>
      <c r="G32" s="28">
        <v>552941</v>
      </c>
      <c r="H32" s="28">
        <v>309949</v>
      </c>
      <c r="I32" s="28">
        <v>34499</v>
      </c>
      <c r="J32" s="28">
        <f t="shared" si="6"/>
        <v>208493</v>
      </c>
      <c r="K32" s="28">
        <v>17137</v>
      </c>
      <c r="L32" s="28">
        <v>0</v>
      </c>
      <c r="M32" s="28">
        <v>66187</v>
      </c>
      <c r="N32" s="28">
        <v>9389</v>
      </c>
      <c r="O32" s="28">
        <v>9389</v>
      </c>
    </row>
    <row r="33" spans="1:256" ht="12.75" customHeight="1">
      <c r="A33" s="4" t="s">
        <v>56</v>
      </c>
      <c r="B33" s="5" t="s">
        <v>57</v>
      </c>
      <c r="C33" s="28">
        <v>80263</v>
      </c>
      <c r="D33" s="28">
        <v>67212</v>
      </c>
      <c r="E33" s="28">
        <v>2564</v>
      </c>
      <c r="F33" s="28">
        <f t="shared" si="5"/>
        <v>10487</v>
      </c>
      <c r="G33" s="28">
        <v>285074</v>
      </c>
      <c r="H33" s="28">
        <v>85446</v>
      </c>
      <c r="I33" s="28">
        <v>7086</v>
      </c>
      <c r="J33" s="28">
        <f t="shared" si="6"/>
        <v>192542</v>
      </c>
      <c r="K33" s="28">
        <v>28072</v>
      </c>
      <c r="L33" s="28">
        <v>147</v>
      </c>
      <c r="M33" s="28">
        <v>32344</v>
      </c>
      <c r="N33" s="28">
        <v>4379</v>
      </c>
      <c r="O33" s="28">
        <v>4379</v>
      </c>
    </row>
    <row r="34" spans="1:256" ht="12.75" customHeight="1">
      <c r="A34" s="4" t="s">
        <v>58</v>
      </c>
      <c r="B34" s="5" t="s">
        <v>59</v>
      </c>
      <c r="C34" s="28">
        <v>83197</v>
      </c>
      <c r="D34" s="28">
        <v>32986</v>
      </c>
      <c r="E34" s="28">
        <v>544</v>
      </c>
      <c r="F34" s="28">
        <f t="shared" si="5"/>
        <v>49667</v>
      </c>
      <c r="G34" s="28">
        <v>194688</v>
      </c>
      <c r="H34" s="28">
        <v>75337</v>
      </c>
      <c r="I34" s="28">
        <v>2542</v>
      </c>
      <c r="J34" s="28">
        <f t="shared" si="6"/>
        <v>116809</v>
      </c>
      <c r="K34" s="28">
        <v>4904</v>
      </c>
      <c r="L34" s="28">
        <v>0</v>
      </c>
      <c r="M34" s="28">
        <v>44175</v>
      </c>
      <c r="N34" s="28">
        <v>85</v>
      </c>
      <c r="O34" s="28">
        <v>85</v>
      </c>
    </row>
    <row r="35" spans="1:256" ht="12.75" customHeight="1">
      <c r="A35" s="4" t="s">
        <v>60</v>
      </c>
      <c r="B35" s="5" t="s">
        <v>61</v>
      </c>
      <c r="C35" s="28">
        <v>39429</v>
      </c>
      <c r="D35" s="28">
        <v>39068</v>
      </c>
      <c r="E35" s="28">
        <v>0</v>
      </c>
      <c r="F35" s="28">
        <f t="shared" si="5"/>
        <v>361</v>
      </c>
      <c r="G35" s="28">
        <v>66918</v>
      </c>
      <c r="H35" s="28">
        <v>62843</v>
      </c>
      <c r="I35" s="28">
        <v>0</v>
      </c>
      <c r="J35" s="28">
        <f t="shared" si="6"/>
        <v>4075</v>
      </c>
      <c r="K35" s="28">
        <v>368</v>
      </c>
      <c r="L35" s="28">
        <v>0</v>
      </c>
      <c r="M35" s="28">
        <v>139</v>
      </c>
      <c r="N35" s="28">
        <v>2863</v>
      </c>
      <c r="O35" s="28">
        <v>2863</v>
      </c>
    </row>
    <row r="36" spans="1:256" ht="12.75" customHeight="1">
      <c r="A36" s="4" t="s">
        <v>62</v>
      </c>
      <c r="B36" s="5" t="s">
        <v>63</v>
      </c>
      <c r="C36" s="28">
        <v>24338</v>
      </c>
      <c r="D36" s="28">
        <v>21020</v>
      </c>
      <c r="E36" s="28">
        <v>2327</v>
      </c>
      <c r="F36" s="28">
        <f t="shared" si="5"/>
        <v>991</v>
      </c>
      <c r="G36" s="28">
        <v>68934</v>
      </c>
      <c r="H36" s="28">
        <v>50917</v>
      </c>
      <c r="I36" s="28">
        <v>13258</v>
      </c>
      <c r="J36" s="28">
        <f t="shared" si="6"/>
        <v>4759</v>
      </c>
      <c r="K36" s="28">
        <v>258</v>
      </c>
      <c r="L36" s="28">
        <v>0</v>
      </c>
      <c r="M36" s="28">
        <v>1398</v>
      </c>
      <c r="N36" s="28">
        <v>0</v>
      </c>
      <c r="O36" s="28">
        <v>0</v>
      </c>
    </row>
    <row r="37" spans="1:256" ht="12.75" customHeight="1">
      <c r="A37" s="4" t="s">
        <v>64</v>
      </c>
      <c r="B37" s="5" t="s">
        <v>65</v>
      </c>
      <c r="C37" s="28">
        <v>44280</v>
      </c>
      <c r="D37" s="28">
        <v>37774</v>
      </c>
      <c r="E37" s="28">
        <v>984</v>
      </c>
      <c r="F37" s="28">
        <f t="shared" si="5"/>
        <v>5522</v>
      </c>
      <c r="G37" s="28">
        <v>205381</v>
      </c>
      <c r="H37" s="28">
        <v>89933</v>
      </c>
      <c r="I37" s="28">
        <v>3374</v>
      </c>
      <c r="J37" s="28">
        <f t="shared" si="6"/>
        <v>112074</v>
      </c>
      <c r="K37" s="28">
        <v>9838</v>
      </c>
      <c r="L37" s="28">
        <v>15</v>
      </c>
      <c r="M37" s="28">
        <v>37236</v>
      </c>
      <c r="N37" s="28">
        <v>5224</v>
      </c>
      <c r="O37" s="28">
        <v>5155</v>
      </c>
    </row>
    <row r="38" spans="1:256" ht="12.75" customHeight="1">
      <c r="A38" s="4" t="s">
        <v>66</v>
      </c>
      <c r="B38" s="5" t="s">
        <v>67</v>
      </c>
      <c r="C38" s="28">
        <v>635330</v>
      </c>
      <c r="D38" s="28">
        <v>469336</v>
      </c>
      <c r="E38" s="28">
        <v>18873</v>
      </c>
      <c r="F38" s="28">
        <f t="shared" si="5"/>
        <v>147121</v>
      </c>
      <c r="G38" s="28">
        <v>1763190</v>
      </c>
      <c r="H38" s="28">
        <v>753923</v>
      </c>
      <c r="I38" s="28">
        <v>75672</v>
      </c>
      <c r="J38" s="28">
        <f t="shared" si="6"/>
        <v>933595</v>
      </c>
      <c r="K38" s="28">
        <v>153867</v>
      </c>
      <c r="L38" s="28">
        <v>628</v>
      </c>
      <c r="M38" s="28">
        <v>133766</v>
      </c>
      <c r="N38" s="28">
        <v>410694</v>
      </c>
      <c r="O38" s="28">
        <v>106402</v>
      </c>
    </row>
    <row r="39" spans="1:256" ht="12.75" customHeight="1">
      <c r="A39" s="4" t="s">
        <v>68</v>
      </c>
      <c r="B39" s="5" t="s">
        <v>69</v>
      </c>
      <c r="C39" s="28">
        <v>59552</v>
      </c>
      <c r="D39" s="28">
        <v>54286</v>
      </c>
      <c r="E39" s="28">
        <v>2998</v>
      </c>
      <c r="F39" s="28">
        <f t="shared" si="5"/>
        <v>2268</v>
      </c>
      <c r="G39" s="28">
        <v>112998</v>
      </c>
      <c r="H39" s="28">
        <v>87562</v>
      </c>
      <c r="I39" s="28">
        <v>16391</v>
      </c>
      <c r="J39" s="28">
        <f t="shared" si="6"/>
        <v>9045</v>
      </c>
      <c r="K39" s="28">
        <v>948</v>
      </c>
      <c r="L39" s="28">
        <v>0</v>
      </c>
      <c r="M39" s="28">
        <v>196</v>
      </c>
      <c r="N39" s="28">
        <v>37</v>
      </c>
      <c r="O39" s="28">
        <v>37</v>
      </c>
    </row>
    <row r="40" spans="1:256" ht="12.75" customHeight="1">
      <c r="A40" s="4" t="s">
        <v>70</v>
      </c>
      <c r="B40" s="5" t="s">
        <v>71</v>
      </c>
      <c r="C40" s="28">
        <v>64054</v>
      </c>
      <c r="D40" s="28">
        <v>57743</v>
      </c>
      <c r="E40" s="28">
        <v>2803</v>
      </c>
      <c r="F40" s="28">
        <f t="shared" si="5"/>
        <v>3508</v>
      </c>
      <c r="G40" s="28">
        <v>170314</v>
      </c>
      <c r="H40" s="28">
        <v>111782</v>
      </c>
      <c r="I40" s="28">
        <v>12329</v>
      </c>
      <c r="J40" s="28">
        <f t="shared" si="6"/>
        <v>46203</v>
      </c>
      <c r="K40" s="28">
        <v>3971</v>
      </c>
      <c r="L40" s="28">
        <v>0</v>
      </c>
      <c r="M40" s="28">
        <v>32685</v>
      </c>
      <c r="N40" s="28">
        <v>726</v>
      </c>
      <c r="O40" s="28">
        <v>726</v>
      </c>
    </row>
    <row r="41" spans="1:256" ht="12.75" customHeight="1">
      <c r="A41" s="4" t="s">
        <v>72</v>
      </c>
      <c r="B41" s="5" t="s">
        <v>73</v>
      </c>
      <c r="C41" s="28">
        <v>24153</v>
      </c>
      <c r="D41" s="28">
        <v>20817</v>
      </c>
      <c r="E41" s="28">
        <v>0</v>
      </c>
      <c r="F41" s="28">
        <f t="shared" si="5"/>
        <v>3336</v>
      </c>
      <c r="G41" s="28">
        <v>72068</v>
      </c>
      <c r="H41" s="28">
        <v>47623</v>
      </c>
      <c r="I41" s="28">
        <v>0</v>
      </c>
      <c r="J41" s="28">
        <f t="shared" si="6"/>
        <v>24445</v>
      </c>
      <c r="K41" s="28">
        <v>6984</v>
      </c>
      <c r="L41" s="28">
        <v>0</v>
      </c>
      <c r="M41" s="28">
        <v>905</v>
      </c>
      <c r="N41" s="28">
        <v>944</v>
      </c>
      <c r="O41" s="28">
        <v>944</v>
      </c>
    </row>
    <row r="42" spans="1:256" ht="12.75" customHeight="1">
      <c r="A42" s="4" t="s">
        <v>74</v>
      </c>
      <c r="B42" s="5" t="s">
        <v>75</v>
      </c>
      <c r="C42" s="28">
        <v>133090</v>
      </c>
      <c r="D42" s="28">
        <v>113495</v>
      </c>
      <c r="E42" s="28">
        <v>3511</v>
      </c>
      <c r="F42" s="28">
        <f t="shared" si="5"/>
        <v>16084</v>
      </c>
      <c r="G42" s="28">
        <v>216601</v>
      </c>
      <c r="H42" s="28">
        <v>169464</v>
      </c>
      <c r="I42" s="28">
        <v>8233</v>
      </c>
      <c r="J42" s="28">
        <f t="shared" si="6"/>
        <v>38904</v>
      </c>
      <c r="K42" s="28">
        <v>4489</v>
      </c>
      <c r="L42" s="28">
        <v>0</v>
      </c>
      <c r="M42" s="28">
        <v>140</v>
      </c>
      <c r="N42" s="28">
        <v>852</v>
      </c>
      <c r="O42" s="28">
        <v>852</v>
      </c>
    </row>
    <row r="43" spans="1:256" ht="12.75" customHeight="1">
      <c r="A43" s="8"/>
      <c r="B43" s="9" t="s">
        <v>76</v>
      </c>
      <c r="C43" s="29">
        <f t="shared" ref="C43:O43" si="7">SUM(C31:C42)</f>
        <v>1466280</v>
      </c>
      <c r="D43" s="29">
        <f t="shared" si="7"/>
        <v>1166793</v>
      </c>
      <c r="E43" s="29">
        <f t="shared" si="7"/>
        <v>43746</v>
      </c>
      <c r="F43" s="29">
        <f t="shared" si="7"/>
        <v>255741</v>
      </c>
      <c r="G43" s="29">
        <f t="shared" si="7"/>
        <v>4017401</v>
      </c>
      <c r="H43" s="29">
        <f t="shared" si="7"/>
        <v>2063058</v>
      </c>
      <c r="I43" s="29">
        <f t="shared" si="7"/>
        <v>183644</v>
      </c>
      <c r="J43" s="29">
        <f t="shared" si="7"/>
        <v>1770699</v>
      </c>
      <c r="K43" s="29">
        <f t="shared" si="7"/>
        <v>236234</v>
      </c>
      <c r="L43" s="29">
        <f t="shared" si="7"/>
        <v>790</v>
      </c>
      <c r="M43" s="29">
        <f t="shared" si="7"/>
        <v>353651</v>
      </c>
      <c r="N43" s="29">
        <f t="shared" si="7"/>
        <v>437016</v>
      </c>
      <c r="O43" s="29">
        <f t="shared" si="7"/>
        <v>132655</v>
      </c>
    </row>
    <row r="44" spans="1:256" ht="12.75" customHeight="1">
      <c r="A44" s="4" t="s">
        <v>77</v>
      </c>
      <c r="B44" s="5" t="s">
        <v>78</v>
      </c>
      <c r="C44" s="28">
        <v>74333</v>
      </c>
      <c r="D44" s="28">
        <v>57631</v>
      </c>
      <c r="E44" s="28">
        <v>1800</v>
      </c>
      <c r="F44" s="28">
        <f>SUM(C44-D44-E44)</f>
        <v>14902</v>
      </c>
      <c r="G44" s="28">
        <v>268670</v>
      </c>
      <c r="H44" s="28">
        <v>135399</v>
      </c>
      <c r="I44" s="28">
        <v>6234</v>
      </c>
      <c r="J44" s="28">
        <f>SUM(G44-H44-I44)</f>
        <v>127037</v>
      </c>
      <c r="K44" s="28">
        <v>40699</v>
      </c>
      <c r="L44" s="28">
        <v>0</v>
      </c>
      <c r="M44" s="28">
        <v>23560</v>
      </c>
      <c r="N44" s="28">
        <v>2572</v>
      </c>
      <c r="O44" s="28">
        <v>2572</v>
      </c>
    </row>
    <row r="45" spans="1:256" ht="12.75" customHeight="1">
      <c r="A45" s="4" t="s">
        <v>79</v>
      </c>
      <c r="B45" s="5" t="s">
        <v>80</v>
      </c>
      <c r="C45" s="28">
        <v>82690</v>
      </c>
      <c r="D45" s="28">
        <v>65653</v>
      </c>
      <c r="E45" s="28">
        <v>2704</v>
      </c>
      <c r="F45" s="28">
        <f>SUM(C45-D45-E45)</f>
        <v>14333</v>
      </c>
      <c r="G45" s="28">
        <v>291506</v>
      </c>
      <c r="H45" s="28">
        <v>144170</v>
      </c>
      <c r="I45" s="28">
        <v>10730</v>
      </c>
      <c r="J45" s="28">
        <f>SUM(G45-H45-I45)</f>
        <v>136606</v>
      </c>
      <c r="K45" s="28">
        <v>54686</v>
      </c>
      <c r="L45" s="28">
        <v>0</v>
      </c>
      <c r="M45" s="28">
        <v>16586</v>
      </c>
      <c r="N45" s="28">
        <v>261</v>
      </c>
      <c r="O45" s="28">
        <v>261</v>
      </c>
    </row>
    <row r="46" spans="1:256" ht="12.75" customHeight="1">
      <c r="A46" s="8"/>
      <c r="B46" s="9" t="s">
        <v>81</v>
      </c>
      <c r="C46" s="29">
        <f t="shared" ref="C46:O46" si="8">SUM(C44:C45)</f>
        <v>157023</v>
      </c>
      <c r="D46" s="29">
        <f t="shared" si="8"/>
        <v>123284</v>
      </c>
      <c r="E46" s="29">
        <f t="shared" si="8"/>
        <v>4504</v>
      </c>
      <c r="F46" s="29">
        <f t="shared" si="8"/>
        <v>29235</v>
      </c>
      <c r="G46" s="29">
        <f t="shared" si="8"/>
        <v>560176</v>
      </c>
      <c r="H46" s="29">
        <f t="shared" si="8"/>
        <v>279569</v>
      </c>
      <c r="I46" s="29">
        <f t="shared" si="8"/>
        <v>16964</v>
      </c>
      <c r="J46" s="29">
        <f t="shared" si="8"/>
        <v>263643</v>
      </c>
      <c r="K46" s="29">
        <f t="shared" si="8"/>
        <v>95385</v>
      </c>
      <c r="L46" s="29">
        <f t="shared" si="8"/>
        <v>0</v>
      </c>
      <c r="M46" s="29">
        <f t="shared" si="8"/>
        <v>40146</v>
      </c>
      <c r="N46" s="29">
        <f t="shared" si="8"/>
        <v>2833</v>
      </c>
      <c r="O46" s="29">
        <f t="shared" si="8"/>
        <v>2833</v>
      </c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</row>
    <row r="47" spans="1:256" ht="13.5" customHeight="1">
      <c r="A47" s="4" t="s">
        <v>82</v>
      </c>
      <c r="B47" s="5" t="s">
        <v>83</v>
      </c>
      <c r="C47" s="28">
        <v>17272</v>
      </c>
      <c r="D47" s="28">
        <v>15897</v>
      </c>
      <c r="E47" s="28">
        <v>0</v>
      </c>
      <c r="F47" s="28">
        <f>SUM(C47-D47-E47)</f>
        <v>1375</v>
      </c>
      <c r="G47" s="28">
        <v>14567</v>
      </c>
      <c r="H47" s="28">
        <v>10820</v>
      </c>
      <c r="I47" s="28">
        <v>0</v>
      </c>
      <c r="J47" s="28">
        <f>SUM(G47-H47-I47)</f>
        <v>3747</v>
      </c>
      <c r="K47" s="28">
        <v>673</v>
      </c>
      <c r="L47" s="28">
        <v>21</v>
      </c>
      <c r="M47" s="28">
        <v>152</v>
      </c>
      <c r="N47" s="28">
        <v>193</v>
      </c>
      <c r="O47" s="28">
        <v>193</v>
      </c>
    </row>
    <row r="48" spans="1:256" ht="12.75" customHeight="1">
      <c r="A48" s="4" t="s">
        <v>84</v>
      </c>
      <c r="B48" s="5" t="s">
        <v>85</v>
      </c>
      <c r="C48" s="28">
        <v>36484</v>
      </c>
      <c r="D48" s="28">
        <v>35036</v>
      </c>
      <c r="E48" s="28">
        <v>361</v>
      </c>
      <c r="F48" s="28">
        <f>SUM(C48-D48-E48)</f>
        <v>1087</v>
      </c>
      <c r="G48" s="28">
        <v>63002</v>
      </c>
      <c r="H48" s="28">
        <v>58594</v>
      </c>
      <c r="I48" s="28">
        <v>1176</v>
      </c>
      <c r="J48" s="28">
        <f>SUM(G48-H48-I48)</f>
        <v>3232</v>
      </c>
      <c r="K48" s="28">
        <v>1877</v>
      </c>
      <c r="L48" s="28">
        <v>0</v>
      </c>
      <c r="M48" s="28">
        <v>980</v>
      </c>
      <c r="N48" s="28">
        <v>0</v>
      </c>
      <c r="O48" s="28">
        <v>0</v>
      </c>
    </row>
    <row r="49" spans="1:15" ht="12.75" customHeight="1">
      <c r="A49" s="4" t="s">
        <v>86</v>
      </c>
      <c r="B49" s="5" t="s">
        <v>87</v>
      </c>
      <c r="C49" s="28">
        <v>20119</v>
      </c>
      <c r="D49" s="28">
        <v>18503</v>
      </c>
      <c r="E49" s="28">
        <v>1143</v>
      </c>
      <c r="F49" s="28">
        <f>SUM(C49-D49-E49)</f>
        <v>473</v>
      </c>
      <c r="G49" s="28">
        <v>22227</v>
      </c>
      <c r="H49" s="28">
        <v>13530</v>
      </c>
      <c r="I49" s="28">
        <v>2708</v>
      </c>
      <c r="J49" s="28">
        <f>SUM(G49-H49-I49)</f>
        <v>5989</v>
      </c>
      <c r="K49" s="28">
        <v>14902</v>
      </c>
      <c r="L49" s="28">
        <v>91</v>
      </c>
      <c r="M49" s="28">
        <v>0</v>
      </c>
      <c r="N49" s="28">
        <v>0</v>
      </c>
      <c r="O49" s="28">
        <v>0</v>
      </c>
    </row>
    <row r="50" spans="1:15" ht="12.75" customHeight="1">
      <c r="A50" s="4" t="s">
        <v>88</v>
      </c>
      <c r="B50" s="5" t="s">
        <v>89</v>
      </c>
      <c r="C50" s="28">
        <v>102881</v>
      </c>
      <c r="D50" s="28">
        <v>97713</v>
      </c>
      <c r="E50" s="28">
        <v>2102</v>
      </c>
      <c r="F50" s="28">
        <f>SUM(C50-D50-E50)</f>
        <v>3066</v>
      </c>
      <c r="G50" s="28">
        <v>217670</v>
      </c>
      <c r="H50" s="28">
        <v>152641</v>
      </c>
      <c r="I50" s="28">
        <v>7836</v>
      </c>
      <c r="J50" s="28">
        <f>SUM(G50-H50-I50)</f>
        <v>57193</v>
      </c>
      <c r="K50" s="28">
        <v>25194</v>
      </c>
      <c r="L50" s="28">
        <v>1026</v>
      </c>
      <c r="M50" s="28">
        <v>18650</v>
      </c>
      <c r="N50" s="28">
        <v>1800</v>
      </c>
      <c r="O50" s="28">
        <v>1800</v>
      </c>
    </row>
    <row r="51" spans="1:15" ht="12.75" customHeight="1">
      <c r="A51" s="8"/>
      <c r="B51" s="9" t="s">
        <v>90</v>
      </c>
      <c r="C51" s="29">
        <f t="shared" ref="C51:O51" si="9">SUM(C47:C50)</f>
        <v>176756</v>
      </c>
      <c r="D51" s="29">
        <f t="shared" si="9"/>
        <v>167149</v>
      </c>
      <c r="E51" s="29">
        <f t="shared" si="9"/>
        <v>3606</v>
      </c>
      <c r="F51" s="29">
        <f t="shared" si="9"/>
        <v>6001</v>
      </c>
      <c r="G51" s="29">
        <f t="shared" si="9"/>
        <v>317466</v>
      </c>
      <c r="H51" s="29">
        <f t="shared" si="9"/>
        <v>235585</v>
      </c>
      <c r="I51" s="29">
        <f t="shared" si="9"/>
        <v>11720</v>
      </c>
      <c r="J51" s="29">
        <f t="shared" si="9"/>
        <v>70161</v>
      </c>
      <c r="K51" s="29">
        <f t="shared" si="9"/>
        <v>42646</v>
      </c>
      <c r="L51" s="29">
        <f t="shared" si="9"/>
        <v>1138</v>
      </c>
      <c r="M51" s="29">
        <f t="shared" si="9"/>
        <v>19782</v>
      </c>
      <c r="N51" s="29">
        <f t="shared" si="9"/>
        <v>1993</v>
      </c>
      <c r="O51" s="29">
        <f t="shared" si="9"/>
        <v>1993</v>
      </c>
    </row>
    <row r="52" spans="1:15" ht="12.75" customHeight="1">
      <c r="A52" s="4" t="s">
        <v>91</v>
      </c>
      <c r="B52" s="5" t="s">
        <v>92</v>
      </c>
      <c r="C52" s="28">
        <v>18763</v>
      </c>
      <c r="D52" s="28">
        <v>17061</v>
      </c>
      <c r="E52" s="28">
        <v>182</v>
      </c>
      <c r="F52" s="28">
        <f t="shared" ref="F52:F58" si="10">SUM(C52-D52-E52)</f>
        <v>1520</v>
      </c>
      <c r="G52" s="28">
        <v>56908</v>
      </c>
      <c r="H52" s="28">
        <v>37269</v>
      </c>
      <c r="I52" s="28">
        <v>583</v>
      </c>
      <c r="J52" s="28">
        <f t="shared" ref="J52:J58" si="11">SUM(G52-H52-I52)</f>
        <v>19056</v>
      </c>
      <c r="K52" s="28">
        <v>24261</v>
      </c>
      <c r="L52" s="28">
        <v>0</v>
      </c>
      <c r="M52" s="28">
        <v>733</v>
      </c>
      <c r="N52" s="28">
        <v>1186</v>
      </c>
      <c r="O52" s="28">
        <v>1186</v>
      </c>
    </row>
    <row r="53" spans="1:15" ht="12.75" customHeight="1">
      <c r="A53" s="4" t="s">
        <v>93</v>
      </c>
      <c r="B53" s="5" t="s">
        <v>94</v>
      </c>
      <c r="C53" s="28">
        <v>123367</v>
      </c>
      <c r="D53" s="28">
        <v>85441</v>
      </c>
      <c r="E53" s="28">
        <v>1607</v>
      </c>
      <c r="F53" s="28">
        <f t="shared" si="10"/>
        <v>36319</v>
      </c>
      <c r="G53" s="28">
        <v>343681</v>
      </c>
      <c r="H53" s="28">
        <v>207795</v>
      </c>
      <c r="I53" s="28">
        <v>9463</v>
      </c>
      <c r="J53" s="28">
        <f t="shared" si="11"/>
        <v>126423</v>
      </c>
      <c r="K53" s="28">
        <v>12754</v>
      </c>
      <c r="L53" s="28">
        <v>0</v>
      </c>
      <c r="M53" s="28">
        <v>9064</v>
      </c>
      <c r="N53" s="28">
        <v>4679</v>
      </c>
      <c r="O53" s="28">
        <v>4679</v>
      </c>
    </row>
    <row r="54" spans="1:15" ht="12.75" customHeight="1">
      <c r="A54" s="4" t="s">
        <v>95</v>
      </c>
      <c r="B54" s="5" t="s">
        <v>96</v>
      </c>
      <c r="C54" s="28">
        <v>19393</v>
      </c>
      <c r="D54" s="28">
        <v>11564</v>
      </c>
      <c r="E54" s="28">
        <v>600</v>
      </c>
      <c r="F54" s="28">
        <f t="shared" si="10"/>
        <v>7229</v>
      </c>
      <c r="G54" s="28">
        <v>60439</v>
      </c>
      <c r="H54" s="28">
        <v>32464</v>
      </c>
      <c r="I54" s="28">
        <v>4307</v>
      </c>
      <c r="J54" s="28">
        <f t="shared" si="11"/>
        <v>23668</v>
      </c>
      <c r="K54" s="28">
        <v>778</v>
      </c>
      <c r="L54" s="28">
        <v>86</v>
      </c>
      <c r="M54" s="28">
        <v>2810</v>
      </c>
      <c r="N54" s="28">
        <v>0</v>
      </c>
      <c r="O54" s="28">
        <v>0</v>
      </c>
    </row>
    <row r="55" spans="1:15" ht="12.75" customHeight="1">
      <c r="A55" s="4" t="s">
        <v>97</v>
      </c>
      <c r="B55" s="5" t="s">
        <v>98</v>
      </c>
      <c r="C55" s="28">
        <v>84641</v>
      </c>
      <c r="D55" s="28">
        <v>59073</v>
      </c>
      <c r="E55" s="28">
        <v>1655</v>
      </c>
      <c r="F55" s="28">
        <f t="shared" si="10"/>
        <v>23913</v>
      </c>
      <c r="G55" s="28">
        <v>255205</v>
      </c>
      <c r="H55" s="28">
        <v>131417</v>
      </c>
      <c r="I55" s="28">
        <v>6298</v>
      </c>
      <c r="J55" s="28">
        <f t="shared" si="11"/>
        <v>117490</v>
      </c>
      <c r="K55" s="28">
        <v>32500</v>
      </c>
      <c r="L55" s="28">
        <v>0</v>
      </c>
      <c r="M55" s="28">
        <v>14723</v>
      </c>
      <c r="N55" s="28">
        <v>20873</v>
      </c>
      <c r="O55" s="28">
        <v>20873</v>
      </c>
    </row>
    <row r="56" spans="1:15" ht="12.75" customHeight="1">
      <c r="A56" s="4" t="s">
        <v>99</v>
      </c>
      <c r="B56" s="5" t="s">
        <v>100</v>
      </c>
      <c r="C56" s="28">
        <v>120243</v>
      </c>
      <c r="D56" s="28">
        <v>51880</v>
      </c>
      <c r="E56" s="28">
        <v>5703</v>
      </c>
      <c r="F56" s="28">
        <f t="shared" si="10"/>
        <v>62660</v>
      </c>
      <c r="G56" s="28">
        <v>377303</v>
      </c>
      <c r="H56" s="28">
        <v>110969</v>
      </c>
      <c r="I56" s="28">
        <v>28516</v>
      </c>
      <c r="J56" s="28">
        <f t="shared" si="11"/>
        <v>237818</v>
      </c>
      <c r="K56" s="28">
        <v>35842</v>
      </c>
      <c r="L56" s="28">
        <v>1503</v>
      </c>
      <c r="M56" s="28">
        <v>49097</v>
      </c>
      <c r="N56" s="28">
        <v>8001</v>
      </c>
      <c r="O56" s="28">
        <v>8001</v>
      </c>
    </row>
    <row r="57" spans="1:15" ht="12.75" customHeight="1">
      <c r="A57" s="4" t="s">
        <v>101</v>
      </c>
      <c r="B57" s="5" t="s">
        <v>102</v>
      </c>
      <c r="C57" s="28">
        <v>105910</v>
      </c>
      <c r="D57" s="28">
        <v>61394</v>
      </c>
      <c r="E57" s="28">
        <v>6361</v>
      </c>
      <c r="F57" s="28">
        <f t="shared" si="10"/>
        <v>38155</v>
      </c>
      <c r="G57" s="28">
        <v>379569</v>
      </c>
      <c r="H57" s="28">
        <v>172167</v>
      </c>
      <c r="I57" s="28">
        <v>29897</v>
      </c>
      <c r="J57" s="28">
        <f t="shared" si="11"/>
        <v>177505</v>
      </c>
      <c r="K57" s="28">
        <v>6390</v>
      </c>
      <c r="L57" s="28">
        <v>0</v>
      </c>
      <c r="M57" s="28">
        <v>29485</v>
      </c>
      <c r="N57" s="28">
        <v>263</v>
      </c>
      <c r="O57" s="28">
        <v>263</v>
      </c>
    </row>
    <row r="58" spans="1:15" ht="12.75" customHeight="1">
      <c r="A58" s="4" t="s">
        <v>103</v>
      </c>
      <c r="B58" s="5" t="s">
        <v>104</v>
      </c>
      <c r="C58" s="28">
        <v>109997</v>
      </c>
      <c r="D58" s="28">
        <v>60213</v>
      </c>
      <c r="E58" s="28">
        <v>2010</v>
      </c>
      <c r="F58" s="28">
        <f t="shared" si="10"/>
        <v>47774</v>
      </c>
      <c r="G58" s="28">
        <v>331502</v>
      </c>
      <c r="H58" s="28">
        <v>132387</v>
      </c>
      <c r="I58" s="28">
        <v>9478</v>
      </c>
      <c r="J58" s="28">
        <f t="shared" si="11"/>
        <v>189637</v>
      </c>
      <c r="K58" s="28">
        <v>9190</v>
      </c>
      <c r="L58" s="28">
        <v>269</v>
      </c>
      <c r="M58" s="28">
        <v>14950</v>
      </c>
      <c r="N58" s="28">
        <v>34014</v>
      </c>
      <c r="O58" s="28">
        <v>34014</v>
      </c>
    </row>
    <row r="59" spans="1:15" ht="12.75" customHeight="1">
      <c r="A59" s="8"/>
      <c r="B59" s="9" t="s">
        <v>105</v>
      </c>
      <c r="C59" s="29">
        <f t="shared" ref="C59:O59" si="12">SUM(C52:C58)</f>
        <v>582314</v>
      </c>
      <c r="D59" s="29">
        <f t="shared" si="12"/>
        <v>346626</v>
      </c>
      <c r="E59" s="29">
        <f t="shared" si="12"/>
        <v>18118</v>
      </c>
      <c r="F59" s="29">
        <f t="shared" si="12"/>
        <v>217570</v>
      </c>
      <c r="G59" s="29">
        <f t="shared" si="12"/>
        <v>1804607</v>
      </c>
      <c r="H59" s="29">
        <f t="shared" si="12"/>
        <v>824468</v>
      </c>
      <c r="I59" s="29">
        <f t="shared" si="12"/>
        <v>88542</v>
      </c>
      <c r="J59" s="29">
        <f t="shared" si="12"/>
        <v>891597</v>
      </c>
      <c r="K59" s="29">
        <f t="shared" si="12"/>
        <v>121715</v>
      </c>
      <c r="L59" s="29">
        <f t="shared" si="12"/>
        <v>1858</v>
      </c>
      <c r="M59" s="29">
        <f t="shared" si="12"/>
        <v>120862</v>
      </c>
      <c r="N59" s="29">
        <f t="shared" si="12"/>
        <v>69016</v>
      </c>
      <c r="O59" s="29">
        <f t="shared" si="12"/>
        <v>69016</v>
      </c>
    </row>
    <row r="60" spans="1:15" ht="12.75" customHeight="1">
      <c r="A60" s="4" t="s">
        <v>106</v>
      </c>
      <c r="B60" s="5" t="s">
        <v>107</v>
      </c>
      <c r="C60" s="28">
        <v>122446</v>
      </c>
      <c r="D60" s="28">
        <v>92319</v>
      </c>
      <c r="E60" s="28">
        <v>9834</v>
      </c>
      <c r="F60" s="28">
        <f t="shared" ref="F60:F68" si="13">SUM(C60-D60-E60)</f>
        <v>20293</v>
      </c>
      <c r="G60" s="28">
        <v>353869</v>
      </c>
      <c r="H60" s="28">
        <v>206343</v>
      </c>
      <c r="I60" s="28">
        <v>55560</v>
      </c>
      <c r="J60" s="28">
        <f t="shared" ref="J60:J68" si="14">SUM(G60-H60-I60)</f>
        <v>91966</v>
      </c>
      <c r="K60" s="28">
        <v>3468</v>
      </c>
      <c r="L60" s="28">
        <v>0</v>
      </c>
      <c r="M60" s="28">
        <v>18674</v>
      </c>
      <c r="N60" s="28">
        <v>2584</v>
      </c>
      <c r="O60" s="28">
        <v>2584</v>
      </c>
    </row>
    <row r="61" spans="1:15" ht="12.75" customHeight="1">
      <c r="A61" s="4" t="s">
        <v>108</v>
      </c>
      <c r="B61" s="5" t="s">
        <v>109</v>
      </c>
      <c r="C61" s="28">
        <v>31652</v>
      </c>
      <c r="D61" s="28">
        <v>25989</v>
      </c>
      <c r="E61" s="28">
        <v>436</v>
      </c>
      <c r="F61" s="28">
        <f t="shared" si="13"/>
        <v>5227</v>
      </c>
      <c r="G61" s="28">
        <v>73355</v>
      </c>
      <c r="H61" s="28">
        <v>57472</v>
      </c>
      <c r="I61" s="28">
        <v>2100</v>
      </c>
      <c r="J61" s="28">
        <f t="shared" si="14"/>
        <v>13783</v>
      </c>
      <c r="K61" s="28">
        <v>161</v>
      </c>
      <c r="L61" s="28">
        <v>1495</v>
      </c>
      <c r="M61" s="28">
        <v>10108</v>
      </c>
      <c r="N61" s="28">
        <v>37</v>
      </c>
      <c r="O61" s="28">
        <v>37</v>
      </c>
    </row>
    <row r="62" spans="1:15" ht="12.75" customHeight="1">
      <c r="A62" s="4" t="s">
        <v>110</v>
      </c>
      <c r="B62" s="5" t="s">
        <v>111</v>
      </c>
      <c r="C62" s="28">
        <v>54501</v>
      </c>
      <c r="D62" s="28">
        <v>32029</v>
      </c>
      <c r="E62" s="28">
        <v>2942</v>
      </c>
      <c r="F62" s="28">
        <f t="shared" si="13"/>
        <v>19530</v>
      </c>
      <c r="G62" s="28">
        <v>208548</v>
      </c>
      <c r="H62" s="28">
        <v>78954</v>
      </c>
      <c r="I62" s="28">
        <v>16888</v>
      </c>
      <c r="J62" s="28">
        <f t="shared" si="14"/>
        <v>112706</v>
      </c>
      <c r="K62" s="28">
        <v>23312</v>
      </c>
      <c r="L62" s="28">
        <v>1381</v>
      </c>
      <c r="M62" s="28">
        <v>18708</v>
      </c>
      <c r="N62" s="28">
        <v>16685</v>
      </c>
      <c r="O62" s="28">
        <v>16685</v>
      </c>
    </row>
    <row r="63" spans="1:15" ht="12.75" customHeight="1">
      <c r="A63" s="4" t="s">
        <v>112</v>
      </c>
      <c r="B63" s="5" t="s">
        <v>113</v>
      </c>
      <c r="C63" s="28">
        <v>77786</v>
      </c>
      <c r="D63" s="28">
        <v>53588</v>
      </c>
      <c r="E63" s="28">
        <v>4262</v>
      </c>
      <c r="F63" s="28">
        <f t="shared" si="13"/>
        <v>19936</v>
      </c>
      <c r="G63" s="28">
        <v>244722</v>
      </c>
      <c r="H63" s="28">
        <v>144724</v>
      </c>
      <c r="I63" s="28">
        <v>28502</v>
      </c>
      <c r="J63" s="28">
        <f t="shared" si="14"/>
        <v>71496</v>
      </c>
      <c r="K63" s="28">
        <v>2076</v>
      </c>
      <c r="L63" s="28">
        <v>0</v>
      </c>
      <c r="M63" s="28">
        <v>13562</v>
      </c>
      <c r="N63" s="28">
        <v>321</v>
      </c>
      <c r="O63" s="28">
        <v>321</v>
      </c>
    </row>
    <row r="64" spans="1:15" ht="12.75" customHeight="1">
      <c r="A64" s="4" t="s">
        <v>114</v>
      </c>
      <c r="B64" s="5" t="s">
        <v>115</v>
      </c>
      <c r="C64" s="28">
        <v>71033</v>
      </c>
      <c r="D64" s="28">
        <v>38990</v>
      </c>
      <c r="E64" s="28">
        <v>4988</v>
      </c>
      <c r="F64" s="28">
        <f t="shared" si="13"/>
        <v>27055</v>
      </c>
      <c r="G64" s="28">
        <v>254263</v>
      </c>
      <c r="H64" s="28">
        <v>103089</v>
      </c>
      <c r="I64" s="28">
        <v>27034</v>
      </c>
      <c r="J64" s="28">
        <f t="shared" si="14"/>
        <v>124140</v>
      </c>
      <c r="K64" s="28">
        <v>1069</v>
      </c>
      <c r="L64" s="28">
        <v>73</v>
      </c>
      <c r="M64" s="28">
        <v>6422</v>
      </c>
      <c r="N64" s="28">
        <v>378</v>
      </c>
      <c r="O64" s="28">
        <v>378</v>
      </c>
    </row>
    <row r="65" spans="1:15" ht="12.75" customHeight="1">
      <c r="A65" s="4" t="s">
        <v>116</v>
      </c>
      <c r="B65" s="5" t="s">
        <v>117</v>
      </c>
      <c r="C65" s="28">
        <v>35755</v>
      </c>
      <c r="D65" s="28">
        <v>27952</v>
      </c>
      <c r="E65" s="28">
        <v>3570</v>
      </c>
      <c r="F65" s="28">
        <f t="shared" si="13"/>
        <v>4233</v>
      </c>
      <c r="G65" s="28">
        <v>149821</v>
      </c>
      <c r="H65" s="28">
        <v>71882</v>
      </c>
      <c r="I65" s="28">
        <v>20154</v>
      </c>
      <c r="J65" s="28">
        <f t="shared" si="14"/>
        <v>57785</v>
      </c>
      <c r="K65" s="28">
        <v>7416</v>
      </c>
      <c r="L65" s="28">
        <v>1</v>
      </c>
      <c r="M65" s="28">
        <v>12782</v>
      </c>
      <c r="N65" s="28">
        <v>2135</v>
      </c>
      <c r="O65" s="28">
        <v>2135</v>
      </c>
    </row>
    <row r="66" spans="1:15" ht="12.75" customHeight="1">
      <c r="A66" s="4" t="s">
        <v>118</v>
      </c>
      <c r="B66" s="5" t="s">
        <v>119</v>
      </c>
      <c r="C66" s="28">
        <v>63436</v>
      </c>
      <c r="D66" s="28">
        <v>26373</v>
      </c>
      <c r="E66" s="28">
        <v>2010</v>
      </c>
      <c r="F66" s="28">
        <f t="shared" si="13"/>
        <v>35053</v>
      </c>
      <c r="G66" s="28">
        <v>353750</v>
      </c>
      <c r="H66" s="28">
        <v>71438</v>
      </c>
      <c r="I66" s="28">
        <v>9866</v>
      </c>
      <c r="J66" s="28">
        <f t="shared" si="14"/>
        <v>272446</v>
      </c>
      <c r="K66" s="28">
        <v>30365</v>
      </c>
      <c r="L66" s="28">
        <v>119</v>
      </c>
      <c r="M66" s="28">
        <v>64216</v>
      </c>
      <c r="N66" s="28">
        <v>1118</v>
      </c>
      <c r="O66" s="28">
        <v>804</v>
      </c>
    </row>
    <row r="67" spans="1:15" ht="12.75" customHeight="1">
      <c r="A67" s="4" t="s">
        <v>120</v>
      </c>
      <c r="B67" s="5" t="s">
        <v>121</v>
      </c>
      <c r="C67" s="28">
        <v>124285</v>
      </c>
      <c r="D67" s="28">
        <v>36078</v>
      </c>
      <c r="E67" s="28">
        <v>0</v>
      </c>
      <c r="F67" s="28">
        <f t="shared" si="13"/>
        <v>88207</v>
      </c>
      <c r="G67" s="28">
        <v>529434</v>
      </c>
      <c r="H67" s="28">
        <v>83629</v>
      </c>
      <c r="I67" s="28">
        <v>0</v>
      </c>
      <c r="J67" s="28">
        <f t="shared" si="14"/>
        <v>445805</v>
      </c>
      <c r="K67" s="28">
        <v>36409</v>
      </c>
      <c r="L67" s="28">
        <v>0</v>
      </c>
      <c r="M67" s="28">
        <v>141486</v>
      </c>
      <c r="N67" s="28">
        <v>1638</v>
      </c>
      <c r="O67" s="28">
        <v>1638</v>
      </c>
    </row>
    <row r="68" spans="1:15" ht="12.75" customHeight="1">
      <c r="A68" s="4" t="s">
        <v>122</v>
      </c>
      <c r="B68" s="5" t="s">
        <v>123</v>
      </c>
      <c r="C68" s="28">
        <v>53706</v>
      </c>
      <c r="D68" s="28">
        <v>38045</v>
      </c>
      <c r="E68" s="28">
        <v>1191</v>
      </c>
      <c r="F68" s="28">
        <f t="shared" si="13"/>
        <v>14470</v>
      </c>
      <c r="G68" s="28">
        <v>186566</v>
      </c>
      <c r="H68" s="28">
        <v>78010</v>
      </c>
      <c r="I68" s="28">
        <v>6854</v>
      </c>
      <c r="J68" s="28">
        <f t="shared" si="14"/>
        <v>101702</v>
      </c>
      <c r="K68" s="28">
        <v>483</v>
      </c>
      <c r="L68" s="28">
        <v>142</v>
      </c>
      <c r="M68" s="28">
        <v>6687</v>
      </c>
      <c r="N68" s="28">
        <v>94</v>
      </c>
      <c r="O68" s="28">
        <v>94</v>
      </c>
    </row>
    <row r="69" spans="1:15" ht="12.75" customHeight="1">
      <c r="A69" s="8"/>
      <c r="B69" s="9" t="s">
        <v>124</v>
      </c>
      <c r="C69" s="29">
        <f t="shared" ref="C69:O69" si="15">SUM(C60:C68)</f>
        <v>634600</v>
      </c>
      <c r="D69" s="29">
        <f t="shared" si="15"/>
        <v>371363</v>
      </c>
      <c r="E69" s="29">
        <f t="shared" si="15"/>
        <v>29233</v>
      </c>
      <c r="F69" s="29">
        <f t="shared" si="15"/>
        <v>234004</v>
      </c>
      <c r="G69" s="29">
        <f t="shared" si="15"/>
        <v>2354328</v>
      </c>
      <c r="H69" s="29">
        <f t="shared" si="15"/>
        <v>895541</v>
      </c>
      <c r="I69" s="29">
        <f t="shared" si="15"/>
        <v>166958</v>
      </c>
      <c r="J69" s="29">
        <f t="shared" si="15"/>
        <v>1291829</v>
      </c>
      <c r="K69" s="29">
        <f t="shared" si="15"/>
        <v>104759</v>
      </c>
      <c r="L69" s="29">
        <f t="shared" si="15"/>
        <v>3211</v>
      </c>
      <c r="M69" s="29">
        <f t="shared" si="15"/>
        <v>292645</v>
      </c>
      <c r="N69" s="29">
        <f t="shared" si="15"/>
        <v>24990</v>
      </c>
      <c r="O69" s="29">
        <f t="shared" si="15"/>
        <v>24676</v>
      </c>
    </row>
    <row r="70" spans="1:15" ht="12.75" customHeight="1">
      <c r="A70" s="4" t="s">
        <v>125</v>
      </c>
      <c r="B70" s="5" t="s">
        <v>126</v>
      </c>
      <c r="C70" s="28">
        <v>41054</v>
      </c>
      <c r="D70" s="28">
        <v>34681</v>
      </c>
      <c r="E70" s="28">
        <v>3068</v>
      </c>
      <c r="F70" s="28">
        <f t="shared" ref="F70:F79" si="16">SUM(C70-D70-E70)</f>
        <v>3305</v>
      </c>
      <c r="G70" s="28">
        <v>126513</v>
      </c>
      <c r="H70" s="28">
        <v>79399</v>
      </c>
      <c r="I70" s="28">
        <v>20894</v>
      </c>
      <c r="J70" s="28">
        <f t="shared" ref="J70:J79" si="17">SUM(G70-H70-I70)</f>
        <v>26220</v>
      </c>
      <c r="K70" s="28">
        <v>3152</v>
      </c>
      <c r="L70" s="28">
        <v>25</v>
      </c>
      <c r="M70" s="28">
        <v>3853</v>
      </c>
      <c r="N70" s="28">
        <v>428</v>
      </c>
      <c r="O70" s="28">
        <v>428</v>
      </c>
    </row>
    <row r="71" spans="1:15" ht="12.75" customHeight="1">
      <c r="A71" s="4" t="s">
        <v>127</v>
      </c>
      <c r="B71" s="5" t="s">
        <v>128</v>
      </c>
      <c r="C71" s="28">
        <v>187275</v>
      </c>
      <c r="D71" s="28">
        <v>106443</v>
      </c>
      <c r="E71" s="28">
        <v>6375</v>
      </c>
      <c r="F71" s="28">
        <f t="shared" si="16"/>
        <v>74457</v>
      </c>
      <c r="G71" s="28">
        <v>418318</v>
      </c>
      <c r="H71" s="28">
        <v>182996</v>
      </c>
      <c r="I71" s="28">
        <v>32247</v>
      </c>
      <c r="J71" s="28">
        <f t="shared" si="17"/>
        <v>203075</v>
      </c>
      <c r="K71" s="28">
        <v>16126</v>
      </c>
      <c r="L71" s="28">
        <v>0</v>
      </c>
      <c r="M71" s="28">
        <v>11597</v>
      </c>
      <c r="N71" s="28">
        <v>26814</v>
      </c>
      <c r="O71" s="28">
        <v>26814</v>
      </c>
    </row>
    <row r="72" spans="1:15" ht="12.75" customHeight="1">
      <c r="A72" s="4" t="s">
        <v>129</v>
      </c>
      <c r="B72" s="5" t="s">
        <v>130</v>
      </c>
      <c r="C72" s="28">
        <v>31817</v>
      </c>
      <c r="D72" s="28">
        <v>27266</v>
      </c>
      <c r="E72" s="28">
        <v>0</v>
      </c>
      <c r="F72" s="28">
        <f t="shared" si="16"/>
        <v>4551</v>
      </c>
      <c r="G72" s="28">
        <v>85232</v>
      </c>
      <c r="H72" s="28">
        <v>63518</v>
      </c>
      <c r="I72" s="28">
        <v>0</v>
      </c>
      <c r="J72" s="28">
        <f t="shared" si="17"/>
        <v>21714</v>
      </c>
      <c r="K72" s="28">
        <v>4785</v>
      </c>
      <c r="L72" s="28">
        <v>1627</v>
      </c>
      <c r="M72" s="28">
        <v>14287</v>
      </c>
      <c r="N72" s="28">
        <v>217</v>
      </c>
      <c r="O72" s="28">
        <v>217</v>
      </c>
    </row>
    <row r="73" spans="1:15" ht="12.75" customHeight="1">
      <c r="A73" s="4" t="s">
        <v>131</v>
      </c>
      <c r="B73" s="5" t="s">
        <v>132</v>
      </c>
      <c r="C73" s="28">
        <v>80508</v>
      </c>
      <c r="D73" s="28">
        <v>57013</v>
      </c>
      <c r="E73" s="28">
        <v>753</v>
      </c>
      <c r="F73" s="28">
        <f t="shared" si="16"/>
        <v>22742</v>
      </c>
      <c r="G73" s="28">
        <v>229070</v>
      </c>
      <c r="H73" s="28">
        <v>117711</v>
      </c>
      <c r="I73" s="28">
        <v>2319</v>
      </c>
      <c r="J73" s="28">
        <f t="shared" si="17"/>
        <v>109040</v>
      </c>
      <c r="K73" s="28">
        <v>10171</v>
      </c>
      <c r="L73" s="28">
        <v>796</v>
      </c>
      <c r="M73" s="28">
        <v>27728</v>
      </c>
      <c r="N73" s="28">
        <v>57822</v>
      </c>
      <c r="O73" s="28">
        <v>57482</v>
      </c>
    </row>
    <row r="74" spans="1:15" ht="12.75" customHeight="1">
      <c r="A74" s="4" t="s">
        <v>133</v>
      </c>
      <c r="B74" s="5" t="s">
        <v>134</v>
      </c>
      <c r="C74" s="28">
        <v>59285</v>
      </c>
      <c r="D74" s="28">
        <v>49369</v>
      </c>
      <c r="E74" s="28">
        <v>2137</v>
      </c>
      <c r="F74" s="28">
        <f t="shared" si="16"/>
        <v>7779</v>
      </c>
      <c r="G74" s="28">
        <v>124972</v>
      </c>
      <c r="H74" s="28">
        <v>82357</v>
      </c>
      <c r="I74" s="28">
        <v>9024</v>
      </c>
      <c r="J74" s="28">
        <f t="shared" si="17"/>
        <v>33591</v>
      </c>
      <c r="K74" s="28">
        <v>4594</v>
      </c>
      <c r="L74" s="28">
        <v>0</v>
      </c>
      <c r="M74" s="28">
        <v>1980</v>
      </c>
      <c r="N74" s="28">
        <v>1608</v>
      </c>
      <c r="O74" s="28">
        <v>1608</v>
      </c>
    </row>
    <row r="75" spans="1:15" ht="12.75" customHeight="1">
      <c r="A75" s="4" t="s">
        <v>135</v>
      </c>
      <c r="B75" s="5" t="s">
        <v>136</v>
      </c>
      <c r="C75" s="28">
        <v>30760</v>
      </c>
      <c r="D75" s="28">
        <v>29048</v>
      </c>
      <c r="E75" s="28">
        <v>772</v>
      </c>
      <c r="F75" s="28">
        <f t="shared" si="16"/>
        <v>940</v>
      </c>
      <c r="G75" s="28">
        <v>57599</v>
      </c>
      <c r="H75" s="28">
        <v>46093</v>
      </c>
      <c r="I75" s="28">
        <v>5109</v>
      </c>
      <c r="J75" s="28">
        <f t="shared" si="17"/>
        <v>6397</v>
      </c>
      <c r="K75" s="28">
        <v>247</v>
      </c>
      <c r="L75" s="28">
        <v>0</v>
      </c>
      <c r="M75" s="28">
        <v>66</v>
      </c>
      <c r="N75" s="28">
        <v>68</v>
      </c>
      <c r="O75" s="28">
        <v>12</v>
      </c>
    </row>
    <row r="76" spans="1:15" ht="12.75" customHeight="1">
      <c r="A76" s="4" t="s">
        <v>137</v>
      </c>
      <c r="B76" s="5" t="s">
        <v>138</v>
      </c>
      <c r="C76" s="28">
        <v>61639</v>
      </c>
      <c r="D76" s="28">
        <v>46215</v>
      </c>
      <c r="E76" s="28">
        <v>1332</v>
      </c>
      <c r="F76" s="28">
        <f t="shared" si="16"/>
        <v>14092</v>
      </c>
      <c r="G76" s="28">
        <v>161045</v>
      </c>
      <c r="H76" s="28">
        <v>98186</v>
      </c>
      <c r="I76" s="28">
        <v>5112</v>
      </c>
      <c r="J76" s="28">
        <f t="shared" si="17"/>
        <v>57747</v>
      </c>
      <c r="K76" s="28">
        <v>2566</v>
      </c>
      <c r="L76" s="28">
        <v>1082</v>
      </c>
      <c r="M76" s="28">
        <v>5751</v>
      </c>
      <c r="N76" s="28">
        <v>1544</v>
      </c>
      <c r="O76" s="28">
        <v>1544</v>
      </c>
    </row>
    <row r="77" spans="1:15" ht="12.75" customHeight="1">
      <c r="A77" s="4" t="s">
        <v>139</v>
      </c>
      <c r="B77" s="5" t="s">
        <v>140</v>
      </c>
      <c r="C77" s="28">
        <v>56706</v>
      </c>
      <c r="D77" s="28">
        <v>33263</v>
      </c>
      <c r="E77" s="28">
        <v>845</v>
      </c>
      <c r="F77" s="28">
        <f t="shared" si="16"/>
        <v>22598</v>
      </c>
      <c r="G77" s="28">
        <v>132605</v>
      </c>
      <c r="H77" s="28">
        <v>62424</v>
      </c>
      <c r="I77" s="28">
        <v>3411</v>
      </c>
      <c r="J77" s="28">
        <f t="shared" si="17"/>
        <v>66770</v>
      </c>
      <c r="K77" s="28">
        <v>7122</v>
      </c>
      <c r="L77" s="28">
        <v>0</v>
      </c>
      <c r="M77" s="28">
        <v>4879</v>
      </c>
      <c r="N77" s="28">
        <v>970</v>
      </c>
      <c r="O77" s="28">
        <v>970</v>
      </c>
    </row>
    <row r="78" spans="1:15" ht="12.75" customHeight="1">
      <c r="A78" s="4" t="s">
        <v>141</v>
      </c>
      <c r="B78" s="5" t="s">
        <v>142</v>
      </c>
      <c r="C78" s="28">
        <v>30964</v>
      </c>
      <c r="D78" s="28">
        <v>24720</v>
      </c>
      <c r="E78" s="28">
        <v>0</v>
      </c>
      <c r="F78" s="28">
        <f t="shared" si="16"/>
        <v>6244</v>
      </c>
      <c r="G78" s="28">
        <v>60154</v>
      </c>
      <c r="H78" s="28">
        <v>42534</v>
      </c>
      <c r="I78" s="28">
        <v>0</v>
      </c>
      <c r="J78" s="28">
        <f t="shared" si="17"/>
        <v>17620</v>
      </c>
      <c r="K78" s="28">
        <v>1109</v>
      </c>
      <c r="L78" s="28">
        <v>0</v>
      </c>
      <c r="M78" s="28">
        <v>72</v>
      </c>
      <c r="N78" s="28">
        <v>343</v>
      </c>
      <c r="O78" s="28">
        <v>343</v>
      </c>
    </row>
    <row r="79" spans="1:15" ht="12.75" customHeight="1">
      <c r="A79" s="4" t="s">
        <v>143</v>
      </c>
      <c r="B79" s="5" t="s">
        <v>144</v>
      </c>
      <c r="C79" s="28">
        <v>34605</v>
      </c>
      <c r="D79" s="28">
        <v>30173</v>
      </c>
      <c r="E79" s="28">
        <v>900</v>
      </c>
      <c r="F79" s="28">
        <f t="shared" si="16"/>
        <v>3532</v>
      </c>
      <c r="G79" s="28">
        <v>103074</v>
      </c>
      <c r="H79" s="28">
        <v>69328</v>
      </c>
      <c r="I79" s="28">
        <v>4740</v>
      </c>
      <c r="J79" s="28">
        <f t="shared" si="17"/>
        <v>29006</v>
      </c>
      <c r="K79" s="28">
        <v>4710</v>
      </c>
      <c r="L79" s="28">
        <v>871</v>
      </c>
      <c r="M79" s="28">
        <v>22227</v>
      </c>
      <c r="N79" s="28">
        <v>686</v>
      </c>
      <c r="O79" s="28">
        <v>686</v>
      </c>
    </row>
    <row r="80" spans="1:15" ht="12.75" customHeight="1">
      <c r="A80" s="8"/>
      <c r="B80" s="9" t="s">
        <v>145</v>
      </c>
      <c r="C80" s="29">
        <f t="shared" ref="C80:O80" si="18">SUM(C70:C79)</f>
        <v>614613</v>
      </c>
      <c r="D80" s="29">
        <f t="shared" si="18"/>
        <v>438191</v>
      </c>
      <c r="E80" s="29">
        <f t="shared" si="18"/>
        <v>16182</v>
      </c>
      <c r="F80" s="29">
        <f t="shared" si="18"/>
        <v>160240</v>
      </c>
      <c r="G80" s="29">
        <f t="shared" si="18"/>
        <v>1498582</v>
      </c>
      <c r="H80" s="29">
        <f t="shared" si="18"/>
        <v>844546</v>
      </c>
      <c r="I80" s="29">
        <f t="shared" si="18"/>
        <v>82856</v>
      </c>
      <c r="J80" s="29">
        <f t="shared" si="18"/>
        <v>571180</v>
      </c>
      <c r="K80" s="29">
        <f t="shared" si="18"/>
        <v>54582</v>
      </c>
      <c r="L80" s="29">
        <f t="shared" si="18"/>
        <v>4401</v>
      </c>
      <c r="M80" s="29">
        <f t="shared" si="18"/>
        <v>92440</v>
      </c>
      <c r="N80" s="29">
        <f t="shared" si="18"/>
        <v>90500</v>
      </c>
      <c r="O80" s="29">
        <f t="shared" si="18"/>
        <v>90104</v>
      </c>
    </row>
    <row r="81" spans="1:15" ht="12.75" customHeight="1">
      <c r="A81" s="4" t="s">
        <v>146</v>
      </c>
      <c r="B81" s="5" t="s">
        <v>147</v>
      </c>
      <c r="C81" s="28">
        <v>57824</v>
      </c>
      <c r="D81" s="28">
        <v>34938</v>
      </c>
      <c r="E81" s="28">
        <v>1906</v>
      </c>
      <c r="F81" s="28">
        <f>SUM(C81-D81-E81)</f>
        <v>20980</v>
      </c>
      <c r="G81" s="28">
        <v>223822</v>
      </c>
      <c r="H81" s="28">
        <v>111807</v>
      </c>
      <c r="I81" s="28">
        <v>14519</v>
      </c>
      <c r="J81" s="28">
        <f>SUM(G81-H81-I81)</f>
        <v>97496</v>
      </c>
      <c r="K81" s="28">
        <v>2690</v>
      </c>
      <c r="L81" s="28">
        <v>0</v>
      </c>
      <c r="M81" s="28">
        <v>14423</v>
      </c>
      <c r="N81" s="28">
        <v>4522</v>
      </c>
      <c r="O81" s="28">
        <v>4522</v>
      </c>
    </row>
    <row r="82" spans="1:15" ht="12.75" customHeight="1">
      <c r="A82" s="4" t="s">
        <v>148</v>
      </c>
      <c r="B82" s="5" t="s">
        <v>149</v>
      </c>
      <c r="C82" s="28">
        <v>28716</v>
      </c>
      <c r="D82" s="28">
        <v>21242</v>
      </c>
      <c r="E82" s="28">
        <v>454</v>
      </c>
      <c r="F82" s="28">
        <f>SUM(C82-D82-E82)</f>
        <v>7020</v>
      </c>
      <c r="G82" s="28">
        <v>121833</v>
      </c>
      <c r="H82" s="28">
        <v>61403</v>
      </c>
      <c r="I82" s="28">
        <v>3367</v>
      </c>
      <c r="J82" s="28">
        <f>SUM(G82-H82-I82)</f>
        <v>57063</v>
      </c>
      <c r="K82" s="28">
        <v>1006</v>
      </c>
      <c r="L82" s="28">
        <v>12</v>
      </c>
      <c r="M82" s="28">
        <v>12661</v>
      </c>
      <c r="N82" s="28">
        <v>894</v>
      </c>
      <c r="O82" s="28">
        <v>894</v>
      </c>
    </row>
    <row r="83" spans="1:15" ht="12.75" customHeight="1">
      <c r="A83" s="4" t="s">
        <v>150</v>
      </c>
      <c r="B83" s="5" t="s">
        <v>151</v>
      </c>
      <c r="C83" s="28">
        <v>8278</v>
      </c>
      <c r="D83" s="28">
        <v>7407</v>
      </c>
      <c r="E83" s="28">
        <v>854</v>
      </c>
      <c r="F83" s="28">
        <f>SUM(C83-D83-E83)</f>
        <v>17</v>
      </c>
      <c r="G83" s="28">
        <v>26926</v>
      </c>
      <c r="H83" s="28">
        <v>22125</v>
      </c>
      <c r="I83" s="28">
        <v>4507</v>
      </c>
      <c r="J83" s="28">
        <f>SUM(G83-H83-I83)</f>
        <v>294</v>
      </c>
      <c r="K83" s="28">
        <v>0</v>
      </c>
      <c r="L83" s="28">
        <v>0</v>
      </c>
      <c r="M83" s="28">
        <v>15</v>
      </c>
      <c r="N83" s="28">
        <v>0</v>
      </c>
      <c r="O83" s="28">
        <v>0</v>
      </c>
    </row>
    <row r="84" spans="1:15" ht="12.75" customHeight="1">
      <c r="A84" s="4" t="s">
        <v>152</v>
      </c>
      <c r="B84" s="5" t="s">
        <v>153</v>
      </c>
      <c r="C84" s="28">
        <v>26767</v>
      </c>
      <c r="D84" s="28">
        <v>24157</v>
      </c>
      <c r="E84" s="28">
        <v>549</v>
      </c>
      <c r="F84" s="28">
        <f>SUM(C84-D84-E84)</f>
        <v>2061</v>
      </c>
      <c r="G84" s="28">
        <v>101052</v>
      </c>
      <c r="H84" s="28">
        <v>70571</v>
      </c>
      <c r="I84" s="28">
        <v>3807</v>
      </c>
      <c r="J84" s="28">
        <f>SUM(G84-H84-I84)</f>
        <v>26674</v>
      </c>
      <c r="K84" s="28">
        <v>1306</v>
      </c>
      <c r="L84" s="28">
        <v>0</v>
      </c>
      <c r="M84" s="28">
        <v>9994</v>
      </c>
      <c r="N84" s="28">
        <v>364</v>
      </c>
      <c r="O84" s="28">
        <v>364</v>
      </c>
    </row>
    <row r="85" spans="1:15" ht="12.75" customHeight="1">
      <c r="A85" s="4" t="s">
        <v>154</v>
      </c>
      <c r="B85" s="5" t="s">
        <v>155</v>
      </c>
      <c r="C85" s="28">
        <v>40913</v>
      </c>
      <c r="D85" s="28">
        <v>36008</v>
      </c>
      <c r="E85" s="28">
        <v>1821</v>
      </c>
      <c r="F85" s="28">
        <f>SUM(C85-D85-E85)</f>
        <v>3084</v>
      </c>
      <c r="G85" s="28">
        <v>116727</v>
      </c>
      <c r="H85" s="28">
        <v>85915</v>
      </c>
      <c r="I85" s="28">
        <v>9116</v>
      </c>
      <c r="J85" s="28">
        <f>SUM(G85-H85-I85)</f>
        <v>21696</v>
      </c>
      <c r="K85" s="28">
        <v>2757</v>
      </c>
      <c r="L85" s="28">
        <v>383</v>
      </c>
      <c r="M85" s="28">
        <v>6729</v>
      </c>
      <c r="N85" s="28">
        <v>23447</v>
      </c>
      <c r="O85" s="28">
        <v>23447</v>
      </c>
    </row>
    <row r="86" spans="1:15" ht="12.75" customHeight="1">
      <c r="A86" s="8"/>
      <c r="B86" s="9" t="s">
        <v>156</v>
      </c>
      <c r="C86" s="29">
        <f t="shared" ref="C86:O86" si="19">SUM(C81:C85)</f>
        <v>162498</v>
      </c>
      <c r="D86" s="29">
        <f t="shared" si="19"/>
        <v>123752</v>
      </c>
      <c r="E86" s="29">
        <f t="shared" si="19"/>
        <v>5584</v>
      </c>
      <c r="F86" s="29">
        <f t="shared" si="19"/>
        <v>33162</v>
      </c>
      <c r="G86" s="29">
        <f t="shared" si="19"/>
        <v>590360</v>
      </c>
      <c r="H86" s="29">
        <f t="shared" si="19"/>
        <v>351821</v>
      </c>
      <c r="I86" s="29">
        <f t="shared" si="19"/>
        <v>35316</v>
      </c>
      <c r="J86" s="29">
        <f t="shared" si="19"/>
        <v>203223</v>
      </c>
      <c r="K86" s="29">
        <f t="shared" si="19"/>
        <v>7759</v>
      </c>
      <c r="L86" s="29">
        <f t="shared" si="19"/>
        <v>395</v>
      </c>
      <c r="M86" s="29">
        <f t="shared" si="19"/>
        <v>43822</v>
      </c>
      <c r="N86" s="29">
        <f t="shared" si="19"/>
        <v>29227</v>
      </c>
      <c r="O86" s="29">
        <f t="shared" si="19"/>
        <v>29227</v>
      </c>
    </row>
    <row r="87" spans="1:15" ht="12.75" customHeight="1">
      <c r="A87" s="4" t="s">
        <v>157</v>
      </c>
      <c r="B87" s="5" t="s">
        <v>158</v>
      </c>
      <c r="C87" s="28">
        <v>68625</v>
      </c>
      <c r="D87" s="28">
        <v>56751</v>
      </c>
      <c r="E87" s="28">
        <v>0</v>
      </c>
      <c r="F87" s="28">
        <f>SUM(C87-D87-E87)</f>
        <v>11874</v>
      </c>
      <c r="G87" s="28">
        <v>269459</v>
      </c>
      <c r="H87" s="28">
        <v>155286</v>
      </c>
      <c r="I87" s="28">
        <v>0</v>
      </c>
      <c r="J87" s="28">
        <f>SUM(G87-H87-I87)</f>
        <v>114173</v>
      </c>
      <c r="K87" s="28">
        <v>3701</v>
      </c>
      <c r="L87" s="28">
        <v>402</v>
      </c>
      <c r="M87" s="28">
        <v>19081</v>
      </c>
      <c r="N87" s="28">
        <v>1303</v>
      </c>
      <c r="O87" s="28">
        <v>1303</v>
      </c>
    </row>
    <row r="88" spans="1:15" ht="12.75" customHeight="1">
      <c r="A88" s="4" t="s">
        <v>159</v>
      </c>
      <c r="B88" s="5" t="s">
        <v>160</v>
      </c>
      <c r="C88" s="28">
        <v>54024</v>
      </c>
      <c r="D88" s="28">
        <v>26207</v>
      </c>
      <c r="E88" s="28">
        <v>2188</v>
      </c>
      <c r="F88" s="28">
        <f>SUM(C88-D88-E88)</f>
        <v>25629</v>
      </c>
      <c r="G88" s="28">
        <v>151895</v>
      </c>
      <c r="H88" s="28">
        <v>65143</v>
      </c>
      <c r="I88" s="28">
        <v>16167</v>
      </c>
      <c r="J88" s="28">
        <f>SUM(G88-H88-I88)</f>
        <v>70585</v>
      </c>
      <c r="K88" s="28">
        <v>1363</v>
      </c>
      <c r="L88" s="28">
        <v>82</v>
      </c>
      <c r="M88" s="28">
        <v>6454</v>
      </c>
      <c r="N88" s="28">
        <v>300</v>
      </c>
      <c r="O88" s="28">
        <v>300</v>
      </c>
    </row>
    <row r="89" spans="1:15" ht="12.75" customHeight="1">
      <c r="A89" s="8"/>
      <c r="B89" s="9" t="s">
        <v>161</v>
      </c>
      <c r="C89" s="29">
        <f t="shared" ref="C89:O89" si="20">SUM(C87:C88)</f>
        <v>122649</v>
      </c>
      <c r="D89" s="29">
        <f t="shared" si="20"/>
        <v>82958</v>
      </c>
      <c r="E89" s="29">
        <f t="shared" si="20"/>
        <v>2188</v>
      </c>
      <c r="F89" s="29">
        <f t="shared" si="20"/>
        <v>37503</v>
      </c>
      <c r="G89" s="29">
        <f t="shared" si="20"/>
        <v>421354</v>
      </c>
      <c r="H89" s="29">
        <f t="shared" si="20"/>
        <v>220429</v>
      </c>
      <c r="I89" s="29">
        <f t="shared" si="20"/>
        <v>16167</v>
      </c>
      <c r="J89" s="29">
        <f t="shared" si="20"/>
        <v>184758</v>
      </c>
      <c r="K89" s="29">
        <f t="shared" si="20"/>
        <v>5064</v>
      </c>
      <c r="L89" s="29">
        <f t="shared" si="20"/>
        <v>484</v>
      </c>
      <c r="M89" s="29">
        <f t="shared" si="20"/>
        <v>25535</v>
      </c>
      <c r="N89" s="29">
        <f t="shared" si="20"/>
        <v>1603</v>
      </c>
      <c r="O89" s="29">
        <f t="shared" si="20"/>
        <v>1603</v>
      </c>
    </row>
    <row r="90" spans="1:15" ht="12.75" customHeight="1">
      <c r="A90" s="4" t="s">
        <v>162</v>
      </c>
      <c r="B90" s="5" t="s">
        <v>163</v>
      </c>
      <c r="C90" s="28">
        <v>58916</v>
      </c>
      <c r="D90" s="28">
        <v>39847</v>
      </c>
      <c r="E90" s="28">
        <v>4406</v>
      </c>
      <c r="F90" s="28">
        <f>SUM(C90-D90-E90)</f>
        <v>14663</v>
      </c>
      <c r="G90" s="28">
        <v>263443</v>
      </c>
      <c r="H90" s="28">
        <v>112800</v>
      </c>
      <c r="I90" s="28">
        <v>29470</v>
      </c>
      <c r="J90" s="28">
        <f>SUM(G90-H90-I90)</f>
        <v>121173</v>
      </c>
      <c r="K90" s="28">
        <v>2335</v>
      </c>
      <c r="L90" s="28">
        <v>67</v>
      </c>
      <c r="M90" s="28">
        <v>6061</v>
      </c>
      <c r="N90" s="28">
        <v>149</v>
      </c>
      <c r="O90" s="28">
        <v>149</v>
      </c>
    </row>
    <row r="91" spans="1:15" ht="12.75" customHeight="1">
      <c r="A91" s="4" t="s">
        <v>164</v>
      </c>
      <c r="B91" s="5" t="s">
        <v>165</v>
      </c>
      <c r="C91" s="28">
        <v>73425</v>
      </c>
      <c r="D91" s="28">
        <v>58329</v>
      </c>
      <c r="E91" s="28">
        <v>0</v>
      </c>
      <c r="F91" s="28">
        <f>SUM(C91-D91-E91)</f>
        <v>15096</v>
      </c>
      <c r="G91" s="28">
        <v>274910</v>
      </c>
      <c r="H91" s="28">
        <v>138304</v>
      </c>
      <c r="I91" s="28">
        <v>0</v>
      </c>
      <c r="J91" s="28">
        <f>SUM(G91-H91-I91)</f>
        <v>136606</v>
      </c>
      <c r="K91" s="28">
        <v>1734</v>
      </c>
      <c r="L91" s="28">
        <v>805</v>
      </c>
      <c r="M91" s="28">
        <v>29294</v>
      </c>
      <c r="N91" s="28">
        <v>1688</v>
      </c>
      <c r="O91" s="28">
        <v>1688</v>
      </c>
    </row>
    <row r="92" spans="1:15" ht="12.75" customHeight="1">
      <c r="A92" s="4" t="s">
        <v>166</v>
      </c>
      <c r="B92" s="5" t="s">
        <v>167</v>
      </c>
      <c r="C92" s="28">
        <v>16301</v>
      </c>
      <c r="D92" s="28">
        <v>9689</v>
      </c>
      <c r="E92" s="28">
        <v>1796</v>
      </c>
      <c r="F92" s="28">
        <f>SUM(C92-D92-E92)</f>
        <v>4816</v>
      </c>
      <c r="G92" s="28">
        <v>49570</v>
      </c>
      <c r="H92" s="28">
        <v>24427</v>
      </c>
      <c r="I92" s="28">
        <v>15999</v>
      </c>
      <c r="J92" s="28">
        <f>SUM(G92-H92-I92)</f>
        <v>9144</v>
      </c>
      <c r="K92" s="28">
        <v>1021</v>
      </c>
      <c r="L92" s="28">
        <v>0</v>
      </c>
      <c r="M92" s="28">
        <v>2134</v>
      </c>
      <c r="N92" s="28">
        <v>116</v>
      </c>
      <c r="O92" s="28">
        <v>116</v>
      </c>
    </row>
    <row r="93" spans="1:15" ht="12.75" customHeight="1">
      <c r="A93" s="4" t="s">
        <v>168</v>
      </c>
      <c r="B93" s="5" t="s">
        <v>169</v>
      </c>
      <c r="C93" s="28">
        <v>665273</v>
      </c>
      <c r="D93" s="28">
        <v>475731</v>
      </c>
      <c r="E93" s="28">
        <v>30193</v>
      </c>
      <c r="F93" s="28">
        <f>SUM(C93-D93-E93)</f>
        <v>159349</v>
      </c>
      <c r="G93" s="28">
        <v>1918377</v>
      </c>
      <c r="H93" s="28">
        <v>792297</v>
      </c>
      <c r="I93" s="28">
        <v>102607</v>
      </c>
      <c r="J93" s="28">
        <f>SUM(G93-H93-I93)</f>
        <v>1023473</v>
      </c>
      <c r="K93" s="28">
        <v>110464</v>
      </c>
      <c r="L93" s="28">
        <v>201</v>
      </c>
      <c r="M93" s="28">
        <v>188683</v>
      </c>
      <c r="N93" s="28">
        <v>53766</v>
      </c>
      <c r="O93" s="28">
        <v>49462</v>
      </c>
    </row>
    <row r="94" spans="1:15" ht="12.75" customHeight="1">
      <c r="A94" s="4" t="s">
        <v>170</v>
      </c>
      <c r="B94" s="5" t="s">
        <v>171</v>
      </c>
      <c r="C94" s="28">
        <v>49365</v>
      </c>
      <c r="D94" s="28">
        <v>17115</v>
      </c>
      <c r="E94" s="28">
        <v>1037</v>
      </c>
      <c r="F94" s="28">
        <f>SUM(C94-D94-E94)</f>
        <v>31213</v>
      </c>
      <c r="G94" s="28">
        <v>151953</v>
      </c>
      <c r="H94" s="28">
        <v>47367</v>
      </c>
      <c r="I94" s="28">
        <v>7851</v>
      </c>
      <c r="J94" s="28">
        <f>SUM(G94-H94-I94)</f>
        <v>96735</v>
      </c>
      <c r="K94" s="28">
        <v>4518</v>
      </c>
      <c r="L94" s="28">
        <v>3012</v>
      </c>
      <c r="M94" s="28">
        <v>20630</v>
      </c>
      <c r="N94" s="28">
        <v>285</v>
      </c>
      <c r="O94" s="28">
        <v>285</v>
      </c>
    </row>
    <row r="95" spans="1:15" ht="12.75" customHeight="1">
      <c r="A95" s="8"/>
      <c r="B95" s="9" t="s">
        <v>172</v>
      </c>
      <c r="C95" s="29">
        <f t="shared" ref="C95:O95" si="21">SUM(C90:C94)</f>
        <v>863280</v>
      </c>
      <c r="D95" s="29">
        <f t="shared" si="21"/>
        <v>600711</v>
      </c>
      <c r="E95" s="29">
        <f t="shared" si="21"/>
        <v>37432</v>
      </c>
      <c r="F95" s="29">
        <f t="shared" si="21"/>
        <v>225137</v>
      </c>
      <c r="G95" s="29">
        <f t="shared" si="21"/>
        <v>2658253</v>
      </c>
      <c r="H95" s="29">
        <f t="shared" si="21"/>
        <v>1115195</v>
      </c>
      <c r="I95" s="29">
        <f t="shared" si="21"/>
        <v>155927</v>
      </c>
      <c r="J95" s="29">
        <f t="shared" si="21"/>
        <v>1387131</v>
      </c>
      <c r="K95" s="29">
        <f t="shared" si="21"/>
        <v>120072</v>
      </c>
      <c r="L95" s="29">
        <f t="shared" si="21"/>
        <v>4085</v>
      </c>
      <c r="M95" s="29">
        <f t="shared" si="21"/>
        <v>246802</v>
      </c>
      <c r="N95" s="29">
        <f t="shared" si="21"/>
        <v>56004</v>
      </c>
      <c r="O95" s="29">
        <f t="shared" si="21"/>
        <v>51700</v>
      </c>
    </row>
    <row r="96" spans="1:15" ht="12.75" customHeight="1">
      <c r="A96" s="4" t="s">
        <v>173</v>
      </c>
      <c r="B96" s="5" t="s">
        <v>174</v>
      </c>
      <c r="C96" s="28">
        <v>13848</v>
      </c>
      <c r="D96" s="28">
        <v>11354</v>
      </c>
      <c r="E96" s="28">
        <v>673</v>
      </c>
      <c r="F96" s="28">
        <f>SUM(C96-D96-E96)</f>
        <v>1821</v>
      </c>
      <c r="G96" s="28">
        <v>75812</v>
      </c>
      <c r="H96" s="28">
        <v>42329</v>
      </c>
      <c r="I96" s="28">
        <v>4519</v>
      </c>
      <c r="J96" s="28">
        <f>SUM(G96-H96-I96)</f>
        <v>28964</v>
      </c>
      <c r="K96" s="28">
        <v>50</v>
      </c>
      <c r="L96" s="28">
        <v>0</v>
      </c>
      <c r="M96" s="28">
        <v>17304</v>
      </c>
      <c r="N96" s="28">
        <v>117</v>
      </c>
      <c r="O96" s="28">
        <v>117</v>
      </c>
    </row>
    <row r="97" spans="1:15" ht="12.75" customHeight="1">
      <c r="A97" s="4" t="s">
        <v>175</v>
      </c>
      <c r="B97" s="5" t="s">
        <v>176</v>
      </c>
      <c r="C97" s="28">
        <v>5165</v>
      </c>
      <c r="D97" s="28">
        <v>4802</v>
      </c>
      <c r="E97" s="28">
        <v>0</v>
      </c>
      <c r="F97" s="28">
        <f>SUM(C97-D97-E97)</f>
        <v>363</v>
      </c>
      <c r="G97" s="28">
        <v>16713</v>
      </c>
      <c r="H97" s="28">
        <v>14763</v>
      </c>
      <c r="I97" s="28">
        <v>0</v>
      </c>
      <c r="J97" s="28">
        <f>SUM(G97-H97-I97)</f>
        <v>1950</v>
      </c>
      <c r="K97" s="28">
        <v>36</v>
      </c>
      <c r="L97" s="28">
        <v>0</v>
      </c>
      <c r="M97" s="28">
        <v>9</v>
      </c>
      <c r="N97" s="28">
        <v>0</v>
      </c>
      <c r="O97" s="28">
        <v>0</v>
      </c>
    </row>
    <row r="98" spans="1:15" ht="12.75" customHeight="1">
      <c r="A98" s="8"/>
      <c r="B98" s="9" t="s">
        <v>177</v>
      </c>
      <c r="C98" s="29">
        <f t="shared" ref="C98:O98" si="22">SUM(C96:C97)</f>
        <v>19013</v>
      </c>
      <c r="D98" s="29">
        <f t="shared" si="22"/>
        <v>16156</v>
      </c>
      <c r="E98" s="29">
        <f t="shared" si="22"/>
        <v>673</v>
      </c>
      <c r="F98" s="29">
        <f t="shared" si="22"/>
        <v>2184</v>
      </c>
      <c r="G98" s="29">
        <f t="shared" si="22"/>
        <v>92525</v>
      </c>
      <c r="H98" s="29">
        <f t="shared" si="22"/>
        <v>57092</v>
      </c>
      <c r="I98" s="29">
        <f t="shared" si="22"/>
        <v>4519</v>
      </c>
      <c r="J98" s="29">
        <f t="shared" si="22"/>
        <v>30914</v>
      </c>
      <c r="K98" s="29">
        <f t="shared" si="22"/>
        <v>86</v>
      </c>
      <c r="L98" s="29">
        <f t="shared" si="22"/>
        <v>0</v>
      </c>
      <c r="M98" s="29">
        <f t="shared" si="22"/>
        <v>17313</v>
      </c>
      <c r="N98" s="29">
        <f t="shared" si="22"/>
        <v>117</v>
      </c>
      <c r="O98" s="29">
        <f t="shared" si="22"/>
        <v>117</v>
      </c>
    </row>
    <row r="99" spans="1:15" ht="12.75" customHeight="1">
      <c r="A99" s="4" t="s">
        <v>178</v>
      </c>
      <c r="B99" s="5" t="s">
        <v>179</v>
      </c>
      <c r="C99" s="28">
        <v>41123</v>
      </c>
      <c r="D99" s="28">
        <v>33547</v>
      </c>
      <c r="E99" s="28">
        <v>1520</v>
      </c>
      <c r="F99" s="28">
        <f>SUM(C99-D99-E99)</f>
        <v>6056</v>
      </c>
      <c r="G99" s="28">
        <v>155764</v>
      </c>
      <c r="H99" s="28">
        <v>99153</v>
      </c>
      <c r="I99" s="28">
        <v>9094</v>
      </c>
      <c r="J99" s="28">
        <f>SUM(G99-H99-I99)</f>
        <v>47517</v>
      </c>
      <c r="K99" s="28">
        <v>513</v>
      </c>
      <c r="L99" s="28">
        <v>0</v>
      </c>
      <c r="M99" s="28">
        <v>9237</v>
      </c>
      <c r="N99" s="28">
        <v>397</v>
      </c>
      <c r="O99" s="28">
        <v>397</v>
      </c>
    </row>
    <row r="100" spans="1:15" ht="12.75" customHeight="1">
      <c r="A100" s="4" t="s">
        <v>180</v>
      </c>
      <c r="B100" s="5" t="s">
        <v>181</v>
      </c>
      <c r="C100" s="28">
        <v>39392</v>
      </c>
      <c r="D100" s="28">
        <v>22662</v>
      </c>
      <c r="E100" s="28">
        <v>1966</v>
      </c>
      <c r="F100" s="28">
        <f>SUM(C100-D100-E100)</f>
        <v>14764</v>
      </c>
      <c r="G100" s="28">
        <v>132285</v>
      </c>
      <c r="H100" s="28">
        <v>60939</v>
      </c>
      <c r="I100" s="28">
        <v>9458</v>
      </c>
      <c r="J100" s="28">
        <f>SUM(G100-H100-I100)</f>
        <v>61888</v>
      </c>
      <c r="K100" s="28">
        <v>1336</v>
      </c>
      <c r="L100" s="28">
        <v>0</v>
      </c>
      <c r="M100" s="28">
        <v>6323</v>
      </c>
      <c r="N100" s="28">
        <v>2893</v>
      </c>
      <c r="O100" s="28">
        <v>2893</v>
      </c>
    </row>
    <row r="101" spans="1:15" ht="12.75" customHeight="1">
      <c r="A101" s="4" t="s">
        <v>182</v>
      </c>
      <c r="B101" s="5" t="s">
        <v>183</v>
      </c>
      <c r="C101" s="28">
        <v>21696</v>
      </c>
      <c r="D101" s="28">
        <v>18033</v>
      </c>
      <c r="E101" s="28">
        <v>0</v>
      </c>
      <c r="F101" s="28">
        <f>SUM(C101-D101-E101)</f>
        <v>3663</v>
      </c>
      <c r="G101" s="28">
        <v>67061</v>
      </c>
      <c r="H101" s="28">
        <v>46839</v>
      </c>
      <c r="I101" s="28">
        <v>0</v>
      </c>
      <c r="J101" s="28">
        <f>SUM(G101-H101-I101)</f>
        <v>20222</v>
      </c>
      <c r="K101" s="28">
        <v>192</v>
      </c>
      <c r="L101" s="28">
        <v>0</v>
      </c>
      <c r="M101" s="28">
        <v>3144</v>
      </c>
      <c r="N101" s="28">
        <v>414</v>
      </c>
      <c r="O101" s="28">
        <v>414</v>
      </c>
    </row>
    <row r="102" spans="1:15" ht="12.75" customHeight="1">
      <c r="A102" s="4" t="s">
        <v>184</v>
      </c>
      <c r="B102" s="5" t="s">
        <v>185</v>
      </c>
      <c r="C102" s="28">
        <v>33835</v>
      </c>
      <c r="D102" s="28">
        <v>28361</v>
      </c>
      <c r="E102" s="28">
        <v>2249</v>
      </c>
      <c r="F102" s="28">
        <f>SUM(C102-D102-E102)</f>
        <v>3225</v>
      </c>
      <c r="G102" s="28">
        <v>116872</v>
      </c>
      <c r="H102" s="28">
        <v>68095</v>
      </c>
      <c r="I102" s="28">
        <v>17425</v>
      </c>
      <c r="J102" s="28">
        <f>SUM(G102-H102-I102)</f>
        <v>31352</v>
      </c>
      <c r="K102" s="28">
        <v>2081</v>
      </c>
      <c r="L102" s="28">
        <v>0</v>
      </c>
      <c r="M102" s="28">
        <v>5631</v>
      </c>
      <c r="N102" s="28">
        <v>47</v>
      </c>
      <c r="O102" s="28">
        <v>47</v>
      </c>
    </row>
    <row r="103" spans="1:15" ht="12.75" customHeight="1">
      <c r="A103" s="8"/>
      <c r="B103" s="9" t="s">
        <v>186</v>
      </c>
      <c r="C103" s="29">
        <f t="shared" ref="C103:O103" si="23">SUM(C99:C102)</f>
        <v>136046</v>
      </c>
      <c r="D103" s="29">
        <f t="shared" si="23"/>
        <v>102603</v>
      </c>
      <c r="E103" s="29">
        <f t="shared" si="23"/>
        <v>5735</v>
      </c>
      <c r="F103" s="29">
        <f t="shared" si="23"/>
        <v>27708</v>
      </c>
      <c r="G103" s="29">
        <f t="shared" si="23"/>
        <v>471982</v>
      </c>
      <c r="H103" s="29">
        <f t="shared" si="23"/>
        <v>275026</v>
      </c>
      <c r="I103" s="29">
        <f t="shared" si="23"/>
        <v>35977</v>
      </c>
      <c r="J103" s="29">
        <f t="shared" si="23"/>
        <v>160979</v>
      </c>
      <c r="K103" s="29">
        <f t="shared" si="23"/>
        <v>4122</v>
      </c>
      <c r="L103" s="29">
        <f t="shared" si="23"/>
        <v>0</v>
      </c>
      <c r="M103" s="29">
        <f t="shared" si="23"/>
        <v>24335</v>
      </c>
      <c r="N103" s="29">
        <f t="shared" si="23"/>
        <v>3751</v>
      </c>
      <c r="O103" s="29">
        <f t="shared" si="23"/>
        <v>3751</v>
      </c>
    </row>
    <row r="104" spans="1:15" ht="12.75" customHeight="1">
      <c r="A104" s="4" t="s">
        <v>187</v>
      </c>
      <c r="B104" s="5" t="s">
        <v>188</v>
      </c>
      <c r="C104" s="28">
        <v>25479</v>
      </c>
      <c r="D104" s="28">
        <v>20304</v>
      </c>
      <c r="E104" s="28">
        <v>997</v>
      </c>
      <c r="F104" s="28">
        <f>SUM(C104-D104-E104)</f>
        <v>4178</v>
      </c>
      <c r="G104" s="28">
        <v>106080</v>
      </c>
      <c r="H104" s="28">
        <v>64165</v>
      </c>
      <c r="I104" s="28">
        <v>7772</v>
      </c>
      <c r="J104" s="28">
        <f>SUM(G104-H104-I104)</f>
        <v>34143</v>
      </c>
      <c r="K104" s="28">
        <v>1272</v>
      </c>
      <c r="L104" s="28">
        <v>0</v>
      </c>
      <c r="M104" s="28">
        <v>5799</v>
      </c>
      <c r="N104" s="28">
        <v>591</v>
      </c>
      <c r="O104" s="28">
        <v>591</v>
      </c>
    </row>
    <row r="105" spans="1:15" ht="12.75" customHeight="1">
      <c r="A105" s="4" t="s">
        <v>189</v>
      </c>
      <c r="B105" s="5" t="s">
        <v>190</v>
      </c>
      <c r="C105" s="28">
        <v>16869</v>
      </c>
      <c r="D105" s="28">
        <v>12358</v>
      </c>
      <c r="E105" s="28">
        <v>0</v>
      </c>
      <c r="F105" s="28">
        <f>SUM(C105-D105-E105)</f>
        <v>4511</v>
      </c>
      <c r="G105" s="28">
        <v>79065</v>
      </c>
      <c r="H105" s="28">
        <v>37455</v>
      </c>
      <c r="I105" s="28">
        <v>0</v>
      </c>
      <c r="J105" s="28">
        <f>SUM(G105-H105-I105)</f>
        <v>41610</v>
      </c>
      <c r="K105" s="28">
        <v>362</v>
      </c>
      <c r="L105" s="28">
        <v>0</v>
      </c>
      <c r="M105" s="28">
        <v>8644</v>
      </c>
      <c r="N105" s="28">
        <v>128</v>
      </c>
      <c r="O105" s="28">
        <v>128</v>
      </c>
    </row>
    <row r="106" spans="1:15" ht="12.75" customHeight="1">
      <c r="A106" s="4" t="s">
        <v>191</v>
      </c>
      <c r="B106" s="5" t="s">
        <v>192</v>
      </c>
      <c r="C106" s="28">
        <v>86351</v>
      </c>
      <c r="D106" s="28">
        <v>56572</v>
      </c>
      <c r="E106" s="28">
        <v>2727</v>
      </c>
      <c r="F106" s="28">
        <f>SUM(C106-D106-E106)</f>
        <v>27052</v>
      </c>
      <c r="G106" s="28">
        <v>411425</v>
      </c>
      <c r="H106" s="28">
        <v>165428</v>
      </c>
      <c r="I106" s="28">
        <v>16004</v>
      </c>
      <c r="J106" s="28">
        <f>SUM(G106-H106-I106)</f>
        <v>229993</v>
      </c>
      <c r="K106" s="28">
        <v>1235</v>
      </c>
      <c r="L106" s="28">
        <v>0</v>
      </c>
      <c r="M106" s="28">
        <v>61662</v>
      </c>
      <c r="N106" s="28">
        <v>4049</v>
      </c>
      <c r="O106" s="28">
        <v>4049</v>
      </c>
    </row>
    <row r="107" spans="1:15" ht="12.75" customHeight="1">
      <c r="A107" s="4" t="s">
        <v>193</v>
      </c>
      <c r="B107" s="5" t="s">
        <v>194</v>
      </c>
      <c r="C107" s="28">
        <v>280542</v>
      </c>
      <c r="D107" s="28">
        <v>181127</v>
      </c>
      <c r="E107" s="28">
        <v>8378</v>
      </c>
      <c r="F107" s="28">
        <f>SUM(C107-D107-E107)</f>
        <v>91037</v>
      </c>
      <c r="G107" s="28">
        <v>788637</v>
      </c>
      <c r="H107" s="28">
        <v>331655</v>
      </c>
      <c r="I107" s="28">
        <v>22477</v>
      </c>
      <c r="J107" s="28">
        <f>SUM(G107-H107-I107)</f>
        <v>434505</v>
      </c>
      <c r="K107" s="28">
        <v>26971</v>
      </c>
      <c r="L107" s="28">
        <v>0</v>
      </c>
      <c r="M107" s="28">
        <v>18785</v>
      </c>
      <c r="N107" s="28">
        <v>20979</v>
      </c>
      <c r="O107" s="28">
        <v>20979</v>
      </c>
    </row>
    <row r="108" spans="1:15" ht="12.75" customHeight="1">
      <c r="A108" s="4" t="s">
        <v>195</v>
      </c>
      <c r="B108" s="5" t="s">
        <v>196</v>
      </c>
      <c r="C108" s="28">
        <v>78819</v>
      </c>
      <c r="D108" s="28">
        <v>56854</v>
      </c>
      <c r="E108" s="28">
        <v>2839</v>
      </c>
      <c r="F108" s="28">
        <f>SUM(C108-D108-E108)</f>
        <v>19126</v>
      </c>
      <c r="G108" s="28">
        <v>402650</v>
      </c>
      <c r="H108" s="28">
        <v>162867</v>
      </c>
      <c r="I108" s="28">
        <v>18148</v>
      </c>
      <c r="J108" s="28">
        <f>SUM(G108-H108-I108)</f>
        <v>221635</v>
      </c>
      <c r="K108" s="28">
        <v>2461</v>
      </c>
      <c r="L108" s="28">
        <v>0</v>
      </c>
      <c r="M108" s="28">
        <v>23551</v>
      </c>
      <c r="N108" s="28">
        <v>13295</v>
      </c>
      <c r="O108" s="28">
        <v>13295</v>
      </c>
    </row>
    <row r="109" spans="1:15" ht="12.75" customHeight="1">
      <c r="A109" s="8"/>
      <c r="B109" s="9" t="s">
        <v>197</v>
      </c>
      <c r="C109" s="29">
        <f t="shared" ref="C109:O109" si="24">SUM(C104:C108)</f>
        <v>488060</v>
      </c>
      <c r="D109" s="29">
        <f t="shared" si="24"/>
        <v>327215</v>
      </c>
      <c r="E109" s="29">
        <f t="shared" si="24"/>
        <v>14941</v>
      </c>
      <c r="F109" s="29">
        <f t="shared" si="24"/>
        <v>145904</v>
      </c>
      <c r="G109" s="29">
        <f t="shared" si="24"/>
        <v>1787857</v>
      </c>
      <c r="H109" s="29">
        <f t="shared" si="24"/>
        <v>761570</v>
      </c>
      <c r="I109" s="29">
        <f t="shared" si="24"/>
        <v>64401</v>
      </c>
      <c r="J109" s="29">
        <f t="shared" si="24"/>
        <v>961886</v>
      </c>
      <c r="K109" s="29">
        <f t="shared" si="24"/>
        <v>32301</v>
      </c>
      <c r="L109" s="29">
        <f t="shared" si="24"/>
        <v>0</v>
      </c>
      <c r="M109" s="29">
        <f t="shared" si="24"/>
        <v>118441</v>
      </c>
      <c r="N109" s="29">
        <f t="shared" si="24"/>
        <v>39042</v>
      </c>
      <c r="O109" s="29">
        <f t="shared" si="24"/>
        <v>39042</v>
      </c>
    </row>
    <row r="110" spans="1:15" ht="12.75" customHeight="1">
      <c r="A110" s="4" t="s">
        <v>198</v>
      </c>
      <c r="B110" s="5" t="s">
        <v>199</v>
      </c>
      <c r="C110" s="28">
        <v>125388</v>
      </c>
      <c r="D110" s="28">
        <v>104126</v>
      </c>
      <c r="E110" s="28">
        <v>1539</v>
      </c>
      <c r="F110" s="28">
        <f t="shared" ref="F110:F115" si="25">SUM(C110-D110-E110)</f>
        <v>19723</v>
      </c>
      <c r="G110" s="28">
        <v>504237</v>
      </c>
      <c r="H110" s="28">
        <v>311366</v>
      </c>
      <c r="I110" s="28">
        <v>12340</v>
      </c>
      <c r="J110" s="28">
        <f t="shared" ref="J110:J115" si="26">SUM(G110-H110-I110)</f>
        <v>180531</v>
      </c>
      <c r="K110" s="28">
        <v>7694</v>
      </c>
      <c r="L110" s="28">
        <v>0</v>
      </c>
      <c r="M110" s="28">
        <v>44242</v>
      </c>
      <c r="N110" s="28">
        <v>4858</v>
      </c>
      <c r="O110" s="28">
        <v>4858</v>
      </c>
    </row>
    <row r="111" spans="1:15" ht="12.75" customHeight="1">
      <c r="A111" s="4" t="s">
        <v>200</v>
      </c>
      <c r="B111" s="5" t="s">
        <v>201</v>
      </c>
      <c r="C111" s="28">
        <v>13957</v>
      </c>
      <c r="D111" s="28">
        <v>13121</v>
      </c>
      <c r="E111" s="28">
        <v>348</v>
      </c>
      <c r="F111" s="28">
        <f t="shared" si="25"/>
        <v>488</v>
      </c>
      <c r="G111" s="28">
        <v>46224</v>
      </c>
      <c r="H111" s="28">
        <v>34679</v>
      </c>
      <c r="I111" s="28">
        <v>2250</v>
      </c>
      <c r="J111" s="28">
        <f t="shared" si="26"/>
        <v>9295</v>
      </c>
      <c r="K111" s="28">
        <v>249</v>
      </c>
      <c r="L111" s="28">
        <v>0</v>
      </c>
      <c r="M111" s="28">
        <v>6158</v>
      </c>
      <c r="N111" s="28">
        <v>25</v>
      </c>
      <c r="O111" s="28">
        <v>25</v>
      </c>
    </row>
    <row r="112" spans="1:15" ht="12.75" customHeight="1">
      <c r="A112" s="4" t="s">
        <v>202</v>
      </c>
      <c r="B112" s="5" t="s">
        <v>203</v>
      </c>
      <c r="C112" s="28">
        <v>38660</v>
      </c>
      <c r="D112" s="28">
        <v>33161</v>
      </c>
      <c r="E112" s="28">
        <v>0</v>
      </c>
      <c r="F112" s="28">
        <f t="shared" si="25"/>
        <v>5499</v>
      </c>
      <c r="G112" s="28">
        <v>121760</v>
      </c>
      <c r="H112" s="28">
        <v>95716</v>
      </c>
      <c r="I112" s="28">
        <v>0</v>
      </c>
      <c r="J112" s="28">
        <f t="shared" si="26"/>
        <v>26044</v>
      </c>
      <c r="K112" s="28">
        <v>1437</v>
      </c>
      <c r="L112" s="28">
        <v>12284</v>
      </c>
      <c r="M112" s="28">
        <v>7634</v>
      </c>
      <c r="N112" s="28">
        <v>39447</v>
      </c>
      <c r="O112" s="28">
        <v>39447</v>
      </c>
    </row>
    <row r="113" spans="1:15" ht="12.75" customHeight="1">
      <c r="A113" s="4" t="s">
        <v>204</v>
      </c>
      <c r="B113" s="5" t="s">
        <v>205</v>
      </c>
      <c r="C113" s="28">
        <v>41264</v>
      </c>
      <c r="D113" s="28">
        <v>28300</v>
      </c>
      <c r="E113" s="28">
        <v>1802</v>
      </c>
      <c r="F113" s="28">
        <f t="shared" si="25"/>
        <v>11162</v>
      </c>
      <c r="G113" s="28">
        <v>151475</v>
      </c>
      <c r="H113" s="28">
        <v>84419</v>
      </c>
      <c r="I113" s="28">
        <v>10036</v>
      </c>
      <c r="J113" s="28">
        <f t="shared" si="26"/>
        <v>57020</v>
      </c>
      <c r="K113" s="28">
        <v>2851</v>
      </c>
      <c r="L113" s="28">
        <v>0</v>
      </c>
      <c r="M113" s="28">
        <v>47105</v>
      </c>
      <c r="N113" s="28">
        <v>623</v>
      </c>
      <c r="O113" s="28">
        <v>623</v>
      </c>
    </row>
    <row r="114" spans="1:15" ht="12.75" customHeight="1">
      <c r="A114" s="4" t="s">
        <v>206</v>
      </c>
      <c r="B114" s="5" t="s">
        <v>207</v>
      </c>
      <c r="C114" s="28">
        <v>136491</v>
      </c>
      <c r="D114" s="28">
        <v>78615</v>
      </c>
      <c r="E114" s="28">
        <v>0</v>
      </c>
      <c r="F114" s="28">
        <f t="shared" si="25"/>
        <v>57876</v>
      </c>
      <c r="G114" s="28">
        <v>388189</v>
      </c>
      <c r="H114" s="28">
        <v>180290</v>
      </c>
      <c r="I114" s="28">
        <v>0</v>
      </c>
      <c r="J114" s="28">
        <f t="shared" si="26"/>
        <v>207899</v>
      </c>
      <c r="K114" s="28">
        <v>28857</v>
      </c>
      <c r="L114" s="28">
        <v>0</v>
      </c>
      <c r="M114" s="28">
        <v>31244</v>
      </c>
      <c r="N114" s="28">
        <v>9826</v>
      </c>
      <c r="O114" s="28">
        <v>9826</v>
      </c>
    </row>
    <row r="115" spans="1:15" ht="12.75" customHeight="1">
      <c r="A115" s="4" t="s">
        <v>208</v>
      </c>
      <c r="B115" s="5" t="s">
        <v>209</v>
      </c>
      <c r="C115" s="28">
        <v>50457</v>
      </c>
      <c r="D115" s="28">
        <v>46401</v>
      </c>
      <c r="E115" s="28">
        <v>0</v>
      </c>
      <c r="F115" s="28">
        <f t="shared" si="25"/>
        <v>4056</v>
      </c>
      <c r="G115" s="28">
        <v>148272</v>
      </c>
      <c r="H115" s="28">
        <v>126688</v>
      </c>
      <c r="I115" s="28">
        <v>0</v>
      </c>
      <c r="J115" s="28">
        <f t="shared" si="26"/>
        <v>21584</v>
      </c>
      <c r="K115" s="28">
        <v>16401</v>
      </c>
      <c r="L115" s="28">
        <v>0</v>
      </c>
      <c r="M115" s="28">
        <v>7349</v>
      </c>
      <c r="N115" s="28">
        <v>3841</v>
      </c>
      <c r="O115" s="28">
        <v>3841</v>
      </c>
    </row>
    <row r="116" spans="1:15" ht="12.75" customHeight="1">
      <c r="A116" s="8"/>
      <c r="B116" s="9" t="s">
        <v>210</v>
      </c>
      <c r="C116" s="29">
        <f t="shared" ref="C116:O116" si="27">SUM(C110:C115)</f>
        <v>406217</v>
      </c>
      <c r="D116" s="29">
        <f t="shared" si="27"/>
        <v>303724</v>
      </c>
      <c r="E116" s="29">
        <f t="shared" si="27"/>
        <v>3689</v>
      </c>
      <c r="F116" s="29">
        <f t="shared" si="27"/>
        <v>98804</v>
      </c>
      <c r="G116" s="29">
        <f t="shared" si="27"/>
        <v>1360157</v>
      </c>
      <c r="H116" s="29">
        <f t="shared" si="27"/>
        <v>833158</v>
      </c>
      <c r="I116" s="29">
        <f t="shared" si="27"/>
        <v>24626</v>
      </c>
      <c r="J116" s="29">
        <f t="shared" si="27"/>
        <v>502373</v>
      </c>
      <c r="K116" s="29">
        <f t="shared" si="27"/>
        <v>57489</v>
      </c>
      <c r="L116" s="29">
        <f t="shared" si="27"/>
        <v>12284</v>
      </c>
      <c r="M116" s="29">
        <f t="shared" si="27"/>
        <v>143732</v>
      </c>
      <c r="N116" s="29">
        <f t="shared" si="27"/>
        <v>58620</v>
      </c>
      <c r="O116" s="29">
        <f t="shared" si="27"/>
        <v>58620</v>
      </c>
    </row>
    <row r="117" spans="1:15" ht="12.75" customHeight="1">
      <c r="A117" s="4" t="s">
        <v>211</v>
      </c>
      <c r="B117" s="5" t="s">
        <v>212</v>
      </c>
      <c r="C117" s="28">
        <v>14207</v>
      </c>
      <c r="D117" s="28">
        <v>11365</v>
      </c>
      <c r="E117" s="28">
        <v>0</v>
      </c>
      <c r="F117" s="28">
        <f>SUM(C117-D117-E117)</f>
        <v>2842</v>
      </c>
      <c r="G117" s="28">
        <v>52842</v>
      </c>
      <c r="H117" s="28">
        <v>35752</v>
      </c>
      <c r="I117" s="28">
        <v>0</v>
      </c>
      <c r="J117" s="28">
        <f>SUM(G117-H117-I117)</f>
        <v>17090</v>
      </c>
      <c r="K117" s="28">
        <v>35</v>
      </c>
      <c r="L117" s="28">
        <v>0</v>
      </c>
      <c r="M117" s="28">
        <v>12782</v>
      </c>
      <c r="N117" s="28">
        <v>82</v>
      </c>
      <c r="O117" s="28">
        <v>82</v>
      </c>
    </row>
    <row r="118" spans="1:15" ht="12.75" customHeight="1">
      <c r="A118" s="4" t="s">
        <v>213</v>
      </c>
      <c r="B118" s="5" t="s">
        <v>214</v>
      </c>
      <c r="C118" s="28">
        <v>33195</v>
      </c>
      <c r="D118" s="28">
        <v>29785</v>
      </c>
      <c r="E118" s="28">
        <v>767</v>
      </c>
      <c r="F118" s="28">
        <f>SUM(C118-D118-E118)</f>
        <v>2643</v>
      </c>
      <c r="G118" s="28">
        <v>131648</v>
      </c>
      <c r="H118" s="28">
        <v>84455</v>
      </c>
      <c r="I118" s="28">
        <v>4969</v>
      </c>
      <c r="J118" s="28">
        <f>SUM(G118-H118-I118)</f>
        <v>42224</v>
      </c>
      <c r="K118" s="28">
        <v>507</v>
      </c>
      <c r="L118" s="28">
        <v>0</v>
      </c>
      <c r="M118" s="28">
        <v>11926</v>
      </c>
      <c r="N118" s="28">
        <v>4954</v>
      </c>
      <c r="O118" s="28">
        <v>4954</v>
      </c>
    </row>
    <row r="119" spans="1:15" ht="12.75" customHeight="1">
      <c r="A119" s="8"/>
      <c r="B119" s="9" t="s">
        <v>215</v>
      </c>
      <c r="C119" s="29">
        <f t="shared" ref="C119:O119" si="28">SUM(C117:C118)</f>
        <v>47402</v>
      </c>
      <c r="D119" s="29">
        <f t="shared" si="28"/>
        <v>41150</v>
      </c>
      <c r="E119" s="29">
        <f t="shared" si="28"/>
        <v>767</v>
      </c>
      <c r="F119" s="29">
        <f t="shared" si="28"/>
        <v>5485</v>
      </c>
      <c r="G119" s="29">
        <f t="shared" si="28"/>
        <v>184490</v>
      </c>
      <c r="H119" s="29">
        <f t="shared" si="28"/>
        <v>120207</v>
      </c>
      <c r="I119" s="29">
        <f t="shared" si="28"/>
        <v>4969</v>
      </c>
      <c r="J119" s="29">
        <f t="shared" si="28"/>
        <v>59314</v>
      </c>
      <c r="K119" s="29">
        <f t="shared" si="28"/>
        <v>542</v>
      </c>
      <c r="L119" s="29">
        <f t="shared" si="28"/>
        <v>0</v>
      </c>
      <c r="M119" s="29">
        <f t="shared" si="28"/>
        <v>24708</v>
      </c>
      <c r="N119" s="29">
        <f t="shared" si="28"/>
        <v>5036</v>
      </c>
      <c r="O119" s="29">
        <f t="shared" si="28"/>
        <v>5036</v>
      </c>
    </row>
    <row r="120" spans="1:15" ht="12.75" customHeight="1">
      <c r="A120" s="4" t="s">
        <v>216</v>
      </c>
      <c r="B120" s="5" t="s">
        <v>217</v>
      </c>
      <c r="C120" s="28">
        <v>40013</v>
      </c>
      <c r="D120" s="28">
        <v>37182</v>
      </c>
      <c r="E120" s="28">
        <v>629</v>
      </c>
      <c r="F120" s="28">
        <f>SUM(C120-D120-E120)</f>
        <v>2202</v>
      </c>
      <c r="G120" s="28">
        <v>120013</v>
      </c>
      <c r="H120" s="28">
        <v>97161</v>
      </c>
      <c r="I120" s="28">
        <v>6292</v>
      </c>
      <c r="J120" s="28">
        <f>SUM(G120-H120-I120)</f>
        <v>16560</v>
      </c>
      <c r="K120" s="28">
        <v>4330</v>
      </c>
      <c r="L120" s="28">
        <v>0</v>
      </c>
      <c r="M120" s="28">
        <v>6567</v>
      </c>
      <c r="N120" s="28">
        <v>3635</v>
      </c>
      <c r="O120" s="28">
        <v>3635</v>
      </c>
    </row>
    <row r="121" spans="1:15" ht="12.75" customHeight="1">
      <c r="A121" s="4" t="s">
        <v>218</v>
      </c>
      <c r="B121" s="5" t="s">
        <v>219</v>
      </c>
      <c r="C121" s="28">
        <v>65710</v>
      </c>
      <c r="D121" s="28">
        <v>59423</v>
      </c>
      <c r="E121" s="28">
        <v>1891</v>
      </c>
      <c r="F121" s="28">
        <f>SUM(C121-D121-E121)</f>
        <v>4396</v>
      </c>
      <c r="G121" s="28">
        <v>213576</v>
      </c>
      <c r="H121" s="28">
        <v>161130</v>
      </c>
      <c r="I121" s="28">
        <v>11877</v>
      </c>
      <c r="J121" s="28">
        <f>SUM(G121-H121-I121)</f>
        <v>40569</v>
      </c>
      <c r="K121" s="28">
        <v>751</v>
      </c>
      <c r="L121" s="28">
        <v>116</v>
      </c>
      <c r="M121" s="28">
        <v>9210</v>
      </c>
      <c r="N121" s="28">
        <v>161</v>
      </c>
      <c r="O121" s="28">
        <v>161</v>
      </c>
    </row>
    <row r="122" spans="1:15" ht="12.75" customHeight="1">
      <c r="A122" s="4" t="s">
        <v>220</v>
      </c>
      <c r="B122" s="5" t="s">
        <v>221</v>
      </c>
      <c r="C122" s="28">
        <v>12199</v>
      </c>
      <c r="D122" s="28">
        <v>10156</v>
      </c>
      <c r="E122" s="28">
        <v>0</v>
      </c>
      <c r="F122" s="28">
        <f>SUM(C122-D122-E122)</f>
        <v>2043</v>
      </c>
      <c r="G122" s="28">
        <v>38545</v>
      </c>
      <c r="H122" s="28">
        <v>26438</v>
      </c>
      <c r="I122" s="28">
        <v>0</v>
      </c>
      <c r="J122" s="28">
        <f>SUM(G122-H122-I122)</f>
        <v>12107</v>
      </c>
      <c r="K122" s="28">
        <v>183</v>
      </c>
      <c r="L122" s="28">
        <v>0</v>
      </c>
      <c r="M122" s="28">
        <v>12833</v>
      </c>
      <c r="N122" s="28">
        <v>28</v>
      </c>
      <c r="O122" s="28">
        <v>28</v>
      </c>
    </row>
    <row r="123" spans="1:15" ht="12.75" customHeight="1">
      <c r="A123" s="4" t="s">
        <v>222</v>
      </c>
      <c r="B123" s="5" t="s">
        <v>223</v>
      </c>
      <c r="C123" s="28">
        <v>55642</v>
      </c>
      <c r="D123" s="28">
        <v>50780</v>
      </c>
      <c r="E123" s="28">
        <v>835</v>
      </c>
      <c r="F123" s="28">
        <f>SUM(C123-D123-E123)</f>
        <v>4027</v>
      </c>
      <c r="G123" s="28">
        <v>152839</v>
      </c>
      <c r="H123" s="28">
        <v>120207</v>
      </c>
      <c r="I123" s="28">
        <v>5637</v>
      </c>
      <c r="J123" s="28">
        <f>SUM(G123-H123-I123)</f>
        <v>26995</v>
      </c>
      <c r="K123" s="28">
        <v>2051</v>
      </c>
      <c r="L123" s="28">
        <v>0</v>
      </c>
      <c r="M123" s="28">
        <v>5106</v>
      </c>
      <c r="N123" s="28">
        <v>464</v>
      </c>
      <c r="O123" s="28">
        <v>464</v>
      </c>
    </row>
    <row r="124" spans="1:15" ht="12.75" customHeight="1">
      <c r="A124" s="4" t="s">
        <v>224</v>
      </c>
      <c r="B124" s="5" t="s">
        <v>225</v>
      </c>
      <c r="C124" s="28">
        <v>16174</v>
      </c>
      <c r="D124" s="28">
        <v>15440</v>
      </c>
      <c r="E124" s="28">
        <v>324</v>
      </c>
      <c r="F124" s="28">
        <f>SUM(C124-D124-E124)</f>
        <v>410</v>
      </c>
      <c r="G124" s="28">
        <v>44141</v>
      </c>
      <c r="H124" s="28">
        <v>36441</v>
      </c>
      <c r="I124" s="28">
        <v>2702</v>
      </c>
      <c r="J124" s="28">
        <f>SUM(G124-H124-I124)</f>
        <v>4998</v>
      </c>
      <c r="K124" s="28">
        <v>557</v>
      </c>
      <c r="L124" s="28">
        <v>0</v>
      </c>
      <c r="M124" s="28">
        <v>525</v>
      </c>
      <c r="N124" s="28">
        <v>527</v>
      </c>
      <c r="O124" s="28">
        <v>527</v>
      </c>
    </row>
    <row r="125" spans="1:15" ht="12.75" customHeight="1">
      <c r="A125" s="8"/>
      <c r="B125" s="9" t="s">
        <v>226</v>
      </c>
      <c r="C125" s="29">
        <f t="shared" ref="C125:O125" si="29">SUM(C120:C124)</f>
        <v>189738</v>
      </c>
      <c r="D125" s="29">
        <f t="shared" si="29"/>
        <v>172981</v>
      </c>
      <c r="E125" s="29">
        <f t="shared" si="29"/>
        <v>3679</v>
      </c>
      <c r="F125" s="29">
        <f t="shared" si="29"/>
        <v>13078</v>
      </c>
      <c r="G125" s="29">
        <f t="shared" si="29"/>
        <v>569114</v>
      </c>
      <c r="H125" s="29">
        <f t="shared" si="29"/>
        <v>441377</v>
      </c>
      <c r="I125" s="29">
        <f t="shared" si="29"/>
        <v>26508</v>
      </c>
      <c r="J125" s="29">
        <f t="shared" si="29"/>
        <v>101229</v>
      </c>
      <c r="K125" s="29">
        <f t="shared" si="29"/>
        <v>7872</v>
      </c>
      <c r="L125" s="29">
        <f t="shared" si="29"/>
        <v>116</v>
      </c>
      <c r="M125" s="29">
        <f t="shared" si="29"/>
        <v>34241</v>
      </c>
      <c r="N125" s="29">
        <f t="shared" si="29"/>
        <v>4815</v>
      </c>
      <c r="O125" s="29">
        <f t="shared" si="29"/>
        <v>4815</v>
      </c>
    </row>
    <row r="126" spans="1:15" ht="12.75" customHeight="1">
      <c r="A126" s="4" t="s">
        <v>227</v>
      </c>
      <c r="B126" s="5" t="s">
        <v>228</v>
      </c>
      <c r="C126" s="28">
        <v>41484</v>
      </c>
      <c r="D126" s="28">
        <v>33445</v>
      </c>
      <c r="E126" s="28">
        <v>0</v>
      </c>
      <c r="F126" s="28">
        <f t="shared" ref="F126:F134" si="30">SUM(C126-D126-E126)</f>
        <v>8039</v>
      </c>
      <c r="G126" s="28">
        <v>103840</v>
      </c>
      <c r="H126" s="28">
        <v>69634</v>
      </c>
      <c r="I126" s="28">
        <v>0</v>
      </c>
      <c r="J126" s="28">
        <f t="shared" ref="J126:J134" si="31">SUM(G126-H126-I126)</f>
        <v>34206</v>
      </c>
      <c r="K126" s="28">
        <v>388</v>
      </c>
      <c r="L126" s="28">
        <v>101</v>
      </c>
      <c r="M126" s="28">
        <v>11355</v>
      </c>
      <c r="N126" s="28">
        <v>5366</v>
      </c>
      <c r="O126" s="28">
        <v>5366</v>
      </c>
    </row>
    <row r="127" spans="1:15" ht="12.75" customHeight="1">
      <c r="A127" s="4" t="s">
        <v>229</v>
      </c>
      <c r="B127" s="5" t="s">
        <v>230</v>
      </c>
      <c r="C127" s="28">
        <v>21608</v>
      </c>
      <c r="D127" s="28">
        <v>17939</v>
      </c>
      <c r="E127" s="28">
        <v>0</v>
      </c>
      <c r="F127" s="28">
        <f t="shared" si="30"/>
        <v>3669</v>
      </c>
      <c r="G127" s="28">
        <v>60121</v>
      </c>
      <c r="H127" s="28">
        <v>48313</v>
      </c>
      <c r="I127" s="28">
        <v>0</v>
      </c>
      <c r="J127" s="28">
        <f t="shared" si="31"/>
        <v>11808</v>
      </c>
      <c r="K127" s="28">
        <v>307</v>
      </c>
      <c r="L127" s="28">
        <v>0</v>
      </c>
      <c r="M127" s="28">
        <v>4210</v>
      </c>
      <c r="N127" s="28">
        <v>186</v>
      </c>
      <c r="O127" s="28">
        <v>186</v>
      </c>
    </row>
    <row r="128" spans="1:15" ht="12.75" customHeight="1">
      <c r="A128" s="4" t="s">
        <v>231</v>
      </c>
      <c r="B128" s="5" t="s">
        <v>232</v>
      </c>
      <c r="C128" s="28">
        <v>146962</v>
      </c>
      <c r="D128" s="28">
        <v>111660</v>
      </c>
      <c r="E128" s="28">
        <v>2629</v>
      </c>
      <c r="F128" s="28">
        <f t="shared" si="30"/>
        <v>32673</v>
      </c>
      <c r="G128" s="28">
        <v>350493</v>
      </c>
      <c r="H128" s="28">
        <v>227529</v>
      </c>
      <c r="I128" s="28">
        <v>11894</v>
      </c>
      <c r="J128" s="28">
        <f t="shared" si="31"/>
        <v>111070</v>
      </c>
      <c r="K128" s="28">
        <v>5078</v>
      </c>
      <c r="L128" s="28">
        <v>0</v>
      </c>
      <c r="M128" s="28">
        <v>19889</v>
      </c>
      <c r="N128" s="28">
        <v>2560</v>
      </c>
      <c r="O128" s="28">
        <v>2560</v>
      </c>
    </row>
    <row r="129" spans="1:15" ht="12.75" customHeight="1">
      <c r="A129" s="4" t="s">
        <v>233</v>
      </c>
      <c r="B129" s="5" t="s">
        <v>234</v>
      </c>
      <c r="C129" s="28">
        <v>12343</v>
      </c>
      <c r="D129" s="28">
        <v>9521</v>
      </c>
      <c r="E129" s="28">
        <v>623</v>
      </c>
      <c r="F129" s="28">
        <f t="shared" si="30"/>
        <v>2199</v>
      </c>
      <c r="G129" s="28">
        <v>49426</v>
      </c>
      <c r="H129" s="28">
        <v>23291</v>
      </c>
      <c r="I129" s="28">
        <v>4831</v>
      </c>
      <c r="J129" s="28">
        <f t="shared" si="31"/>
        <v>21304</v>
      </c>
      <c r="K129" s="28">
        <v>591</v>
      </c>
      <c r="L129" s="28">
        <v>0</v>
      </c>
      <c r="M129" s="28">
        <v>15124</v>
      </c>
      <c r="N129" s="28">
        <v>873</v>
      </c>
      <c r="O129" s="28">
        <v>873</v>
      </c>
    </row>
    <row r="130" spans="1:15" ht="12.75" customHeight="1">
      <c r="A130" s="4" t="s">
        <v>235</v>
      </c>
      <c r="B130" s="5" t="s">
        <v>236</v>
      </c>
      <c r="C130" s="28">
        <v>79237</v>
      </c>
      <c r="D130" s="28">
        <v>68243</v>
      </c>
      <c r="E130" s="28">
        <v>4329</v>
      </c>
      <c r="F130" s="28">
        <f t="shared" si="30"/>
        <v>6665</v>
      </c>
      <c r="G130" s="28">
        <v>197668</v>
      </c>
      <c r="H130" s="28">
        <v>105604</v>
      </c>
      <c r="I130" s="28">
        <v>19435</v>
      </c>
      <c r="J130" s="28">
        <f t="shared" si="31"/>
        <v>72629</v>
      </c>
      <c r="K130" s="28">
        <v>2160</v>
      </c>
      <c r="L130" s="28">
        <v>7102</v>
      </c>
      <c r="M130" s="28">
        <v>1098</v>
      </c>
      <c r="N130" s="28">
        <v>957266</v>
      </c>
      <c r="O130" s="28">
        <v>42837</v>
      </c>
    </row>
    <row r="131" spans="1:15" ht="12.75" customHeight="1">
      <c r="A131" s="4" t="s">
        <v>237</v>
      </c>
      <c r="B131" s="5" t="s">
        <v>238</v>
      </c>
      <c r="C131" s="28">
        <v>152783</v>
      </c>
      <c r="D131" s="28">
        <v>125853</v>
      </c>
      <c r="E131" s="28">
        <v>1062</v>
      </c>
      <c r="F131" s="28">
        <f t="shared" si="30"/>
        <v>25868</v>
      </c>
      <c r="G131" s="28">
        <v>339822</v>
      </c>
      <c r="H131" s="28">
        <v>186147</v>
      </c>
      <c r="I131" s="28">
        <v>5264</v>
      </c>
      <c r="J131" s="28">
        <f t="shared" si="31"/>
        <v>148411</v>
      </c>
      <c r="K131" s="28">
        <v>2944</v>
      </c>
      <c r="L131" s="28">
        <v>70</v>
      </c>
      <c r="M131" s="28">
        <v>6860</v>
      </c>
      <c r="N131" s="28">
        <v>1054</v>
      </c>
      <c r="O131" s="28">
        <v>1054</v>
      </c>
    </row>
    <row r="132" spans="1:15" ht="12.75" customHeight="1">
      <c r="A132" s="4" t="s">
        <v>239</v>
      </c>
      <c r="B132" s="5" t="s">
        <v>240</v>
      </c>
      <c r="C132" s="28">
        <v>63706</v>
      </c>
      <c r="D132" s="28">
        <v>53905</v>
      </c>
      <c r="E132" s="28">
        <v>0</v>
      </c>
      <c r="F132" s="28">
        <f t="shared" si="30"/>
        <v>9801</v>
      </c>
      <c r="G132" s="28">
        <v>185634</v>
      </c>
      <c r="H132" s="28">
        <v>117499</v>
      </c>
      <c r="I132" s="28">
        <v>0</v>
      </c>
      <c r="J132" s="28">
        <f t="shared" si="31"/>
        <v>68135</v>
      </c>
      <c r="K132" s="28">
        <v>9230</v>
      </c>
      <c r="L132" s="28">
        <v>0</v>
      </c>
      <c r="M132" s="28">
        <v>14077</v>
      </c>
      <c r="N132" s="28">
        <v>289</v>
      </c>
      <c r="O132" s="28">
        <v>289</v>
      </c>
    </row>
    <row r="133" spans="1:15" ht="12.75" customHeight="1">
      <c r="A133" s="4" t="s">
        <v>241</v>
      </c>
      <c r="B133" s="5" t="s">
        <v>242</v>
      </c>
      <c r="C133" s="28">
        <v>51598</v>
      </c>
      <c r="D133" s="28">
        <v>45997</v>
      </c>
      <c r="E133" s="28">
        <v>0</v>
      </c>
      <c r="F133" s="28">
        <f t="shared" si="30"/>
        <v>5601</v>
      </c>
      <c r="G133" s="28">
        <v>126266</v>
      </c>
      <c r="H133" s="28">
        <v>96901</v>
      </c>
      <c r="I133" s="28">
        <v>0</v>
      </c>
      <c r="J133" s="28">
        <f t="shared" si="31"/>
        <v>29365</v>
      </c>
      <c r="K133" s="28">
        <v>5999</v>
      </c>
      <c r="L133" s="28">
        <v>499</v>
      </c>
      <c r="M133" s="28">
        <v>10189</v>
      </c>
      <c r="N133" s="28">
        <v>17606</v>
      </c>
      <c r="O133" s="28">
        <v>17606</v>
      </c>
    </row>
    <row r="134" spans="1:15" ht="12.75" customHeight="1">
      <c r="A134" s="4" t="s">
        <v>243</v>
      </c>
      <c r="B134" s="5" t="s">
        <v>244</v>
      </c>
      <c r="C134" s="28">
        <v>44201</v>
      </c>
      <c r="D134" s="28">
        <v>31531</v>
      </c>
      <c r="E134" s="28">
        <v>0</v>
      </c>
      <c r="F134" s="28">
        <f t="shared" si="30"/>
        <v>12670</v>
      </c>
      <c r="G134" s="28">
        <v>170028</v>
      </c>
      <c r="H134" s="28">
        <v>59577</v>
      </c>
      <c r="I134" s="28">
        <v>0</v>
      </c>
      <c r="J134" s="28">
        <f t="shared" si="31"/>
        <v>110451</v>
      </c>
      <c r="K134" s="28">
        <v>307</v>
      </c>
      <c r="L134" s="28">
        <v>0</v>
      </c>
      <c r="M134" s="28">
        <v>13105</v>
      </c>
      <c r="N134" s="28">
        <v>30</v>
      </c>
      <c r="O134" s="28">
        <v>30</v>
      </c>
    </row>
    <row r="135" spans="1:15" ht="12.75" customHeight="1">
      <c r="A135" s="10"/>
      <c r="B135" s="9" t="s">
        <v>245</v>
      </c>
      <c r="C135" s="29">
        <f t="shared" ref="C135:O135" si="32">SUM(C126:C134)</f>
        <v>613922</v>
      </c>
      <c r="D135" s="29">
        <f t="shared" si="32"/>
        <v>498094</v>
      </c>
      <c r="E135" s="29">
        <f t="shared" si="32"/>
        <v>8643</v>
      </c>
      <c r="F135" s="29">
        <f t="shared" si="32"/>
        <v>107185</v>
      </c>
      <c r="G135" s="29">
        <f t="shared" si="32"/>
        <v>1583298</v>
      </c>
      <c r="H135" s="29">
        <f t="shared" si="32"/>
        <v>934495</v>
      </c>
      <c r="I135" s="29">
        <f t="shared" si="32"/>
        <v>41424</v>
      </c>
      <c r="J135" s="29">
        <f t="shared" si="32"/>
        <v>607379</v>
      </c>
      <c r="K135" s="29">
        <f t="shared" si="32"/>
        <v>27004</v>
      </c>
      <c r="L135" s="29">
        <f t="shared" si="32"/>
        <v>7772</v>
      </c>
      <c r="M135" s="29">
        <f t="shared" si="32"/>
        <v>95907</v>
      </c>
      <c r="N135" s="29">
        <f t="shared" si="32"/>
        <v>985230</v>
      </c>
      <c r="O135" s="29">
        <f t="shared" si="32"/>
        <v>70801</v>
      </c>
    </row>
    <row r="136" spans="1:15" ht="12.75" customHeight="1">
      <c r="A136" s="4" t="s">
        <v>246</v>
      </c>
      <c r="B136" s="5" t="s">
        <v>247</v>
      </c>
      <c r="C136" s="28">
        <v>92571</v>
      </c>
      <c r="D136" s="28">
        <v>86733</v>
      </c>
      <c r="E136" s="28">
        <v>0</v>
      </c>
      <c r="F136" s="28">
        <f t="shared" ref="F136:F143" si="33">SUM(C136-D136-E136)</f>
        <v>5838</v>
      </c>
      <c r="G136" s="28">
        <v>205211</v>
      </c>
      <c r="H136" s="28">
        <v>165435</v>
      </c>
      <c r="I136" s="28">
        <v>0</v>
      </c>
      <c r="J136" s="28">
        <f t="shared" ref="J136:J143" si="34">SUM(G136-H136-I136)</f>
        <v>39776</v>
      </c>
      <c r="K136" s="28">
        <v>24062</v>
      </c>
      <c r="L136" s="28">
        <v>9347</v>
      </c>
      <c r="M136" s="28">
        <v>18012</v>
      </c>
      <c r="N136" s="28">
        <v>40097</v>
      </c>
      <c r="O136" s="28">
        <v>36037</v>
      </c>
    </row>
    <row r="137" spans="1:15" ht="12.75" customHeight="1">
      <c r="A137" s="4" t="s">
        <v>248</v>
      </c>
      <c r="B137" s="5" t="s">
        <v>249</v>
      </c>
      <c r="C137" s="28">
        <v>11806</v>
      </c>
      <c r="D137" s="28">
        <v>8945</v>
      </c>
      <c r="E137" s="28">
        <v>0</v>
      </c>
      <c r="F137" s="28">
        <f t="shared" si="33"/>
        <v>2861</v>
      </c>
      <c r="G137" s="28">
        <v>23042</v>
      </c>
      <c r="H137" s="28">
        <v>17398</v>
      </c>
      <c r="I137" s="28">
        <v>0</v>
      </c>
      <c r="J137" s="28">
        <f t="shared" si="34"/>
        <v>5644</v>
      </c>
      <c r="K137" s="28">
        <v>345</v>
      </c>
      <c r="L137" s="28">
        <v>0</v>
      </c>
      <c r="M137" s="28">
        <v>0</v>
      </c>
      <c r="N137" s="28">
        <v>7</v>
      </c>
      <c r="O137" s="28">
        <v>7</v>
      </c>
    </row>
    <row r="138" spans="1:15" ht="12.75" customHeight="1">
      <c r="A138" s="4" t="s">
        <v>250</v>
      </c>
      <c r="B138" s="5" t="s">
        <v>251</v>
      </c>
      <c r="C138" s="28">
        <v>5950</v>
      </c>
      <c r="D138" s="28">
        <v>5368</v>
      </c>
      <c r="E138" s="28">
        <v>0</v>
      </c>
      <c r="F138" s="28">
        <f t="shared" si="33"/>
        <v>582</v>
      </c>
      <c r="G138" s="28">
        <v>14168</v>
      </c>
      <c r="H138" s="28">
        <v>12709</v>
      </c>
      <c r="I138" s="28">
        <v>0</v>
      </c>
      <c r="J138" s="28">
        <f t="shared" si="34"/>
        <v>1459</v>
      </c>
      <c r="K138" s="28">
        <v>104</v>
      </c>
      <c r="L138" s="28">
        <v>0</v>
      </c>
      <c r="M138" s="28">
        <v>1005</v>
      </c>
      <c r="N138" s="28">
        <v>2291</v>
      </c>
      <c r="O138" s="28">
        <v>255</v>
      </c>
    </row>
    <row r="139" spans="1:15" ht="12.75" customHeight="1">
      <c r="A139" s="4" t="s">
        <v>252</v>
      </c>
      <c r="B139" s="5" t="s">
        <v>253</v>
      </c>
      <c r="C139" s="28">
        <v>22130</v>
      </c>
      <c r="D139" s="28">
        <v>21730</v>
      </c>
      <c r="E139" s="28">
        <v>0</v>
      </c>
      <c r="F139" s="28">
        <f t="shared" si="33"/>
        <v>400</v>
      </c>
      <c r="G139" s="28">
        <v>58059</v>
      </c>
      <c r="H139" s="28">
        <v>52151</v>
      </c>
      <c r="I139" s="28">
        <v>0</v>
      </c>
      <c r="J139" s="28">
        <f t="shared" si="34"/>
        <v>5908</v>
      </c>
      <c r="K139" s="28">
        <v>14452</v>
      </c>
      <c r="L139" s="28">
        <v>1814</v>
      </c>
      <c r="M139" s="28">
        <v>8977</v>
      </c>
      <c r="N139" s="28">
        <v>1511</v>
      </c>
      <c r="O139" s="28">
        <v>1449</v>
      </c>
    </row>
    <row r="140" spans="1:15" ht="12.75" customHeight="1">
      <c r="A140" s="4" t="s">
        <v>254</v>
      </c>
      <c r="B140" s="5" t="s">
        <v>255</v>
      </c>
      <c r="C140" s="28">
        <v>4291</v>
      </c>
      <c r="D140" s="28">
        <v>3311</v>
      </c>
      <c r="E140" s="28">
        <v>0</v>
      </c>
      <c r="F140" s="28">
        <f t="shared" si="33"/>
        <v>980</v>
      </c>
      <c r="G140" s="28">
        <v>9256</v>
      </c>
      <c r="H140" s="28">
        <v>6587</v>
      </c>
      <c r="I140" s="28">
        <v>0</v>
      </c>
      <c r="J140" s="28">
        <f t="shared" si="34"/>
        <v>2669</v>
      </c>
      <c r="K140" s="28">
        <v>0</v>
      </c>
      <c r="L140" s="28">
        <v>0</v>
      </c>
      <c r="M140" s="28">
        <v>0</v>
      </c>
      <c r="N140" s="28">
        <v>7</v>
      </c>
      <c r="O140" s="28">
        <v>0</v>
      </c>
    </row>
    <row r="141" spans="1:15" ht="12.75" customHeight="1">
      <c r="A141" s="4" t="s">
        <v>256</v>
      </c>
      <c r="B141" s="5" t="s">
        <v>257</v>
      </c>
      <c r="C141" s="28">
        <v>18899</v>
      </c>
      <c r="D141" s="28">
        <v>17284</v>
      </c>
      <c r="E141" s="28">
        <v>0</v>
      </c>
      <c r="F141" s="28">
        <f t="shared" si="33"/>
        <v>1615</v>
      </c>
      <c r="G141" s="28">
        <v>42064</v>
      </c>
      <c r="H141" s="28">
        <v>32059</v>
      </c>
      <c r="I141" s="28">
        <v>0</v>
      </c>
      <c r="J141" s="28">
        <f t="shared" si="34"/>
        <v>10005</v>
      </c>
      <c r="K141" s="28">
        <v>5362</v>
      </c>
      <c r="L141" s="28">
        <v>0</v>
      </c>
      <c r="M141" s="28">
        <v>1889</v>
      </c>
      <c r="N141" s="28">
        <v>2852</v>
      </c>
      <c r="O141" s="28">
        <v>2852</v>
      </c>
    </row>
    <row r="142" spans="1:15" ht="12.75" customHeight="1">
      <c r="A142" s="4" t="s">
        <v>258</v>
      </c>
      <c r="B142" s="5" t="s">
        <v>259</v>
      </c>
      <c r="C142" s="28">
        <v>21534</v>
      </c>
      <c r="D142" s="28">
        <v>16157</v>
      </c>
      <c r="E142" s="28">
        <v>0</v>
      </c>
      <c r="F142" s="28">
        <f t="shared" si="33"/>
        <v>5377</v>
      </c>
      <c r="G142" s="28">
        <v>63893</v>
      </c>
      <c r="H142" s="28">
        <v>48644</v>
      </c>
      <c r="I142" s="28">
        <v>0</v>
      </c>
      <c r="J142" s="28">
        <f t="shared" si="34"/>
        <v>15249</v>
      </c>
      <c r="K142" s="28">
        <v>10423</v>
      </c>
      <c r="L142" s="28">
        <v>29</v>
      </c>
      <c r="M142" s="28">
        <v>13243</v>
      </c>
      <c r="N142" s="28">
        <v>6244</v>
      </c>
      <c r="O142" s="28">
        <v>5772</v>
      </c>
    </row>
    <row r="143" spans="1:15" ht="12.75" customHeight="1">
      <c r="A143" s="4" t="s">
        <v>260</v>
      </c>
      <c r="B143" s="5" t="s">
        <v>261</v>
      </c>
      <c r="C143" s="28">
        <v>65932</v>
      </c>
      <c r="D143" s="28">
        <v>55423</v>
      </c>
      <c r="E143" s="28">
        <v>0</v>
      </c>
      <c r="F143" s="28">
        <f t="shared" si="33"/>
        <v>10509</v>
      </c>
      <c r="G143" s="28">
        <v>183754</v>
      </c>
      <c r="H143" s="28">
        <v>90674</v>
      </c>
      <c r="I143" s="28">
        <v>0</v>
      </c>
      <c r="J143" s="28">
        <f t="shared" si="34"/>
        <v>93080</v>
      </c>
      <c r="K143" s="28">
        <v>44331</v>
      </c>
      <c r="L143" s="28">
        <v>24</v>
      </c>
      <c r="M143" s="28">
        <v>14630</v>
      </c>
      <c r="N143" s="28">
        <v>15097</v>
      </c>
      <c r="O143" s="28">
        <v>14230</v>
      </c>
    </row>
    <row r="144" spans="1:15" ht="12.75" customHeight="1">
      <c r="A144" s="10"/>
      <c r="B144" s="9" t="s">
        <v>262</v>
      </c>
      <c r="C144" s="30">
        <f t="shared" ref="C144:O144" si="35">SUM(C136:C143)</f>
        <v>243113</v>
      </c>
      <c r="D144" s="30">
        <f t="shared" si="35"/>
        <v>214951</v>
      </c>
      <c r="E144" s="30">
        <f t="shared" si="35"/>
        <v>0</v>
      </c>
      <c r="F144" s="30">
        <f t="shared" si="35"/>
        <v>28162</v>
      </c>
      <c r="G144" s="30">
        <f t="shared" si="35"/>
        <v>599447</v>
      </c>
      <c r="H144" s="30">
        <f t="shared" si="35"/>
        <v>425657</v>
      </c>
      <c r="I144" s="30">
        <f t="shared" si="35"/>
        <v>0</v>
      </c>
      <c r="J144" s="30">
        <f t="shared" si="35"/>
        <v>173790</v>
      </c>
      <c r="K144" s="30">
        <f t="shared" si="35"/>
        <v>99079</v>
      </c>
      <c r="L144" s="30">
        <f t="shared" si="35"/>
        <v>11214</v>
      </c>
      <c r="M144" s="30">
        <f t="shared" si="35"/>
        <v>57756</v>
      </c>
      <c r="N144" s="30">
        <f t="shared" si="35"/>
        <v>68106</v>
      </c>
      <c r="O144" s="30">
        <f t="shared" si="35"/>
        <v>60602</v>
      </c>
    </row>
    <row r="145" spans="1:15" ht="12.75" customHeight="1">
      <c r="A145" s="11" t="s">
        <v>263</v>
      </c>
      <c r="B145" s="6" t="s">
        <v>264</v>
      </c>
      <c r="C145" s="31">
        <f t="shared" ref="C145:O145" si="36">C144+C135+C125+C119+C116+C109+C103+C98+C95+C89+C86+C80+C69+C59+C51+C46+C43+C30+C25+C23</f>
        <v>7820508</v>
      </c>
      <c r="D145" s="31">
        <f t="shared" si="36"/>
        <v>5748617</v>
      </c>
      <c r="E145" s="31">
        <f t="shared" si="36"/>
        <v>237558</v>
      </c>
      <c r="F145" s="31">
        <f t="shared" si="36"/>
        <v>1834333</v>
      </c>
      <c r="G145" s="31">
        <f t="shared" si="36"/>
        <v>23249037</v>
      </c>
      <c r="H145" s="31">
        <f t="shared" si="36"/>
        <v>11907643</v>
      </c>
      <c r="I145" s="31">
        <f t="shared" si="36"/>
        <v>1128411</v>
      </c>
      <c r="J145" s="31">
        <f t="shared" si="36"/>
        <v>10212983</v>
      </c>
      <c r="K145" s="31">
        <f t="shared" si="36"/>
        <v>1174468</v>
      </c>
      <c r="L145" s="31">
        <f t="shared" si="36"/>
        <v>50850</v>
      </c>
      <c r="M145" s="31">
        <f t="shared" si="36"/>
        <v>1897356</v>
      </c>
      <c r="N145" s="31">
        <f t="shared" si="36"/>
        <v>1938608</v>
      </c>
      <c r="O145" s="31">
        <f t="shared" si="36"/>
        <v>704265</v>
      </c>
    </row>
  </sheetData>
  <mergeCells count="29">
    <mergeCell ref="A1:D1"/>
    <mergeCell ref="E1:L1"/>
    <mergeCell ref="A2:D2"/>
    <mergeCell ref="A3:C3"/>
    <mergeCell ref="E3:L3"/>
    <mergeCell ref="A4:C4"/>
    <mergeCell ref="E4:L4"/>
    <mergeCell ref="A6:D6"/>
    <mergeCell ref="I6:M6"/>
    <mergeCell ref="L7:O7"/>
    <mergeCell ref="L8:O8"/>
    <mergeCell ref="A11:B11"/>
    <mergeCell ref="C11:F11"/>
    <mergeCell ref="G11:J11"/>
    <mergeCell ref="K11:M11"/>
    <mergeCell ref="N11:O11"/>
    <mergeCell ref="A12:A13"/>
    <mergeCell ref="B12:B13"/>
    <mergeCell ref="C12:C13"/>
    <mergeCell ref="D12:E12"/>
    <mergeCell ref="F12:F13"/>
    <mergeCell ref="G12:G13"/>
    <mergeCell ref="N12:N13"/>
    <mergeCell ref="H12:H13"/>
    <mergeCell ref="I12:I13"/>
    <mergeCell ref="J12:J13"/>
    <mergeCell ref="K12:K13"/>
    <mergeCell ref="L12:L13"/>
    <mergeCell ref="M12:M13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Aggregato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Bollettino Petrolifero</dc:title>
  <dc:creator>Ministero Sviluppo Economico;alessio</dc:creator>
  <cp:lastModifiedBy>antonello.mariti</cp:lastModifiedBy>
  <dcterms:created xsi:type="dcterms:W3CDTF">2014-06-24T11:54:17Z</dcterms:created>
  <dcterms:modified xsi:type="dcterms:W3CDTF">2016-04-26T13:09:50Z</dcterms:modified>
</cp:coreProperties>
</file>