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Admin\Documents\Gutenberg\~FIN MODELING Training Course\6-2-2018\Templates to Include with the Program\"/>
    </mc:Choice>
  </mc:AlternateContent>
  <xr:revisionPtr revIDLastSave="0" documentId="13_ncr:1_{854A128F-42C4-4B7E-BD89-C3B70359C727}" xr6:coauthVersionLast="40" xr6:coauthVersionMax="40" xr10:uidLastSave="{00000000-0000-0000-0000-000000000000}"/>
  <bookViews>
    <workbookView xWindow="0" yWindow="0" windowWidth="17256" windowHeight="6240" tabRatio="778" xr2:uid="{ECDD58FF-FD40-4049-8CE1-BC8D068031AA}"/>
  </bookViews>
  <sheets>
    <sheet name="Data" sheetId="5" r:id="rId1"/>
    <sheet name="#1 Peak" sheetId="6" r:id="rId2"/>
    <sheet name="#2 GDP" sheetId="8" r:id="rId3"/>
    <sheet name="#3 Production" sheetId="7" r:id="rId4"/>
    <sheet name="#4 Consumption" sheetId="9" r:id="rId5"/>
    <sheet name="#5 Multiple" sheetId="10" r:id="rId6"/>
    <sheet name="US GDP" sheetId="4" r:id="rId7"/>
    <sheet name="Industrial Production (Qtrly)" sheetId="3" r:id="rId8"/>
    <sheet name="Personal Consumption" sheetId="2" r:id="rId9"/>
  </sheets>
  <definedNames>
    <definedName name="_xlnm.Print_Area" localSheetId="1">'#1 Peak'!$H$1:$S$16</definedName>
    <definedName name="_xlnm.Print_Area" localSheetId="2">'#2 GDP'!$K$1:$U$16</definedName>
    <definedName name="_xlnm.Print_Area" localSheetId="3">'#3 Production'!$J$1:$T$16</definedName>
    <definedName name="_xlnm.Print_Area" localSheetId="4">'#4 Consumption'!$K$1:$U$16</definedName>
    <definedName name="_xlnm.Print_Area" localSheetId="5">'#5 Multiple'!$A$3:$G$17</definedName>
    <definedName name="_xlnm.Print_Area" localSheetId="0">Data!$B$2:$S$34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5" i="10" l="1"/>
  <c r="C54" i="10"/>
  <c r="E53" i="10"/>
  <c r="E52" i="10"/>
  <c r="F53" i="10" s="1"/>
  <c r="G53" i="10" s="1"/>
  <c r="E51" i="10"/>
  <c r="F52" i="10" s="1"/>
  <c r="G52" i="10" s="1"/>
  <c r="E50" i="10"/>
  <c r="F51" i="10" s="1"/>
  <c r="G51" i="10" s="1"/>
  <c r="E49" i="10"/>
  <c r="F50" i="10" s="1"/>
  <c r="G50" i="10" s="1"/>
  <c r="E48" i="10"/>
  <c r="F49" i="10" s="1"/>
  <c r="G49" i="10" s="1"/>
  <c r="E47" i="10"/>
  <c r="F48" i="10" s="1"/>
  <c r="G48" i="10" s="1"/>
  <c r="E46" i="10"/>
  <c r="F47" i="10" s="1"/>
  <c r="G47" i="10" s="1"/>
  <c r="E45" i="10"/>
  <c r="F46" i="10" s="1"/>
  <c r="G46" i="10" s="1"/>
  <c r="E44" i="10"/>
  <c r="F45" i="10" s="1"/>
  <c r="G45" i="10" s="1"/>
  <c r="E43" i="10"/>
  <c r="F44" i="10" s="1"/>
  <c r="G44" i="10" s="1"/>
  <c r="E42" i="10"/>
  <c r="F43" i="10" s="1"/>
  <c r="G43" i="10" s="1"/>
  <c r="E41" i="10"/>
  <c r="F42" i="10" s="1"/>
  <c r="G42" i="10" s="1"/>
  <c r="E40" i="10"/>
  <c r="F41" i="10" s="1"/>
  <c r="G41" i="10" s="1"/>
  <c r="E39" i="10"/>
  <c r="F40" i="10" s="1"/>
  <c r="G40" i="10" s="1"/>
  <c r="E38" i="10"/>
  <c r="F39" i="10" s="1"/>
  <c r="G39" i="10" s="1"/>
  <c r="E37" i="10"/>
  <c r="F38" i="10" s="1"/>
  <c r="G38" i="10" s="1"/>
  <c r="E36" i="10"/>
  <c r="F37" i="10" s="1"/>
  <c r="G37" i="10" s="1"/>
  <c r="E35" i="10"/>
  <c r="F36" i="10" s="1"/>
  <c r="G36" i="10" s="1"/>
  <c r="E34" i="10"/>
  <c r="F35" i="10" s="1"/>
  <c r="G35" i="10" s="1"/>
  <c r="E33" i="10"/>
  <c r="F34" i="10" s="1"/>
  <c r="G34" i="10" s="1"/>
  <c r="E32" i="10"/>
  <c r="F33" i="10" s="1"/>
  <c r="G33" i="10" s="1"/>
  <c r="E31" i="10"/>
  <c r="F32" i="10" s="1"/>
  <c r="G32" i="10" s="1"/>
  <c r="E30" i="10"/>
  <c r="F31" i="10" s="1"/>
  <c r="G31" i="10" s="1"/>
  <c r="E29" i="10"/>
  <c r="F30" i="10" s="1"/>
  <c r="G30" i="10" s="1"/>
  <c r="E28" i="10"/>
  <c r="F29" i="10" s="1"/>
  <c r="G29" i="10" s="1"/>
  <c r="E27" i="10"/>
  <c r="F28" i="10" s="1"/>
  <c r="G28" i="10" s="1"/>
  <c r="E26" i="10"/>
  <c r="E54" i="10" s="1"/>
  <c r="E25" i="10"/>
  <c r="F26" i="10" s="1"/>
  <c r="G26" i="10" s="1"/>
  <c r="E24" i="10"/>
  <c r="F25" i="10" s="1"/>
  <c r="G25" i="10" s="1"/>
  <c r="F23" i="10"/>
  <c r="E23" i="10"/>
  <c r="F24" i="10" s="1"/>
  <c r="G24" i="10" s="1"/>
  <c r="E22" i="10"/>
  <c r="C54" i="9"/>
  <c r="C53" i="9"/>
  <c r="E52" i="9"/>
  <c r="E51" i="9"/>
  <c r="F52" i="9" s="1"/>
  <c r="G52" i="9" s="1"/>
  <c r="E50" i="9"/>
  <c r="F51" i="9" s="1"/>
  <c r="G51" i="9" s="1"/>
  <c r="E49" i="9"/>
  <c r="F50" i="9" s="1"/>
  <c r="G50" i="9" s="1"/>
  <c r="E48" i="9"/>
  <c r="F49" i="9" s="1"/>
  <c r="G49" i="9" s="1"/>
  <c r="E47" i="9"/>
  <c r="F48" i="9" s="1"/>
  <c r="G48" i="9" s="1"/>
  <c r="E46" i="9"/>
  <c r="F47" i="9" s="1"/>
  <c r="G47" i="9" s="1"/>
  <c r="E45" i="9"/>
  <c r="F46" i="9" s="1"/>
  <c r="G46" i="9" s="1"/>
  <c r="E44" i="9"/>
  <c r="F45" i="9" s="1"/>
  <c r="G45" i="9" s="1"/>
  <c r="E43" i="9"/>
  <c r="F44" i="9" s="1"/>
  <c r="G44" i="9" s="1"/>
  <c r="E42" i="9"/>
  <c r="F43" i="9" s="1"/>
  <c r="G43" i="9" s="1"/>
  <c r="E41" i="9"/>
  <c r="F42" i="9" s="1"/>
  <c r="G42" i="9" s="1"/>
  <c r="E40" i="9"/>
  <c r="F41" i="9" s="1"/>
  <c r="G41" i="9" s="1"/>
  <c r="E39" i="9"/>
  <c r="F40" i="9" s="1"/>
  <c r="G40" i="9" s="1"/>
  <c r="E38" i="9"/>
  <c r="F39" i="9" s="1"/>
  <c r="G39" i="9" s="1"/>
  <c r="E37" i="9"/>
  <c r="F38" i="9" s="1"/>
  <c r="G38" i="9" s="1"/>
  <c r="E36" i="9"/>
  <c r="F37" i="9" s="1"/>
  <c r="G37" i="9" s="1"/>
  <c r="E35" i="9"/>
  <c r="F36" i="9" s="1"/>
  <c r="G36" i="9" s="1"/>
  <c r="E34" i="9"/>
  <c r="F35" i="9" s="1"/>
  <c r="G35" i="9" s="1"/>
  <c r="E33" i="9"/>
  <c r="F34" i="9" s="1"/>
  <c r="G34" i="9" s="1"/>
  <c r="E32" i="9"/>
  <c r="F33" i="9" s="1"/>
  <c r="G33" i="9" s="1"/>
  <c r="E31" i="9"/>
  <c r="F32" i="9" s="1"/>
  <c r="G32" i="9" s="1"/>
  <c r="E30" i="9"/>
  <c r="F31" i="9" s="1"/>
  <c r="G31" i="9" s="1"/>
  <c r="E29" i="9"/>
  <c r="F30" i="9" s="1"/>
  <c r="G30" i="9" s="1"/>
  <c r="E28" i="9"/>
  <c r="F29" i="9" s="1"/>
  <c r="G29" i="9" s="1"/>
  <c r="E27" i="9"/>
  <c r="F28" i="9" s="1"/>
  <c r="G28" i="9" s="1"/>
  <c r="E26" i="9"/>
  <c r="F27" i="9" s="1"/>
  <c r="G27" i="9" s="1"/>
  <c r="E25" i="9"/>
  <c r="E24" i="9"/>
  <c r="F25" i="9" s="1"/>
  <c r="G25" i="9" s="1"/>
  <c r="E23" i="9"/>
  <c r="F24" i="9" s="1"/>
  <c r="G24" i="9" s="1"/>
  <c r="E22" i="9"/>
  <c r="F23" i="9" s="1"/>
  <c r="G23" i="9" s="1"/>
  <c r="E21" i="9"/>
  <c r="F22" i="9" s="1"/>
  <c r="C54" i="7"/>
  <c r="C53" i="7"/>
  <c r="E21" i="7"/>
  <c r="E52" i="7"/>
  <c r="E51" i="7"/>
  <c r="F52" i="7" s="1"/>
  <c r="G52" i="7" s="1"/>
  <c r="E50" i="7"/>
  <c r="F51" i="7" s="1"/>
  <c r="G51" i="7" s="1"/>
  <c r="E49" i="7"/>
  <c r="F50" i="7" s="1"/>
  <c r="G50" i="7" s="1"/>
  <c r="E48" i="7"/>
  <c r="F49" i="7" s="1"/>
  <c r="G49" i="7" s="1"/>
  <c r="E47" i="7"/>
  <c r="F48" i="7" s="1"/>
  <c r="G48" i="7" s="1"/>
  <c r="E46" i="7"/>
  <c r="F47" i="7" s="1"/>
  <c r="G47" i="7" s="1"/>
  <c r="E45" i="7"/>
  <c r="F46" i="7" s="1"/>
  <c r="G46" i="7" s="1"/>
  <c r="E44" i="7"/>
  <c r="F45" i="7" s="1"/>
  <c r="G45" i="7" s="1"/>
  <c r="E43" i="7"/>
  <c r="F44" i="7" s="1"/>
  <c r="G44" i="7" s="1"/>
  <c r="E42" i="7"/>
  <c r="F43" i="7" s="1"/>
  <c r="G43" i="7" s="1"/>
  <c r="E41" i="7"/>
  <c r="F42" i="7" s="1"/>
  <c r="G42" i="7" s="1"/>
  <c r="E40" i="7"/>
  <c r="F41" i="7" s="1"/>
  <c r="G41" i="7" s="1"/>
  <c r="E39" i="7"/>
  <c r="F40" i="7" s="1"/>
  <c r="G40" i="7" s="1"/>
  <c r="E38" i="7"/>
  <c r="F39" i="7" s="1"/>
  <c r="G39" i="7" s="1"/>
  <c r="E37" i="7"/>
  <c r="F38" i="7" s="1"/>
  <c r="G38" i="7" s="1"/>
  <c r="E36" i="7"/>
  <c r="F37" i="7" s="1"/>
  <c r="G37" i="7" s="1"/>
  <c r="E35" i="7"/>
  <c r="F36" i="7" s="1"/>
  <c r="G36" i="7" s="1"/>
  <c r="E34" i="7"/>
  <c r="F35" i="7" s="1"/>
  <c r="G35" i="7" s="1"/>
  <c r="E33" i="7"/>
  <c r="F34" i="7" s="1"/>
  <c r="G34" i="7" s="1"/>
  <c r="E32" i="7"/>
  <c r="F33" i="7" s="1"/>
  <c r="G33" i="7" s="1"/>
  <c r="E31" i="7"/>
  <c r="F32" i="7" s="1"/>
  <c r="G32" i="7" s="1"/>
  <c r="E30" i="7"/>
  <c r="F31" i="7" s="1"/>
  <c r="G31" i="7" s="1"/>
  <c r="E29" i="7"/>
  <c r="F30" i="7" s="1"/>
  <c r="G30" i="7" s="1"/>
  <c r="E28" i="7"/>
  <c r="F29" i="7" s="1"/>
  <c r="G29" i="7" s="1"/>
  <c r="E27" i="7"/>
  <c r="F28" i="7" s="1"/>
  <c r="G28" i="7" s="1"/>
  <c r="E26" i="7"/>
  <c r="F27" i="7" s="1"/>
  <c r="G27" i="7" s="1"/>
  <c r="E25" i="7"/>
  <c r="F26" i="7" s="1"/>
  <c r="G26" i="7" s="1"/>
  <c r="E24" i="7"/>
  <c r="F25" i="7" s="1"/>
  <c r="G25" i="7" s="1"/>
  <c r="E23" i="7"/>
  <c r="F24" i="7" s="1"/>
  <c r="G24" i="7" s="1"/>
  <c r="E22" i="7"/>
  <c r="F23" i="7" s="1"/>
  <c r="G23" i="7" s="1"/>
  <c r="C54" i="8"/>
  <c r="C53" i="8"/>
  <c r="E21" i="8"/>
  <c r="F22" i="8" s="1"/>
  <c r="G22" i="8" s="1"/>
  <c r="E52" i="8"/>
  <c r="E51" i="8"/>
  <c r="F52" i="8" s="1"/>
  <c r="G52" i="8" s="1"/>
  <c r="E50" i="8"/>
  <c r="F51" i="8" s="1"/>
  <c r="G51" i="8" s="1"/>
  <c r="E49" i="8"/>
  <c r="F50" i="8" s="1"/>
  <c r="G50" i="8" s="1"/>
  <c r="E48" i="8"/>
  <c r="F49" i="8" s="1"/>
  <c r="G49" i="8" s="1"/>
  <c r="E47" i="8"/>
  <c r="F48" i="8" s="1"/>
  <c r="G48" i="8" s="1"/>
  <c r="E46" i="8"/>
  <c r="F47" i="8" s="1"/>
  <c r="G47" i="8" s="1"/>
  <c r="E45" i="8"/>
  <c r="F46" i="8" s="1"/>
  <c r="G46" i="8" s="1"/>
  <c r="E44" i="8"/>
  <c r="F45" i="8" s="1"/>
  <c r="G45" i="8" s="1"/>
  <c r="E43" i="8"/>
  <c r="F44" i="8" s="1"/>
  <c r="G44" i="8" s="1"/>
  <c r="E42" i="8"/>
  <c r="F43" i="8" s="1"/>
  <c r="G43" i="8" s="1"/>
  <c r="E41" i="8"/>
  <c r="F42" i="8" s="1"/>
  <c r="G42" i="8" s="1"/>
  <c r="E40" i="8"/>
  <c r="F41" i="8" s="1"/>
  <c r="G41" i="8" s="1"/>
  <c r="E39" i="8"/>
  <c r="F40" i="8" s="1"/>
  <c r="G40" i="8" s="1"/>
  <c r="E38" i="8"/>
  <c r="F39" i="8" s="1"/>
  <c r="G39" i="8" s="1"/>
  <c r="E37" i="8"/>
  <c r="F38" i="8" s="1"/>
  <c r="G38" i="8" s="1"/>
  <c r="E36" i="8"/>
  <c r="F37" i="8" s="1"/>
  <c r="G37" i="8" s="1"/>
  <c r="E35" i="8"/>
  <c r="F36" i="8" s="1"/>
  <c r="G36" i="8" s="1"/>
  <c r="E34" i="8"/>
  <c r="F35" i="8" s="1"/>
  <c r="G35" i="8" s="1"/>
  <c r="E33" i="8"/>
  <c r="F34" i="8" s="1"/>
  <c r="G34" i="8" s="1"/>
  <c r="E32" i="8"/>
  <c r="F33" i="8" s="1"/>
  <c r="G33" i="8" s="1"/>
  <c r="E31" i="8"/>
  <c r="F32" i="8" s="1"/>
  <c r="G32" i="8" s="1"/>
  <c r="E30" i="8"/>
  <c r="F31" i="8" s="1"/>
  <c r="G31" i="8" s="1"/>
  <c r="E29" i="8"/>
  <c r="F30" i="8" s="1"/>
  <c r="G30" i="8" s="1"/>
  <c r="E28" i="8"/>
  <c r="F29" i="8" s="1"/>
  <c r="G29" i="8" s="1"/>
  <c r="E27" i="8"/>
  <c r="F28" i="8" s="1"/>
  <c r="G28" i="8" s="1"/>
  <c r="E26" i="8"/>
  <c r="F27" i="8" s="1"/>
  <c r="G27" i="8" s="1"/>
  <c r="E25" i="8"/>
  <c r="E24" i="8"/>
  <c r="F25" i="8" s="1"/>
  <c r="G25" i="8" s="1"/>
  <c r="E23" i="8"/>
  <c r="F24" i="8" s="1"/>
  <c r="G24" i="8" s="1"/>
  <c r="E22" i="8"/>
  <c r="F23" i="8" s="1"/>
  <c r="G23" i="8" s="1"/>
  <c r="C54" i="6"/>
  <c r="C53" i="6"/>
  <c r="E23" i="6"/>
  <c r="F24" i="6" s="1"/>
  <c r="G24" i="6" s="1"/>
  <c r="E24" i="6"/>
  <c r="F25" i="6" s="1"/>
  <c r="G25" i="6" s="1"/>
  <c r="E25" i="6"/>
  <c r="F26" i="6" s="1"/>
  <c r="G26" i="6" s="1"/>
  <c r="E26" i="6"/>
  <c r="F27" i="6" s="1"/>
  <c r="G27" i="6" s="1"/>
  <c r="E27" i="6"/>
  <c r="F28" i="6" s="1"/>
  <c r="G28" i="6" s="1"/>
  <c r="E28" i="6"/>
  <c r="F29" i="6" s="1"/>
  <c r="G29" i="6" s="1"/>
  <c r="E29" i="6"/>
  <c r="F30" i="6" s="1"/>
  <c r="G30" i="6" s="1"/>
  <c r="E30" i="6"/>
  <c r="F31" i="6" s="1"/>
  <c r="G31" i="6" s="1"/>
  <c r="E31" i="6"/>
  <c r="E32" i="6"/>
  <c r="F33" i="6" s="1"/>
  <c r="G33" i="6" s="1"/>
  <c r="F32" i="6"/>
  <c r="G32" i="6" s="1"/>
  <c r="E33" i="6"/>
  <c r="F34" i="6" s="1"/>
  <c r="G34" i="6" s="1"/>
  <c r="E34" i="6"/>
  <c r="F35" i="6" s="1"/>
  <c r="G35" i="6" s="1"/>
  <c r="E35" i="6"/>
  <c r="F36" i="6" s="1"/>
  <c r="G36" i="6" s="1"/>
  <c r="E36" i="6"/>
  <c r="F37" i="6" s="1"/>
  <c r="G37" i="6" s="1"/>
  <c r="E37" i="6"/>
  <c r="F38" i="6" s="1"/>
  <c r="G38" i="6" s="1"/>
  <c r="E38" i="6"/>
  <c r="F39" i="6" s="1"/>
  <c r="G39" i="6" s="1"/>
  <c r="E39" i="6"/>
  <c r="E40" i="6"/>
  <c r="F41" i="6" s="1"/>
  <c r="G41" i="6" s="1"/>
  <c r="F40" i="6"/>
  <c r="G40" i="6" s="1"/>
  <c r="E41" i="6"/>
  <c r="F42" i="6" s="1"/>
  <c r="G42" i="6" s="1"/>
  <c r="E42" i="6"/>
  <c r="F43" i="6" s="1"/>
  <c r="G43" i="6" s="1"/>
  <c r="E43" i="6"/>
  <c r="F44" i="6" s="1"/>
  <c r="G44" i="6" s="1"/>
  <c r="E44" i="6"/>
  <c r="F45" i="6" s="1"/>
  <c r="G45" i="6" s="1"/>
  <c r="E45" i="6"/>
  <c r="F46" i="6" s="1"/>
  <c r="G46" i="6" s="1"/>
  <c r="E46" i="6"/>
  <c r="E47" i="6"/>
  <c r="F48" i="6" s="1"/>
  <c r="G48" i="6" s="1"/>
  <c r="F47" i="6"/>
  <c r="G47" i="6" s="1"/>
  <c r="E48" i="6"/>
  <c r="F49" i="6" s="1"/>
  <c r="G49" i="6" s="1"/>
  <c r="E49" i="6"/>
  <c r="F50" i="6" s="1"/>
  <c r="G50" i="6" s="1"/>
  <c r="E50" i="6"/>
  <c r="F51" i="6" s="1"/>
  <c r="G51" i="6" s="1"/>
  <c r="E51" i="6"/>
  <c r="F52" i="6" s="1"/>
  <c r="G52" i="6" s="1"/>
  <c r="E52" i="6"/>
  <c r="E22" i="6"/>
  <c r="F23" i="6" s="1"/>
  <c r="G23" i="6" s="1"/>
  <c r="E21" i="6"/>
  <c r="E53" i="9" l="1"/>
  <c r="F22" i="7"/>
  <c r="G22" i="7" s="1"/>
  <c r="G53" i="7" s="1"/>
  <c r="E53" i="8"/>
  <c r="F27" i="10"/>
  <c r="G27" i="10" s="1"/>
  <c r="G23" i="10"/>
  <c r="G54" i="10" s="1"/>
  <c r="G55" i="10" s="1"/>
  <c r="F26" i="9"/>
  <c r="G26" i="9" s="1"/>
  <c r="G22" i="9"/>
  <c r="G53" i="9" s="1"/>
  <c r="G54" i="9" s="1"/>
  <c r="E53" i="7"/>
  <c r="F26" i="8"/>
  <c r="G26" i="8" s="1"/>
  <c r="G53" i="8" s="1"/>
  <c r="G54" i="8" s="1"/>
  <c r="E53" i="6"/>
  <c r="F22" i="6"/>
  <c r="G54" i="7" l="1"/>
  <c r="F53" i="7"/>
  <c r="F53" i="8"/>
  <c r="F54" i="10"/>
  <c r="F53" i="9"/>
  <c r="F53" i="6"/>
  <c r="G22" i="6"/>
  <c r="G53" i="6" s="1"/>
  <c r="G54" i="6" s="1"/>
</calcChain>
</file>

<file path=xl/sharedStrings.xml><?xml version="1.0" encoding="utf-8"?>
<sst xmlns="http://schemas.openxmlformats.org/spreadsheetml/2006/main" count="1081" uniqueCount="597">
  <si>
    <t>FedEx Fiscal Quarter</t>
  </si>
  <si>
    <t>FedEx Fiscal Quarter Date</t>
  </si>
  <si>
    <t>Calendar Quarter</t>
  </si>
  <si>
    <t>Calendar Date</t>
  </si>
  <si>
    <t>FedEx Ground Average Daily Freight Pounds 
(ADFlb in thousands)</t>
  </si>
  <si>
    <t>FedEx Ground ADFlb (% change, QoQ)</t>
  </si>
  <si>
    <t>FedEx Ground Peak Cycle</t>
  </si>
  <si>
    <t>FedEx Ground Peak Cycle Dummy Variable</t>
  </si>
  <si>
    <t>Industrial Production</t>
  </si>
  <si>
    <t>Industrial Production 
(% change, QoQ)</t>
  </si>
  <si>
    <t>Industrial Production 
(% change, YoY)</t>
  </si>
  <si>
    <t>Personal Consumption</t>
  </si>
  <si>
    <t>Personal Consumption 
(% change, QoQ)</t>
  </si>
  <si>
    <t>Personal Consumption (% change, YoY)</t>
  </si>
  <si>
    <t>GDP</t>
  </si>
  <si>
    <t>GDP 
(% change, QoQ)</t>
  </si>
  <si>
    <t>GDP 
(% change, YoY)</t>
  </si>
  <si>
    <t>F1Q2011</t>
  </si>
  <si>
    <t>3Q2010</t>
  </si>
  <si>
    <t>Off Peak</t>
  </si>
  <si>
    <t>F2Q2011</t>
  </si>
  <si>
    <t>4Q2010</t>
  </si>
  <si>
    <t>Fall Peak</t>
  </si>
  <si>
    <t>F3Q2011</t>
  </si>
  <si>
    <t>1Q2011</t>
  </si>
  <si>
    <t>F4Q2011</t>
  </si>
  <si>
    <t>2Q2011</t>
  </si>
  <si>
    <t>F1Q2012</t>
  </si>
  <si>
    <t>3Q2011</t>
  </si>
  <si>
    <t>F2Q2012</t>
  </si>
  <si>
    <t>4Q2011</t>
  </si>
  <si>
    <t>F3Q2012</t>
  </si>
  <si>
    <t>1Q2012</t>
  </si>
  <si>
    <t>F4Q2012</t>
  </si>
  <si>
    <t>2Q2012</t>
  </si>
  <si>
    <t>F1Q2013</t>
  </si>
  <si>
    <t>3Q2012</t>
  </si>
  <si>
    <t>F2Q2013</t>
  </si>
  <si>
    <t>4Q2012</t>
  </si>
  <si>
    <t>F3Q2013</t>
  </si>
  <si>
    <t>1Q2013</t>
  </si>
  <si>
    <t>F4Q2013</t>
  </si>
  <si>
    <t>2Q2013</t>
  </si>
  <si>
    <t>F1Q2014</t>
  </si>
  <si>
    <t>3Q2013</t>
  </si>
  <si>
    <t>F2Q2014</t>
  </si>
  <si>
    <t>4Q2013</t>
  </si>
  <si>
    <t>F3Q2014</t>
  </si>
  <si>
    <t>1Q2014</t>
  </si>
  <si>
    <t>F4Q2014</t>
  </si>
  <si>
    <t>2Q2014</t>
  </si>
  <si>
    <t>F1Q2015</t>
  </si>
  <si>
    <t>3Q2014</t>
  </si>
  <si>
    <t>F2Q2015</t>
  </si>
  <si>
    <t>4Q2014</t>
  </si>
  <si>
    <t>F3Q2015</t>
  </si>
  <si>
    <t>1Q2015</t>
  </si>
  <si>
    <t>F4Q2015</t>
  </si>
  <si>
    <t>2Q2015</t>
  </si>
  <si>
    <t>F1Q2016</t>
  </si>
  <si>
    <t>3Q2015</t>
  </si>
  <si>
    <t>F2Q2016</t>
  </si>
  <si>
    <t>4Q2015</t>
  </si>
  <si>
    <t>F3Q2016</t>
  </si>
  <si>
    <t>1Q2016</t>
  </si>
  <si>
    <t>F4Q2016</t>
  </si>
  <si>
    <t>2Q2016</t>
  </si>
  <si>
    <t>F1Q2017</t>
  </si>
  <si>
    <t>3Q2016</t>
  </si>
  <si>
    <t>F2Q2017</t>
  </si>
  <si>
    <t>4Q2016</t>
  </si>
  <si>
    <t>F3Q2017</t>
  </si>
  <si>
    <t>1Q2017</t>
  </si>
  <si>
    <t>F4Q2017</t>
  </si>
  <si>
    <t>2Q2017</t>
  </si>
  <si>
    <t>F1Q2018</t>
  </si>
  <si>
    <t>3Q2017</t>
  </si>
  <si>
    <t>F2Q2018</t>
  </si>
  <si>
    <t>4Q2017</t>
  </si>
  <si>
    <t>F3Q2018</t>
  </si>
  <si>
    <t>1Q2018</t>
  </si>
  <si>
    <t>F4Q2018</t>
  </si>
  <si>
    <t>2Q2018</t>
  </si>
  <si>
    <t>https://www.bea.gov/national/xls/gdplev.xlsx</t>
  </si>
  <si>
    <t>Current-Dollar and "Real" Gross Domestic Product</t>
  </si>
  <si>
    <t>Annual</t>
  </si>
  <si>
    <t>Quarterly</t>
  </si>
  <si>
    <t xml:space="preserve">  (Seasonally adjusted annual rates)</t>
  </si>
  <si>
    <t>GDP in billions of current dollars</t>
  </si>
  <si>
    <t>GDP in billions of chained 2012 dollars</t>
  </si>
  <si>
    <t>1929</t>
  </si>
  <si>
    <t>1947Q1</t>
  </si>
  <si>
    <t>1930</t>
  </si>
  <si>
    <t>1947Q2</t>
  </si>
  <si>
    <t>1931</t>
  </si>
  <si>
    <t>1947Q3</t>
  </si>
  <si>
    <t>1932</t>
  </si>
  <si>
    <t>1947Q4</t>
  </si>
  <si>
    <t>1933</t>
  </si>
  <si>
    <t>1948Q1</t>
  </si>
  <si>
    <t>1934</t>
  </si>
  <si>
    <t>1948Q2</t>
  </si>
  <si>
    <t>1935</t>
  </si>
  <si>
    <t>1948Q3</t>
  </si>
  <si>
    <t>1936</t>
  </si>
  <si>
    <t>1948Q4</t>
  </si>
  <si>
    <t>1937</t>
  </si>
  <si>
    <t>1949Q1</t>
  </si>
  <si>
    <t>1938</t>
  </si>
  <si>
    <t>1949Q2</t>
  </si>
  <si>
    <t>1939</t>
  </si>
  <si>
    <t>1949Q3</t>
  </si>
  <si>
    <t>1940</t>
  </si>
  <si>
    <t>1949Q4</t>
  </si>
  <si>
    <t>1941</t>
  </si>
  <si>
    <t>1950Q1</t>
  </si>
  <si>
    <t>1942</t>
  </si>
  <si>
    <t>1950Q2</t>
  </si>
  <si>
    <t>1943</t>
  </si>
  <si>
    <t>1950Q3</t>
  </si>
  <si>
    <t>1944</t>
  </si>
  <si>
    <t>1950Q4</t>
  </si>
  <si>
    <t>1945</t>
  </si>
  <si>
    <t>1951Q1</t>
  </si>
  <si>
    <t>1946</t>
  </si>
  <si>
    <t>1951Q2</t>
  </si>
  <si>
    <t>1947</t>
  </si>
  <si>
    <t>1951Q3</t>
  </si>
  <si>
    <t>1948</t>
  </si>
  <si>
    <t>1951Q4</t>
  </si>
  <si>
    <t>1949</t>
  </si>
  <si>
    <t>1952Q1</t>
  </si>
  <si>
    <t>1950</t>
  </si>
  <si>
    <t>1952Q2</t>
  </si>
  <si>
    <t>1951</t>
  </si>
  <si>
    <t>1952Q3</t>
  </si>
  <si>
    <t>1952</t>
  </si>
  <si>
    <t>1952Q4</t>
  </si>
  <si>
    <t>1953</t>
  </si>
  <si>
    <t>1953Q1</t>
  </si>
  <si>
    <t>1954</t>
  </si>
  <si>
    <t>1953Q2</t>
  </si>
  <si>
    <t>1955</t>
  </si>
  <si>
    <t>1953Q3</t>
  </si>
  <si>
    <t>1956</t>
  </si>
  <si>
    <t>1953Q4</t>
  </si>
  <si>
    <t>1957</t>
  </si>
  <si>
    <t>1954Q1</t>
  </si>
  <si>
    <t>1958</t>
  </si>
  <si>
    <t>1954Q2</t>
  </si>
  <si>
    <t>1959</t>
  </si>
  <si>
    <t>1954Q3</t>
  </si>
  <si>
    <t>1960</t>
  </si>
  <si>
    <t>1954Q4</t>
  </si>
  <si>
    <t>1961</t>
  </si>
  <si>
    <t>1955Q1</t>
  </si>
  <si>
    <t>1962</t>
  </si>
  <si>
    <t>1955Q2</t>
  </si>
  <si>
    <t>1963</t>
  </si>
  <si>
    <t>1955Q3</t>
  </si>
  <si>
    <t>1964</t>
  </si>
  <si>
    <t>1955Q4</t>
  </si>
  <si>
    <t>1965</t>
  </si>
  <si>
    <t>1956Q1</t>
  </si>
  <si>
    <t>1966</t>
  </si>
  <si>
    <t>1956Q2</t>
  </si>
  <si>
    <t>1967</t>
  </si>
  <si>
    <t>1956Q3</t>
  </si>
  <si>
    <t>1968</t>
  </si>
  <si>
    <t>1956Q4</t>
  </si>
  <si>
    <t>1969</t>
  </si>
  <si>
    <t>1957Q1</t>
  </si>
  <si>
    <t>1970</t>
  </si>
  <si>
    <t>1957Q2</t>
  </si>
  <si>
    <t>1971</t>
  </si>
  <si>
    <t>1957Q3</t>
  </si>
  <si>
    <t>1972</t>
  </si>
  <si>
    <t>1957Q4</t>
  </si>
  <si>
    <t>1973</t>
  </si>
  <si>
    <t>1958Q1</t>
  </si>
  <si>
    <t>1974</t>
  </si>
  <si>
    <t>1958Q2</t>
  </si>
  <si>
    <t>1975</t>
  </si>
  <si>
    <t>1958Q3</t>
  </si>
  <si>
    <t>1976</t>
  </si>
  <si>
    <t>1958Q4</t>
  </si>
  <si>
    <t>1977</t>
  </si>
  <si>
    <t>1959Q1</t>
  </si>
  <si>
    <t>1978</t>
  </si>
  <si>
    <t>1959Q2</t>
  </si>
  <si>
    <t>1979</t>
  </si>
  <si>
    <t>1959Q3</t>
  </si>
  <si>
    <t>1980</t>
  </si>
  <si>
    <t>1959Q4</t>
  </si>
  <si>
    <t>1981</t>
  </si>
  <si>
    <t>1960Q1</t>
  </si>
  <si>
    <t>1982</t>
  </si>
  <si>
    <t>1960Q2</t>
  </si>
  <si>
    <t>1983</t>
  </si>
  <si>
    <t>1960Q3</t>
  </si>
  <si>
    <t>1984</t>
  </si>
  <si>
    <t>1960Q4</t>
  </si>
  <si>
    <t>1985</t>
  </si>
  <si>
    <t>1961Q1</t>
  </si>
  <si>
    <t>1986</t>
  </si>
  <si>
    <t>1961Q2</t>
  </si>
  <si>
    <t>1987</t>
  </si>
  <si>
    <t>1961Q3</t>
  </si>
  <si>
    <t>1988</t>
  </si>
  <si>
    <t>1961Q4</t>
  </si>
  <si>
    <t>1989</t>
  </si>
  <si>
    <t>1962Q1</t>
  </si>
  <si>
    <t>1990</t>
  </si>
  <si>
    <t>1962Q2</t>
  </si>
  <si>
    <t>1991</t>
  </si>
  <si>
    <t>1962Q3</t>
  </si>
  <si>
    <t>1992</t>
  </si>
  <si>
    <t>1962Q4</t>
  </si>
  <si>
    <t>1993</t>
  </si>
  <si>
    <t>1963Q1</t>
  </si>
  <si>
    <t>1994</t>
  </si>
  <si>
    <t>1963Q2</t>
  </si>
  <si>
    <t>1995</t>
  </si>
  <si>
    <t>1963Q3</t>
  </si>
  <si>
    <t>1996</t>
  </si>
  <si>
    <t>1963Q4</t>
  </si>
  <si>
    <t>1997</t>
  </si>
  <si>
    <t>1964Q1</t>
  </si>
  <si>
    <t>1998</t>
  </si>
  <si>
    <t>1964Q2</t>
  </si>
  <si>
    <t>1999</t>
  </si>
  <si>
    <t>1964Q3</t>
  </si>
  <si>
    <t>2000</t>
  </si>
  <si>
    <t>1964Q4</t>
  </si>
  <si>
    <t>2001</t>
  </si>
  <si>
    <t>1965Q1</t>
  </si>
  <si>
    <t>2002</t>
  </si>
  <si>
    <t>1965Q2</t>
  </si>
  <si>
    <t>2003</t>
  </si>
  <si>
    <t>1965Q3</t>
  </si>
  <si>
    <t>2004</t>
  </si>
  <si>
    <t>1965Q4</t>
  </si>
  <si>
    <t>2005</t>
  </si>
  <si>
    <t>1966Q1</t>
  </si>
  <si>
    <t>2006</t>
  </si>
  <si>
    <t>1966Q2</t>
  </si>
  <si>
    <t>2007</t>
  </si>
  <si>
    <t>1966Q3</t>
  </si>
  <si>
    <t>2008</t>
  </si>
  <si>
    <t>1966Q4</t>
  </si>
  <si>
    <t>2009</t>
  </si>
  <si>
    <t>1967Q1</t>
  </si>
  <si>
    <t>2010</t>
  </si>
  <si>
    <t>1967Q2</t>
  </si>
  <si>
    <t>2011</t>
  </si>
  <si>
    <t>1967Q3</t>
  </si>
  <si>
    <t>2012</t>
  </si>
  <si>
    <t>1967Q4</t>
  </si>
  <si>
    <t>2013</t>
  </si>
  <si>
    <t>1968Q1</t>
  </si>
  <si>
    <t>2014</t>
  </si>
  <si>
    <t>1968Q2</t>
  </si>
  <si>
    <t>2015</t>
  </si>
  <si>
    <t>1968Q3</t>
  </si>
  <si>
    <t>2016</t>
  </si>
  <si>
    <t>1968Q4</t>
  </si>
  <si>
    <t>2017</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</si>
  <si>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</si>
  <si>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</si>
  <si>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</si>
  <si>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</si>
  <si>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</si>
  <si>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</si>
  <si>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</si>
  <si>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</si>
  <si>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</si>
  <si>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</si>
  <si>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</si>
  <si>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</si>
  <si>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</si>
  <si>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</si>
  <si>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</si>
  <si>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</si>
  <si>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</si>
  <si>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</si>
  <si>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</si>
  <si>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</si>
  <si>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</si>
  <si>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</si>
  <si>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</si>
  <si>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</si>
  <si>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</si>
  <si>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</si>
  <si>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</si>
  <si>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</si>
  <si>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</si>
  <si>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</si>
  <si>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</si>
  <si>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</si>
  <si>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</si>
  <si>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</si>
  <si>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</si>
  <si>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</si>
  <si>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</si>
  <si>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</si>
  <si>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</si>
  <si>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</si>
  <si>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</si>
  <si>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</si>
  <si>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</si>
  <si>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</si>
  <si>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</si>
  <si>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</si>
  <si>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</si>
  <si>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</si>
  <si>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</si>
  <si>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</si>
  <si>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</si>
  <si>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</si>
  <si>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</si>
  <si>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</si>
  <si>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</si>
  <si>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</si>
  <si>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</si>
  <si>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</si>
  <si>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</si>
  <si>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</si>
  <si>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</si>
  <si>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</si>
  <si>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</si>
  <si>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</si>
  <si>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</si>
  <si>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</si>
  <si>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</si>
  <si>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</si>
  <si>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</si>
  <si>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</si>
  <si>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</si>
  <si>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</si>
  <si>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</si>
  <si>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</si>
  <si>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</si>
  <si>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</si>
  <si>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</si>
  <si>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</si>
  <si>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</si>
  <si>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</si>
  <si>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</si>
  <si>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</si>
  <si>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</si>
  <si>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</si>
  <si>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</si>
  <si>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</si>
  <si>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</si>
  <si>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</si>
  <si>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</si>
  <si>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</si>
  <si>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</si>
  <si>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</si>
  <si>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</si>
  <si>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</si>
  <si>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</si>
  <si>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</si>
  <si>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</si>
  <si>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</si>
  <si>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</si>
  <si>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</si>
  <si>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</si>
  <si>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</si>
  <si>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</si>
  <si>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</si>
  <si>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</si>
  <si>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</si>
  <si>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</si>
  <si>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</si>
  <si>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</si>
  <si>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</si>
  <si>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</si>
  <si>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</si>
  <si>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</si>
  <si>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</si>
  <si>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</si>
  <si>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</si>
  <si>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</si>
  <si>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</si>
  <si>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</si>
  <si>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</si>
  <si>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</si>
  <si>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</si>
  <si>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</si>
  <si>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</si>
  <si>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</si>
  <si>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</si>
  <si>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</si>
  <si>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</si>
  <si>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</si>
  <si>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</si>
  <si>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</si>
  <si>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</si>
  <si>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</si>
  <si>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</si>
  <si>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</si>
  <si>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</si>
  <si>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</si>
  <si>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</si>
  <si>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</si>
  <si>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</si>
  <si>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</si>
  <si>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</si>
  <si>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</si>
  <si>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</si>
  <si>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</si>
  <si>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</si>
  <si>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</si>
  <si>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</si>
  <si>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</si>
  <si>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</si>
  <si>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</si>
  <si>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</si>
  <si>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</si>
  <si>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</si>
  <si>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</si>
  <si>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</si>
  <si>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</si>
  <si>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</si>
  <si>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</si>
  <si>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</si>
  <si>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</si>
  <si>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</si>
  <si>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</si>
  <si>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</si>
  <si>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</si>
  <si>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</si>
  <si>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</si>
  <si>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</si>
  <si>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</si>
  <si>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</si>
  <si>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</si>
  <si>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</si>
  <si>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</si>
  <si>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</si>
  <si>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</si>
  <si>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</si>
  <si>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</si>
  <si>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</si>
  <si>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</si>
  <si>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</si>
  <si>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</si>
  <si>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</si>
  <si>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</si>
  <si>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</si>
  <si>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</si>
  <si>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</si>
  <si>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</si>
  <si>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</si>
  <si>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</si>
  <si>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</si>
  <si>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</si>
  <si>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</si>
  <si>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</si>
  <si>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</si>
  <si>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</si>
  <si>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</si>
  <si>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</si>
  <si>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</si>
  <si>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</si>
  <si>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https://fred.stlouisfed.org/series/INDPRO</t>
  </si>
  <si>
    <t>FRED Graph Observations</t>
  </si>
  <si>
    <t>Federal Reserve Economic Data</t>
  </si>
  <si>
    <t>Link: https://fred.stlouisfed.org</t>
  </si>
  <si>
    <t>Help: https://fred.stlouisfed.org/help-faq</t>
  </si>
  <si>
    <t>Economic Research Division</t>
  </si>
  <si>
    <t>Federal Reserve Bank of St. Louis</t>
  </si>
  <si>
    <t>INDPRO</t>
  </si>
  <si>
    <t>Industrial Production Index, Index 2012=100, Quarterly, Seasonally Adjusted</t>
  </si>
  <si>
    <t>Frequency: Quarterly</t>
  </si>
  <si>
    <t>observation_date</t>
  </si>
  <si>
    <t>Table 2.3.5. Personal Consumption Expenditures by Major Type of Product</t>
  </si>
  <si>
    <t>[Billions of dollars] Seasonally adjusted at annual rates</t>
  </si>
  <si>
    <t>Bureau of Economic Analysis</t>
  </si>
  <si>
    <t>Last Revised on: October 26, 2018 - Next Release Date November 28, 2018</t>
  </si>
  <si>
    <t>Line</t>
  </si>
  <si>
    <t/>
  </si>
  <si>
    <t>2018</t>
  </si>
  <si>
    <t>Q1</t>
  </si>
  <si>
    <t>Q2</t>
  </si>
  <si>
    <t>Q3</t>
  </si>
  <si>
    <t>Q4</t>
  </si>
  <si>
    <t>1</t>
  </si>
  <si>
    <t xml:space="preserve">        Personal consumption expenditures (PCE)</t>
  </si>
  <si>
    <t>2</t>
  </si>
  <si>
    <t>Goods</t>
  </si>
  <si>
    <t>3</t>
  </si>
  <si>
    <t xml:space="preserve">    Durable goods</t>
  </si>
  <si>
    <t>4</t>
  </si>
  <si>
    <t xml:space="preserve">        Motor vehicles and parts</t>
  </si>
  <si>
    <t>5</t>
  </si>
  <si>
    <t xml:space="preserve">        Furnishings and durable household equipment</t>
  </si>
  <si>
    <t>6</t>
  </si>
  <si>
    <t xml:space="preserve">        Recreational goods and vehicles</t>
  </si>
  <si>
    <t>7</t>
  </si>
  <si>
    <t xml:space="preserve">        Other durable goods</t>
  </si>
  <si>
    <t>8</t>
  </si>
  <si>
    <t xml:space="preserve">    Nondurable goods</t>
  </si>
  <si>
    <t>9</t>
  </si>
  <si>
    <t xml:space="preserve">        Food and beverages purchased for off-premises consumption</t>
  </si>
  <si>
    <t>10</t>
  </si>
  <si>
    <t xml:space="preserve">        Clothing and footwear</t>
  </si>
  <si>
    <t>11</t>
  </si>
  <si>
    <t xml:space="preserve">        Gasoline and other energy goods</t>
  </si>
  <si>
    <t>12</t>
  </si>
  <si>
    <t xml:space="preserve">        Other nondurable goods</t>
  </si>
  <si>
    <t>13</t>
  </si>
  <si>
    <t>Services</t>
  </si>
  <si>
    <t>14</t>
  </si>
  <si>
    <t xml:space="preserve">    Household consumption expenditures (for services)</t>
  </si>
  <si>
    <t>15</t>
  </si>
  <si>
    <t xml:space="preserve">        Housing and utilities</t>
  </si>
  <si>
    <t>16</t>
  </si>
  <si>
    <t xml:space="preserve">        Health care</t>
  </si>
  <si>
    <t>17</t>
  </si>
  <si>
    <t xml:space="preserve">        Transportation services</t>
  </si>
  <si>
    <t>18</t>
  </si>
  <si>
    <t xml:space="preserve">        Recreation services</t>
  </si>
  <si>
    <t>19</t>
  </si>
  <si>
    <t xml:space="preserve">        Food services and accommodations</t>
  </si>
  <si>
    <t>20</t>
  </si>
  <si>
    <t xml:space="preserve">        Financial services and insurance</t>
  </si>
  <si>
    <t>21</t>
  </si>
  <si>
    <t xml:space="preserve">        Other services</t>
  </si>
  <si>
    <t>22</t>
  </si>
  <si>
    <t xml:space="preserve">    Final consumption expenditures of nonprofit institutions serving households (NPISHs)1</t>
  </si>
  <si>
    <t>23</t>
  </si>
  <si>
    <t xml:space="preserve">        Gross output of nonprofit institutions2</t>
  </si>
  <si>
    <t>24</t>
  </si>
  <si>
    <t xml:space="preserve">        Less: Receipts from sales of goods and services by nonprofit institutions3</t>
  </si>
  <si>
    <t>Addenda:</t>
  </si>
  <si>
    <t>25</t>
  </si>
  <si>
    <t xml:space="preserve">    PCE excluding food and energy4</t>
  </si>
  <si>
    <t>26</t>
  </si>
  <si>
    <t xml:space="preserve">    Energy goods and services5</t>
  </si>
  <si>
    <t>27</t>
  </si>
  <si>
    <t xml:space="preserve">    Market-based PCE6</t>
  </si>
  <si>
    <t>28</t>
  </si>
  <si>
    <t xml:space="preserve">    Market-based PCE excluding food and energy6</t>
  </si>
  <si>
    <t>Legend / Footnotes:</t>
  </si>
  <si>
    <t>1. Net expenses of NPISHs, defined as their gross operating expenses less primary sales to households.</t>
  </si>
  <si>
    <t>2. Gross output is net of unrelated sales, secondary sales, and sales to business, to government, and to the rest of the world; excludes own-account investment (construction and software).</t>
  </si>
  <si>
    <t>3. Excludes unrelated sales, secondary sales, and sales to business, to government, and to the rest of the world; includes membership dues and fees.</t>
  </si>
  <si>
    <t>4. Food consists of food and beverages purchased for off-premises consumption; food services, which include purchased meals and beverages, are not classified as food.</t>
  </si>
  <si>
    <t>5. Consists of gasoline and other energy goods and of electricity and gas services.</t>
  </si>
  <si>
    <t>6. Market-based PCE is a supplemental measure that is based on household expenditures for which there are observable price measures.It excludes most imputed transactions (for example, financial services furnished without payment) and the final consumption expenditures of nonprofit institutions serving households.</t>
  </si>
  <si>
    <t>2Q2010</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</si>
  <si>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</si>
  <si>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</si>
  <si>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</si>
  <si>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</si>
  <si>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</si>
  <si>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</si>
  <si>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</si>
  <si>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</si>
  <si>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</si>
  <si>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</si>
  <si>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</si>
  <si>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</si>
  <si>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</si>
  <si>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</si>
  <si>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</si>
  <si>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</si>
  <si>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</si>
  <si>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</si>
  <si>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</si>
  <si>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</si>
  <si>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</si>
  <si>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</si>
  <si>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</si>
  <si>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</si>
  <si>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</si>
  <si>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</si>
  <si>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FedEx Ground ADFlb (% change, QoQ)</t>
  </si>
  <si>
    <t>Residuals</t>
  </si>
  <si>
    <t>Standard Residuals</t>
  </si>
  <si>
    <t>Predicted FedEx Ground ADFlb % change, YoY)</t>
  </si>
  <si>
    <t>GDP (% change, YoY)</t>
  </si>
  <si>
    <t>Industrial Production
(% change, YoY)</t>
  </si>
  <si>
    <t>Durbin-Watson calculation</t>
  </si>
  <si>
    <t>Sq Residuals</t>
  </si>
  <si>
    <t>Residuals t-1</t>
  </si>
  <si>
    <t>(R-R t-1)^2</t>
  </si>
  <si>
    <t>Durbin-Watson Statistic:</t>
  </si>
  <si>
    <t>DW stat near 2 = no significant sign of serial correlation</t>
  </si>
  <si>
    <t>Skew:</t>
  </si>
  <si>
    <t>Kurtosis:</t>
  </si>
  <si>
    <t>Breusche-Pagan Regression</t>
  </si>
  <si>
    <t>Predicted Personal Consumption (% change, YoY)</t>
  </si>
  <si>
    <t>Multicollinearity Regression</t>
  </si>
  <si>
    <t>FedEx Ground ADFlb (% change, YoY)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</si>
</sst>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0.0_);\(#,##0.0\)"/>
    <numFmt numFmtId="165" formatCode="0.0%"/>
    <numFmt numFmtId="166" formatCode="#,##0.0"/>
    <numFmt numFmtId="167" formatCode="#,##0.000_);\(#,##0.000\)"/>
    <numFmt numFmtId="168" formatCode="0.000"/>
    <numFmt numFmtId="169" formatCode="_(* #,##0.0000_);_(* \(#,##0.0000\);_(* &quot;-&quot;??_);_(@_)"/>
    <numFmt numFmtId="170" formatCode="0.00000"/>
    <numFmt numFmtId="171" formatCode="0.0000"/>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2"/>
      <color theme="2"/>
      <name val="Calibri"/>
      <family val="2"/>
      <scheme val="minor"/>
    </font>
    <font>
      <b/>
      <sz val="12"/>
      <color theme="1" tint="0.14999847407452621"/>
      <name val="Calibri"/>
      <family val="2"/>
      <scheme val="minor"/>
    </font>
    <font>
      <u/>
      <sz val="11"/>
      <color theme="10"/>
      <name val="Calibri"/>
      <family val="2"/>
      <scheme val="minor"/>
    </font>
    <font>
      <sz val="10"/>
      <name val="Arial"/>
      <family val="2"/>
    </font>
    <font>
      <b/>
      <sz val="14"/>
      <name val="Arial"/>
      <family val="2"/>
    </font>
    <font>
      <sz val="13"/>
      <name val="Arial"/>
      <family val="2"/>
    </font>
    <font>
      <b/>
      <sz val="10"/>
      <color indexed="9"/>
      <name val="Arial"/>
      <family val="2"/>
    </font>
    <font>
      <b/>
      <sz val="10"/>
      <name val="Arial"/>
      <family val="2"/>
    </font>
    <font>
      <b/>
      <i/>
      <sz val="15"/>
      <name val="Arial"/>
      <family val="2"/>
    </font>
    <font>
      <i/>
      <sz val="10"/>
      <name val="Arial"/>
      <family val="2"/>
    </font>
    <font>
      <i/>
      <sz val="11"/>
      <color theme="1"/>
      <name val="Calibri"/>
      <family val="2"/>
      <scheme val="minor"/>
    </font>
    <font>
      <i/>
      <sz val="11"/>
      <color theme="0"/>
      <name val="Calibri"/>
      <family val="2"/>
      <scheme val="minor"/>
    </font>
    <font>
      <b/>
      <i/>
      <sz val="11"/>
      <color theme="1"/>
      <name val="Calibri"/>
      <family val="2"/>
      <scheme val="minor"/>
    </font>
  </fonts>
  <fills count="6">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indexed="56"/>
        <bgColor indexed="23"/>
      </patternFill>
    </fill>
  </fills>
  <borders count="26">
    <border>
      <left/>
      <right/>
      <top/>
      <bottom/>
      <diagonal/>
    </border>
    <border>
      <left style="thin">
        <color theme="2" tint="-0.749961851863155"/>
      </left>
      <right style="thin">
        <color theme="0" tint="-0.24994659260841701"/>
      </right>
      <top style="thin">
        <color theme="2" tint="-0.749961851863155"/>
      </top>
      <bottom style="thin">
        <color theme="0" tint="-0.24994659260841701"/>
      </bottom>
      <diagonal/>
    </border>
    <border>
      <left style="thin">
        <color theme="0" tint="-0.24994659260841701"/>
      </left>
      <right style="thin">
        <color theme="0" tint="-0.24994659260841701"/>
      </right>
      <top style="thin">
        <color theme="2" tint="-0.749961851863155"/>
      </top>
      <bottom style="thin">
        <color theme="0" tint="-0.24994659260841701"/>
      </bottom>
      <diagonal/>
    </border>
    <border>
      <left style="thin">
        <color theme="0" tint="-0.24994659260841701"/>
      </left>
      <right style="thin">
        <color theme="2" tint="-0.749961851863155"/>
      </right>
      <top style="thin">
        <color theme="2" tint="-0.749961851863155"/>
      </top>
      <bottom style="thin">
        <color theme="0" tint="-0.24994659260841701"/>
      </bottom>
      <diagonal/>
    </border>
    <border>
      <left style="thin">
        <color theme="2" tint="-0.749961851863155"/>
      </left>
      <right/>
      <top/>
      <bottom/>
      <diagonal/>
    </border>
    <border>
      <left/>
      <right style="thin">
        <color theme="2" tint="-0.749961851863155"/>
      </right>
      <top/>
      <bottom/>
      <diagonal/>
    </border>
    <border>
      <left style="thin">
        <color indexed="9"/>
      </left>
      <right style="thin">
        <color indexed="9"/>
      </right>
      <top style="thin">
        <color indexed="9"/>
      </top>
      <bottom style="thin">
        <color indexed="9"/>
      </bottom>
      <diagonal/>
    </border>
    <border>
      <left style="thin">
        <color theme="2" tint="-0.749961851863155"/>
      </left>
      <right/>
      <top style="thin">
        <color theme="2" tint="-0.749961851863155"/>
      </top>
      <bottom style="thin">
        <color theme="2" tint="-0.749961851863155"/>
      </bottom>
      <diagonal/>
    </border>
    <border>
      <left/>
      <right/>
      <top style="thin">
        <color theme="2" tint="-0.749961851863155"/>
      </top>
      <bottom style="thin">
        <color theme="2" tint="-0.749961851863155"/>
      </bottom>
      <diagonal/>
    </border>
    <border>
      <left/>
      <right style="thin">
        <color theme="2" tint="-0.749961851863155"/>
      </right>
      <top style="thin">
        <color theme="2" tint="-0.749961851863155"/>
      </top>
      <bottom style="thin">
        <color theme="2" tint="-0.749961851863155"/>
      </bottom>
      <diagonal/>
    </border>
    <border>
      <left/>
      <right/>
      <top/>
      <bottom style="medium">
        <color indexed="64"/>
      </bottom>
      <diagonal/>
    </border>
    <border>
      <left/>
      <right/>
      <top style="medium">
        <color indexed="64"/>
      </top>
      <bottom style="thin">
        <color indexed="64"/>
      </bottom>
      <diagonal/>
    </border>
    <border>
      <left style="thin">
        <color theme="2" tint="-0.749961851863155"/>
      </left>
      <right style="thin">
        <color theme="2" tint="-0.749961851863155"/>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medium">
        <color indexed="64"/>
      </top>
      <bottom style="thin">
        <color indexed="64"/>
      </bottom>
      <diagonal/>
    </border>
    <border>
      <left/>
      <right style="thin">
        <color auto="1"/>
      </right>
      <top style="medium">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7" fillId="0" borderId="0"/>
  </cellStyleXfs>
  <cellXfs count="106">
    <xf numFmtId="0" fontId="0" fillId="0" borderId="0" xfId="0"/>
    <xf numFmtId="0" fontId="4" fillId="2" borderId="1" xfId="0" applyFont="1" applyFill="1" applyBorder="1" applyAlignment="1">
      <alignment wrapText="1"/>
    </xf>
    <xf numFmtId="0" fontId="4" fillId="2" borderId="2" xfId="0" applyFont="1" applyFill="1" applyBorder="1" applyAlignment="1">
      <alignment horizontal="center" wrapText="1"/>
    </xf>
    <xf numFmtId="0" fontId="4" fillId="2" borderId="3" xfId="0" applyFont="1" applyFill="1" applyBorder="1" applyAlignment="1">
      <alignment horizontal="center" wrapText="1"/>
    </xf>
    <xf numFmtId="0" fontId="4" fillId="2" borderId="1" xfId="0" applyFont="1" applyFill="1" applyBorder="1" applyAlignment="1">
      <alignment horizontal="center" wrapText="1"/>
    </xf>
    <xf numFmtId="0" fontId="5" fillId="3" borderId="1" xfId="0" applyFont="1" applyFill="1" applyBorder="1" applyAlignment="1">
      <alignment horizontal="center" wrapText="1"/>
    </xf>
    <xf numFmtId="0" fontId="5" fillId="3" borderId="2" xfId="0" applyFont="1" applyFill="1" applyBorder="1" applyAlignment="1">
      <alignment horizontal="center" wrapText="1"/>
    </xf>
    <xf numFmtId="0" fontId="5" fillId="3" borderId="3" xfId="0" applyFont="1" applyFill="1" applyBorder="1" applyAlignment="1">
      <alignment horizontal="center" wrapText="1"/>
    </xf>
    <xf numFmtId="0" fontId="5" fillId="4" borderId="1" xfId="0" applyFont="1" applyFill="1" applyBorder="1" applyAlignment="1">
      <alignment horizontal="center" wrapText="1"/>
    </xf>
    <xf numFmtId="0" fontId="5" fillId="4" borderId="2" xfId="0" applyFont="1" applyFill="1" applyBorder="1" applyAlignment="1">
      <alignment horizontal="center" wrapText="1"/>
    </xf>
    <xf numFmtId="0" fontId="5" fillId="4" borderId="3" xfId="0" applyFont="1" applyFill="1" applyBorder="1" applyAlignment="1">
      <alignment horizontal="center" wrapText="1"/>
    </xf>
    <xf numFmtId="0" fontId="5" fillId="3" borderId="3" xfId="0" applyFont="1" applyFill="1" applyBorder="1" applyAlignment="1">
      <alignment horizontal="left" wrapText="1"/>
    </xf>
    <xf numFmtId="0" fontId="2" fillId="0" borderId="0" xfId="0" applyFont="1" applyAlignment="1">
      <alignment wrapText="1"/>
    </xf>
    <xf numFmtId="0" fontId="0" fillId="0" borderId="4" xfId="0" applyBorder="1"/>
    <xf numFmtId="14" fontId="0" fillId="0" borderId="0" xfId="0" quotePrefix="1" applyNumberFormat="1" applyBorder="1" applyAlignment="1">
      <alignment horizontal="center"/>
    </xf>
    <xf numFmtId="0" fontId="0" fillId="0" borderId="0" xfId="0" applyBorder="1" applyAlignment="1">
      <alignment horizontal="center"/>
    </xf>
    <xf numFmtId="14" fontId="0" fillId="0" borderId="5" xfId="0" applyNumberFormat="1" applyBorder="1" applyAlignment="1">
      <alignment horizontal="center"/>
    </xf>
    <xf numFmtId="164" fontId="1" fillId="0" borderId="4" xfId="1" applyNumberFormat="1" applyFont="1" applyFill="1" applyBorder="1" applyAlignment="1">
      <alignment horizontal="center"/>
    </xf>
    <xf numFmtId="165" fontId="0" fillId="0" borderId="0" xfId="2" applyNumberFormat="1" applyFont="1" applyBorder="1" applyAlignment="1">
      <alignment horizontal="center"/>
    </xf>
    <xf numFmtId="0" fontId="0" fillId="0" borderId="5" xfId="0" applyBorder="1" applyAlignment="1">
      <alignment horizontal="center"/>
    </xf>
    <xf numFmtId="164" fontId="0" fillId="0" borderId="4" xfId="1" applyNumberFormat="1" applyFont="1" applyBorder="1" applyAlignment="1">
      <alignment horizontal="center"/>
    </xf>
    <xf numFmtId="165" fontId="0" fillId="0" borderId="5" xfId="2" applyNumberFormat="1" applyFont="1" applyBorder="1" applyAlignment="1">
      <alignment horizontal="center"/>
    </xf>
    <xf numFmtId="165" fontId="0" fillId="0" borderId="5" xfId="2" applyNumberFormat="1" applyFont="1" applyBorder="1"/>
    <xf numFmtId="165" fontId="0" fillId="0" borderId="4" xfId="2" applyNumberFormat="1" applyFont="1" applyBorder="1" applyAlignment="1">
      <alignment horizontal="center"/>
    </xf>
    <xf numFmtId="0" fontId="6" fillId="0" borderId="0" xfId="3"/>
    <xf numFmtId="0" fontId="2" fillId="0" borderId="0" xfId="0" applyFont="1"/>
    <xf numFmtId="0" fontId="0" fillId="0" borderId="0" xfId="0" applyAlignment="1">
      <alignment horizontal="center" wrapText="1"/>
    </xf>
    <xf numFmtId="166" fontId="0" fillId="0" borderId="0" xfId="0" applyNumberFormat="1" applyAlignment="1">
      <alignment horizontal="right"/>
    </xf>
    <xf numFmtId="14" fontId="0" fillId="0" borderId="0" xfId="0" applyNumberFormat="1"/>
    <xf numFmtId="0" fontId="10" fillId="5" borderId="6" xfId="4" applyFont="1" applyFill="1" applyBorder="1" applyAlignment="1">
      <alignment horizontal="center"/>
    </xf>
    <xf numFmtId="0" fontId="7" fillId="0" borderId="0" xfId="4"/>
    <xf numFmtId="0" fontId="11" fillId="0" borderId="0" xfId="4" applyFont="1"/>
    <xf numFmtId="167" fontId="0" fillId="0" borderId="4" xfId="1" applyNumberFormat="1" applyFont="1" applyBorder="1" applyAlignment="1">
      <alignment horizontal="center"/>
    </xf>
    <xf numFmtId="167" fontId="0" fillId="0" borderId="0" xfId="0" applyNumberFormat="1"/>
    <xf numFmtId="0" fontId="0" fillId="0" borderId="7" xfId="0" applyBorder="1"/>
    <xf numFmtId="0" fontId="0" fillId="0" borderId="8" xfId="0" applyBorder="1"/>
    <xf numFmtId="0" fontId="0" fillId="0" borderId="8" xfId="0" applyBorder="1" applyAlignment="1">
      <alignment horizontal="center"/>
    </xf>
    <xf numFmtId="14" fontId="0" fillId="0" borderId="9" xfId="0" applyNumberFormat="1" applyBorder="1" applyAlignment="1">
      <alignment horizontal="center"/>
    </xf>
    <xf numFmtId="167" fontId="0" fillId="0" borderId="7" xfId="1" applyNumberFormat="1" applyFont="1" applyBorder="1" applyAlignment="1">
      <alignment horizontal="center"/>
    </xf>
    <xf numFmtId="165" fontId="0" fillId="0" borderId="8" xfId="2" applyNumberFormat="1" applyFont="1" applyBorder="1" applyAlignment="1">
      <alignment horizontal="center"/>
    </xf>
    <xf numFmtId="165" fontId="0" fillId="0" borderId="9" xfId="2" applyNumberFormat="1" applyFont="1" applyBorder="1" applyAlignment="1">
      <alignment horizontal="center"/>
    </xf>
    <xf numFmtId="164" fontId="0" fillId="0" borderId="7" xfId="1" applyNumberFormat="1" applyFont="1" applyBorder="1" applyAlignment="1">
      <alignment horizontal="center"/>
    </xf>
    <xf numFmtId="165" fontId="0" fillId="0" borderId="9" xfId="2" applyNumberFormat="1" applyFont="1" applyBorder="1"/>
    <xf numFmtId="165" fontId="0" fillId="0" borderId="7" xfId="2" applyNumberFormat="1" applyFont="1" applyBorder="1" applyAlignment="1">
      <alignment horizontal="center"/>
    </xf>
    <xf numFmtId="0" fontId="0" fillId="0" borderId="0" xfId="0" applyFill="1" applyBorder="1" applyAlignment="1"/>
    <xf numFmtId="0" fontId="0" fillId="0" borderId="10" xfId="0" applyFill="1" applyBorder="1" applyAlignment="1"/>
    <xf numFmtId="0" fontId="14" fillId="0" borderId="11" xfId="0" applyFont="1" applyFill="1" applyBorder="1" applyAlignment="1">
      <alignment horizontal="center"/>
    </xf>
    <xf numFmtId="0" fontId="14" fillId="0" borderId="11" xfId="0" applyFont="1" applyFill="1" applyBorder="1" applyAlignment="1">
      <alignment horizontal="centerContinuous"/>
    </xf>
    <xf numFmtId="0" fontId="0" fillId="0" borderId="0" xfId="0" applyAlignment="1">
      <alignment wrapText="1"/>
    </xf>
    <xf numFmtId="0" fontId="0" fillId="0" borderId="10" xfId="0" applyFill="1" applyBorder="1" applyAlignment="1">
      <alignment wrapText="1"/>
    </xf>
    <xf numFmtId="169" fontId="0" fillId="0" borderId="10" xfId="1" applyNumberFormat="1" applyFont="1" applyFill="1" applyBorder="1" applyAlignment="1"/>
    <xf numFmtId="0" fontId="0" fillId="0" borderId="0" xfId="0" applyFill="1" applyBorder="1" applyAlignment="1">
      <alignment wrapText="1"/>
    </xf>
    <xf numFmtId="0" fontId="0" fillId="0" borderId="12" xfId="0" applyBorder="1"/>
    <xf numFmtId="170" fontId="0" fillId="0" borderId="0" xfId="0" applyNumberFormat="1" applyFill="1" applyBorder="1" applyAlignment="1"/>
    <xf numFmtId="171" fontId="0" fillId="0" borderId="0" xfId="0" applyNumberFormat="1" applyFill="1" applyBorder="1" applyAlignment="1"/>
    <xf numFmtId="168" fontId="0" fillId="0" borderId="0" xfId="0" applyNumberFormat="1" applyFill="1" applyBorder="1" applyAlignment="1"/>
    <xf numFmtId="171" fontId="0" fillId="0" borderId="10" xfId="0" applyNumberFormat="1" applyFill="1" applyBorder="1" applyAlignment="1"/>
    <xf numFmtId="168" fontId="0" fillId="0" borderId="10" xfId="0" applyNumberFormat="1" applyFill="1" applyBorder="1" applyAlignment="1"/>
    <xf numFmtId="0" fontId="14" fillId="0" borderId="11" xfId="0" applyFont="1" applyFill="1" applyBorder="1" applyAlignment="1">
      <alignment horizontal="left"/>
    </xf>
    <xf numFmtId="0" fontId="14" fillId="0" borderId="11" xfId="0" applyFont="1" applyFill="1" applyBorder="1" applyAlignment="1">
      <alignment horizontal="center" wrapText="1"/>
    </xf>
    <xf numFmtId="168" fontId="0" fillId="0" borderId="10" xfId="1" applyNumberFormat="1" applyFont="1" applyFill="1" applyBorder="1" applyAlignment="1"/>
    <xf numFmtId="168" fontId="0" fillId="0" borderId="0" xfId="0" applyNumberFormat="1"/>
    <xf numFmtId="0" fontId="15" fillId="0" borderId="0" xfId="0" applyFont="1" applyFill="1" applyBorder="1" applyAlignment="1">
      <alignment horizontal="center" wrapText="1"/>
    </xf>
    <xf numFmtId="168" fontId="3" fillId="0" borderId="0" xfId="0" applyNumberFormat="1" applyFont="1" applyFill="1" applyBorder="1" applyAlignment="1"/>
    <xf numFmtId="0" fontId="14" fillId="0" borderId="11" xfId="0" applyFont="1" applyFill="1" applyBorder="1" applyAlignment="1">
      <alignment horizontal="right" wrapText="1"/>
    </xf>
    <xf numFmtId="168" fontId="0" fillId="0" borderId="10" xfId="0" applyNumberFormat="1" applyFill="1" applyBorder="1" applyAlignment="1">
      <alignment horizontal="right"/>
    </xf>
    <xf numFmtId="0" fontId="14" fillId="0" borderId="21" xfId="0" applyFont="1" applyFill="1" applyBorder="1" applyAlignment="1">
      <alignment horizontal="center" wrapText="1"/>
    </xf>
    <xf numFmtId="0" fontId="14" fillId="0" borderId="22" xfId="0" applyFont="1" applyFill="1" applyBorder="1" applyAlignment="1">
      <alignment horizontal="center" wrapText="1"/>
    </xf>
    <xf numFmtId="171" fontId="0" fillId="0" borderId="16" xfId="0" applyNumberFormat="1" applyBorder="1"/>
    <xf numFmtId="171" fontId="0" fillId="0" borderId="0" xfId="0" applyNumberFormat="1" applyBorder="1"/>
    <xf numFmtId="171" fontId="0" fillId="0" borderId="17" xfId="0" applyNumberFormat="1" applyBorder="1"/>
    <xf numFmtId="171" fontId="0" fillId="0" borderId="18" xfId="0" applyNumberFormat="1" applyBorder="1"/>
    <xf numFmtId="171" fontId="0" fillId="0" borderId="19" xfId="0" applyNumberFormat="1" applyBorder="1"/>
    <xf numFmtId="171" fontId="0" fillId="0" borderId="20" xfId="0" applyNumberFormat="1" applyBorder="1"/>
    <xf numFmtId="171" fontId="2" fillId="0" borderId="23" xfId="0" applyNumberFormat="1" applyFont="1" applyFill="1" applyBorder="1"/>
    <xf numFmtId="171" fontId="2" fillId="0" borderId="24" xfId="0" applyNumberFormat="1" applyFont="1" applyFill="1" applyBorder="1"/>
    <xf numFmtId="171" fontId="2" fillId="0" borderId="25" xfId="0" applyNumberFormat="1" applyFont="1" applyFill="1" applyBorder="1"/>
    <xf numFmtId="0" fontId="2" fillId="0" borderId="0" xfId="0" applyFont="1" applyAlignment="1">
      <alignment horizontal="right"/>
    </xf>
    <xf numFmtId="171" fontId="2" fillId="0" borderId="14" xfId="0" applyNumberFormat="1" applyFont="1" applyFill="1" applyBorder="1"/>
    <xf numFmtId="171" fontId="2" fillId="0" borderId="0" xfId="0" applyNumberFormat="1" applyFont="1"/>
    <xf numFmtId="168" fontId="2" fillId="0" borderId="0" xfId="0" applyNumberFormat="1" applyFont="1"/>
    <xf numFmtId="168" fontId="0" fillId="0" borderId="16" xfId="0" applyNumberFormat="1" applyBorder="1"/>
    <xf numFmtId="168" fontId="0" fillId="0" borderId="0" xfId="0" applyNumberFormat="1" applyBorder="1"/>
    <xf numFmtId="168" fontId="0" fillId="0" borderId="17" xfId="0" applyNumberFormat="1" applyBorder="1"/>
    <xf numFmtId="168" fontId="0" fillId="0" borderId="18" xfId="0" applyNumberFormat="1" applyBorder="1"/>
    <xf numFmtId="168" fontId="0" fillId="0" borderId="19" xfId="0" applyNumberFormat="1" applyBorder="1"/>
    <xf numFmtId="168" fontId="0" fillId="0" borderId="20" xfId="0" applyNumberFormat="1" applyBorder="1"/>
    <xf numFmtId="168" fontId="2" fillId="0" borderId="23" xfId="0" applyNumberFormat="1" applyFont="1" applyFill="1" applyBorder="1"/>
    <xf numFmtId="168" fontId="2" fillId="0" borderId="24" xfId="0" applyNumberFormat="1" applyFont="1" applyFill="1" applyBorder="1"/>
    <xf numFmtId="168" fontId="2" fillId="0" borderId="25" xfId="0" applyNumberFormat="1" applyFont="1" applyFill="1" applyBorder="1"/>
    <xf numFmtId="168" fontId="2" fillId="0" borderId="0" xfId="0" applyNumberFormat="1" applyFont="1" applyAlignment="1">
      <alignment horizontal="right"/>
    </xf>
    <xf numFmtId="168" fontId="2" fillId="0" borderId="14" xfId="0" applyNumberFormat="1" applyFont="1" applyFill="1" applyBorder="1"/>
    <xf numFmtId="0" fontId="3" fillId="0" borderId="0" xfId="0" applyFont="1" applyFill="1" applyBorder="1" applyAlignment="1"/>
    <xf numFmtId="0" fontId="15" fillId="0" borderId="0" xfId="0" applyFont="1" applyFill="1" applyBorder="1" applyAlignment="1">
      <alignment horizontal="center"/>
    </xf>
    <xf numFmtId="0" fontId="14" fillId="0" borderId="11" xfId="0" applyFont="1" applyFill="1" applyBorder="1" applyAlignment="1"/>
    <xf numFmtId="171" fontId="0" fillId="0" borderId="0" xfId="0" applyNumberFormat="1"/>
    <xf numFmtId="0" fontId="16" fillId="0" borderId="13" xfId="0" applyFont="1" applyBorder="1" applyAlignment="1">
      <alignment horizontal="center"/>
    </xf>
    <xf numFmtId="0" fontId="16" fillId="0" borderId="14" xfId="0" applyFont="1" applyBorder="1" applyAlignment="1">
      <alignment horizontal="center"/>
    </xf>
    <xf numFmtId="0" fontId="16" fillId="0" borderId="15" xfId="0" applyFont="1" applyBorder="1" applyAlignment="1">
      <alignment horizontal="center"/>
    </xf>
    <xf numFmtId="0" fontId="0" fillId="0" borderId="0" xfId="0" applyAlignment="1">
      <alignment horizontal="center"/>
    </xf>
    <xf numFmtId="0" fontId="10" fillId="5" borderId="6" xfId="4" applyFont="1" applyFill="1" applyBorder="1" applyAlignment="1">
      <alignment horizontal="center"/>
    </xf>
    <xf numFmtId="0" fontId="8" fillId="0" borderId="0" xfId="4" applyFont="1"/>
    <xf numFmtId="0" fontId="7" fillId="0" borderId="0" xfId="4"/>
    <xf numFmtId="0" fontId="9" fillId="0" borderId="0" xfId="4" applyFont="1"/>
    <xf numFmtId="0" fontId="13" fillId="0" borderId="0" xfId="4" applyFont="1" applyAlignment="1">
      <alignment wrapText="1"/>
    </xf>
    <xf numFmtId="0" fontId="12" fillId="0" borderId="0" xfId="4" applyFont="1" applyAlignment="1">
      <alignment wrapText="1"/>
    </xf>
  </cellXfs>
  <cellStyles count="5">
    <cellStyle name="Comma" xfId="1" builtinId="3"/>
    <cellStyle name="Hyperlink" xfId="3" builtinId="8"/>
    <cellStyle name="Normal" xfId="0" builtinId="0"/>
    <cellStyle name="Normal 2" xfId="4" xr:uid="{54A9E033-0BBD-44FE-86B0-013227DF509C}"/>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a:noFill/>
            </a:ln>
          </c:spPr>
          <c:trendline>
            <c:spPr>
              <a:ln w="50800">
                <a:solidFill>
                  <a:schemeClr val="bg2">
                    <a:lumMod val="50000"/>
                  </a:schemeClr>
                </a:solidFill>
              </a:ln>
            </c:spPr>
            <c:trendlineType val="linear"/>
            <c:dispRSqr val="1"/>
            <c:dispEq val="0"/>
            <c:trendlineLbl>
              <c:layout>
                <c:manualLayout>
                  <c:x val="-6.9363092203402629E-2"/>
                  <c:y val="-0.22746496310602685"/>
                </c:manualLayout>
              </c:layout>
              <c:numFmt formatCode="General" sourceLinked="0"/>
            </c:trendlineLbl>
          </c:trendline>
          <c:xVal>
            <c:numRef>
              <c:f>Data!$J$3:$J$34</c:f>
              <c:numCache>
                <c:formatCode>General</c:formatCode>
                <c:ptCount val="32"/>
                <c:pt idx="0">
                  <c:v>0</c:v>
                </c:pt>
                <c:pt idx="1">
                  <c:v>1</c:v>
                </c:pt>
                <c:pt idx="2">
                  <c:v>0</c:v>
                </c:pt>
                <c:pt idx="3">
                  <c:v>0</c:v>
                </c:pt>
                <c:pt idx="4">
                  <c:v>0</c:v>
                </c:pt>
                <c:pt idx="5">
                  <c:v>1</c:v>
                </c:pt>
                <c:pt idx="6">
                  <c:v>0</c:v>
                </c:pt>
                <c:pt idx="7">
                  <c:v>0</c:v>
                </c:pt>
                <c:pt idx="8">
                  <c:v>0</c:v>
                </c:pt>
                <c:pt idx="9">
                  <c:v>1</c:v>
                </c:pt>
                <c:pt idx="10">
                  <c:v>0</c:v>
                </c:pt>
                <c:pt idx="11">
                  <c:v>0</c:v>
                </c:pt>
                <c:pt idx="12">
                  <c:v>0</c:v>
                </c:pt>
                <c:pt idx="13">
                  <c:v>1</c:v>
                </c:pt>
                <c:pt idx="14">
                  <c:v>0</c:v>
                </c:pt>
                <c:pt idx="15">
                  <c:v>0</c:v>
                </c:pt>
                <c:pt idx="16">
                  <c:v>0</c:v>
                </c:pt>
                <c:pt idx="17">
                  <c:v>1</c:v>
                </c:pt>
                <c:pt idx="18">
                  <c:v>0</c:v>
                </c:pt>
                <c:pt idx="19">
                  <c:v>0</c:v>
                </c:pt>
                <c:pt idx="20">
                  <c:v>0</c:v>
                </c:pt>
                <c:pt idx="21">
                  <c:v>1</c:v>
                </c:pt>
                <c:pt idx="22">
                  <c:v>0</c:v>
                </c:pt>
                <c:pt idx="23">
                  <c:v>0</c:v>
                </c:pt>
                <c:pt idx="24">
                  <c:v>0</c:v>
                </c:pt>
                <c:pt idx="25">
                  <c:v>1</c:v>
                </c:pt>
                <c:pt idx="26">
                  <c:v>0</c:v>
                </c:pt>
                <c:pt idx="27">
                  <c:v>0</c:v>
                </c:pt>
                <c:pt idx="28">
                  <c:v>0</c:v>
                </c:pt>
                <c:pt idx="29">
                  <c:v>1</c:v>
                </c:pt>
                <c:pt idx="30">
                  <c:v>0</c:v>
                </c:pt>
                <c:pt idx="31">
                  <c:v>0</c:v>
                </c:pt>
              </c:numCache>
            </c:numRef>
          </c:xVal>
          <c:yVal>
            <c:numRef>
              <c:f>'#1 Peak'!$C$21:$C$52</c:f>
              <c:numCache>
                <c:formatCode>0.0000</c:formatCode>
                <c:ptCount val="32"/>
                <c:pt idx="0">
                  <c:v>-6.8581225889412512E-3</c:v>
                </c:pt>
                <c:pt idx="1">
                  <c:v>3.9506673611063123E-2</c:v>
                </c:pt>
                <c:pt idx="2">
                  <c:v>5.462737000187734E-2</c:v>
                </c:pt>
                <c:pt idx="3">
                  <c:v>-8.1167675329298694E-2</c:v>
                </c:pt>
                <c:pt idx="4">
                  <c:v>-4.8430840759395855E-3</c:v>
                </c:pt>
                <c:pt idx="5">
                  <c:v>2.6715452519693733E-3</c:v>
                </c:pt>
                <c:pt idx="6">
                  <c:v>5.5283414975507261E-2</c:v>
                </c:pt>
                <c:pt idx="7">
                  <c:v>-8.405172413793105E-2</c:v>
                </c:pt>
                <c:pt idx="8">
                  <c:v>6.6968325791856298E-3</c:v>
                </c:pt>
                <c:pt idx="9">
                  <c:v>2.6421550239370692E-2</c:v>
                </c:pt>
                <c:pt idx="10">
                  <c:v>9.9984179718398902E-2</c:v>
                </c:pt>
                <c:pt idx="11">
                  <c:v>-9.0464547677261642E-2</c:v>
                </c:pt>
                <c:pt idx="12">
                  <c:v>1.2808349146109954E-2</c:v>
                </c:pt>
                <c:pt idx="13">
                  <c:v>-4.1343823192085807E-2</c:v>
                </c:pt>
                <c:pt idx="14">
                  <c:v>7.3192111029948936E-2</c:v>
                </c:pt>
                <c:pt idx="15">
                  <c:v>-0.1128505309011707</c:v>
                </c:pt>
                <c:pt idx="16">
                  <c:v>-9.3601350314561627E-3</c:v>
                </c:pt>
                <c:pt idx="17">
                  <c:v>-3.0888976983994468E-2</c:v>
                </c:pt>
                <c:pt idx="18">
                  <c:v>7.5929381369312487E-2</c:v>
                </c:pt>
                <c:pt idx="19">
                  <c:v>-0.10005336179295621</c:v>
                </c:pt>
                <c:pt idx="20">
                  <c:v>-4.2988437592647033E-3</c:v>
                </c:pt>
                <c:pt idx="21">
                  <c:v>2.4841489407389991E-2</c:v>
                </c:pt>
                <c:pt idx="22">
                  <c:v>9.3926275744457666E-2</c:v>
                </c:pt>
                <c:pt idx="23">
                  <c:v>-0.10624775152896027</c:v>
                </c:pt>
                <c:pt idx="24">
                  <c:v>-8.5871461156581397E-3</c:v>
                </c:pt>
                <c:pt idx="25">
                  <c:v>-2.667298677248249E-2</c:v>
                </c:pt>
                <c:pt idx="26">
                  <c:v>6.4584634603372937E-2</c:v>
                </c:pt>
                <c:pt idx="27">
                  <c:v>-9.6456230931706188E-2</c:v>
                </c:pt>
                <c:pt idx="28">
                  <c:v>-1.5584415584415368E-3</c:v>
                </c:pt>
                <c:pt idx="29">
                  <c:v>5.4645284387696974E-3</c:v>
                </c:pt>
                <c:pt idx="30">
                  <c:v>4.8624067164179108E-2</c:v>
                </c:pt>
                <c:pt idx="31">
                  <c:v>-9.6519515178472126E-2</c:v>
                </c:pt>
              </c:numCache>
            </c:numRef>
          </c:yVal>
          <c:smooth val="0"/>
          <c:extLst>
            <c:ext xmlns:c16="http://schemas.microsoft.com/office/drawing/2014/chart" uri="{C3380CC4-5D6E-409C-BE32-E72D297353CC}">
              <c16:uniqueId val="{00000004-A64B-48AB-83FE-67934D2C3B69}"/>
            </c:ext>
          </c:extLst>
        </c:ser>
        <c:dLbls>
          <c:showLegendKey val="0"/>
          <c:showVal val="0"/>
          <c:showCatName val="0"/>
          <c:showSerName val="0"/>
          <c:showPercent val="0"/>
          <c:showBubbleSize val="0"/>
        </c:dLbls>
        <c:axId val="728142544"/>
        <c:axId val="728147792"/>
      </c:scatterChart>
      <c:valAx>
        <c:axId val="728142544"/>
        <c:scaling>
          <c:orientation val="minMax"/>
        </c:scaling>
        <c:delete val="0"/>
        <c:axPos val="b"/>
        <c:title>
          <c:tx>
            <c:rich>
              <a:bodyPr/>
              <a:lstStyle/>
              <a:p>
                <a:pPr>
                  <a:defRPr/>
                </a:pPr>
                <a:r>
                  <a:rPr lang="en-US"/>
                  <a:t>FedEx Ground Peak Cycle Dummy Variable</a:t>
                </a:r>
              </a:p>
            </c:rich>
          </c:tx>
          <c:overlay val="0"/>
        </c:title>
        <c:numFmt formatCode="General" sourceLinked="1"/>
        <c:majorTickMark val="out"/>
        <c:minorTickMark val="none"/>
        <c:tickLblPos val="nextTo"/>
        <c:crossAx val="728147792"/>
        <c:crosses val="autoZero"/>
        <c:crossBetween val="midCat"/>
      </c:valAx>
      <c:valAx>
        <c:axId val="728147792"/>
        <c:scaling>
          <c:orientation val="minMax"/>
        </c:scaling>
        <c:delete val="0"/>
        <c:axPos val="l"/>
        <c:title>
          <c:tx>
            <c:rich>
              <a:bodyPr/>
              <a:lstStyle/>
              <a:p>
                <a:pPr>
                  <a:defRPr/>
                </a:pPr>
                <a:r>
                  <a:rPr lang="en-US"/>
                  <a:t>Residuals</a:t>
                </a:r>
              </a:p>
            </c:rich>
          </c:tx>
          <c:overlay val="0"/>
        </c:title>
        <c:numFmt formatCode="0.0000" sourceLinked="1"/>
        <c:majorTickMark val="out"/>
        <c:minorTickMark val="none"/>
        <c:tickLblPos val="nextTo"/>
        <c:crossAx val="72814254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chemeClr val="bg2">
          <a:lumMod val="50000"/>
        </a:schemeClr>
      </a:solidFill>
    </a:ln>
  </c:spPr>
  <c:printSettings>
    <c:headerFooter/>
    <c:pageMargins b="0.75" l="0.7" r="0.7" t="0.75" header="0.3" footer="0.3"/>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GDP 
(% change, YoY)  Residual Plot</a:t>
            </a:r>
          </a:p>
        </c:rich>
      </c:tx>
      <c:layout>
        <c:manualLayout>
          <c:xMode val="edge"/>
          <c:yMode val="edge"/>
          <c:x val="0.20407972440944883"/>
          <c:y val="0"/>
        </c:manualLayout>
      </c:layout>
      <c:overlay val="0"/>
    </c:title>
    <c:autoTitleDeleted val="0"/>
    <c:plotArea>
      <c:layout/>
      <c:scatterChart>
        <c:scatterStyle val="lineMarker"/>
        <c:varyColors val="0"/>
        <c:ser>
          <c:idx val="0"/>
          <c:order val="0"/>
          <c:spPr>
            <a:ln w="19050">
              <a:noFill/>
            </a:ln>
          </c:spPr>
          <c:xVal>
            <c:numRef>
              <c:f>Data!$V$3:$V$34</c:f>
              <c:numCache>
                <c:formatCode>0.0%</c:formatCode>
                <c:ptCount val="32"/>
                <c:pt idx="0">
                  <c:v>3.9936180144779065E-2</c:v>
                </c:pt>
                <c:pt idx="1">
                  <c:v>4.5741073347988603E-2</c:v>
                </c:pt>
                <c:pt idx="2">
                  <c:v>4.1892261416461629E-2</c:v>
                </c:pt>
                <c:pt idx="3">
                  <c:v>3.8338744956322168E-2</c:v>
                </c:pt>
                <c:pt idx="4">
                  <c:v>3.8194839911296352E-2</c:v>
                </c:pt>
                <c:pt idx="5">
                  <c:v>3.3952479790980039E-2</c:v>
                </c:pt>
                <c:pt idx="6">
                  <c:v>3.6461340612041315E-2</c:v>
                </c:pt>
                <c:pt idx="7">
                  <c:v>4.8018422326603805E-2</c:v>
                </c:pt>
                <c:pt idx="8">
                  <c:v>4.2339412243001417E-2</c:v>
                </c:pt>
                <c:pt idx="9">
                  <c:v>4.2669591262129769E-2</c:v>
                </c:pt>
                <c:pt idx="10">
                  <c:v>3.5602823410249007E-2</c:v>
                </c:pt>
                <c:pt idx="11">
                  <c:v>3.4320028964156757E-2</c:v>
                </c:pt>
                <c:pt idx="12">
                  <c:v>3.0063829918959062E-2</c:v>
                </c:pt>
                <c:pt idx="13">
                  <c:v>3.638387914277974E-2</c:v>
                </c:pt>
                <c:pt idx="14">
                  <c:v>4.4269480221775348E-2</c:v>
                </c:pt>
                <c:pt idx="15">
                  <c:v>3.2185448049440124E-2</c:v>
                </c:pt>
                <c:pt idx="16">
                  <c:v>4.735573600033649E-2</c:v>
                </c:pt>
                <c:pt idx="17">
                  <c:v>5.1701318202591162E-2</c:v>
                </c:pt>
                <c:pt idx="18">
                  <c:v>4.4219140554115022E-2</c:v>
                </c:pt>
                <c:pt idx="19">
                  <c:v>5.0722392108940584E-2</c:v>
                </c:pt>
                <c:pt idx="20">
                  <c:v>4.565070183291442E-2</c:v>
                </c:pt>
                <c:pt idx="21">
                  <c:v>3.4498132033092821E-2</c:v>
                </c:pt>
                <c:pt idx="22">
                  <c:v>2.8920593099195591E-2</c:v>
                </c:pt>
                <c:pt idx="23">
                  <c:v>2.4412367003516788E-2</c:v>
                </c:pt>
                <c:pt idx="24">
                  <c:v>2.3017018544231327E-2</c:v>
                </c:pt>
                <c:pt idx="25">
                  <c:v>2.5557658842077169E-2</c:v>
                </c:pt>
                <c:pt idx="26">
                  <c:v>3.4040883929738808E-2</c:v>
                </c:pt>
                <c:pt idx="27">
                  <c:v>4.0930843984768428E-2</c:v>
                </c:pt>
                <c:pt idx="28">
                  <c:v>3.8539325239931754E-2</c:v>
                </c:pt>
                <c:pt idx="29">
                  <c:v>4.1942381752803293E-2</c:v>
                </c:pt>
                <c:pt idx="30">
                  <c:v>4.4922862923621576E-2</c:v>
                </c:pt>
                <c:pt idx="31">
                  <c:v>4.5839291119159187E-2</c:v>
                </c:pt>
              </c:numCache>
            </c:numRef>
          </c:xVal>
          <c:yVal>
            <c:numRef>
              <c:f>'#5 Multiple'!$C$22:$C$53</c:f>
              <c:numCache>
                <c:formatCode>0.000</c:formatCode>
                <c:ptCount val="32"/>
                <c:pt idx="0">
                  <c:v>3.3719271844084991E-3</c:v>
                </c:pt>
                <c:pt idx="1">
                  <c:v>1.9047170565603427E-2</c:v>
                </c:pt>
                <c:pt idx="2">
                  <c:v>1.5575160544112787E-2</c:v>
                </c:pt>
                <c:pt idx="3">
                  <c:v>3.6927566616338184E-2</c:v>
                </c:pt>
                <c:pt idx="4">
                  <c:v>3.8242329418138266E-2</c:v>
                </c:pt>
                <c:pt idx="5">
                  <c:v>8.5974557592289752E-3</c:v>
                </c:pt>
                <c:pt idx="6">
                  <c:v>8.5998380889759224E-3</c:v>
                </c:pt>
                <c:pt idx="7">
                  <c:v>-1.1522287847796131E-2</c:v>
                </c:pt>
                <c:pt idx="8">
                  <c:v>1.184726604298926E-2</c:v>
                </c:pt>
                <c:pt idx="9">
                  <c:v>3.6105176571142816E-2</c:v>
                </c:pt>
                <c:pt idx="10">
                  <c:v>9.093301363924125E-2</c:v>
                </c:pt>
                <c:pt idx="11">
                  <c:v>8.6939912542828388E-2</c:v>
                </c:pt>
                <c:pt idx="12">
                  <c:v>0.10070251621351456</c:v>
                </c:pt>
                <c:pt idx="13">
                  <c:v>2.1915815711663136E-2</c:v>
                </c:pt>
                <c:pt idx="14">
                  <c:v>-1.6369982292090149E-2</c:v>
                </c:pt>
                <c:pt idx="15">
                  <c:v>-2.5548252147636813E-2</c:v>
                </c:pt>
                <c:pt idx="16">
                  <c:v>-7.4519496513281894E-2</c:v>
                </c:pt>
                <c:pt idx="17">
                  <c:v>-7.2918153720275714E-2</c:v>
                </c:pt>
                <c:pt idx="18">
                  <c:v>-5.9083803116378078E-2</c:v>
                </c:pt>
                <c:pt idx="19">
                  <c:v>-5.1697584938561386E-2</c:v>
                </c:pt>
                <c:pt idx="20">
                  <c:v>-3.8464464675611029E-2</c:v>
                </c:pt>
                <c:pt idx="21">
                  <c:v>3.2202797147633515E-2</c:v>
                </c:pt>
                <c:pt idx="22">
                  <c:v>6.0220313684435658E-2</c:v>
                </c:pt>
                <c:pt idx="23">
                  <c:v>5.792455008616413E-2</c:v>
                </c:pt>
                <c:pt idx="24">
                  <c:v>5.4710661566955393E-2</c:v>
                </c:pt>
                <c:pt idx="25">
                  <c:v>9.5282129020399231E-4</c:v>
                </c:pt>
                <c:pt idx="26">
                  <c:v>-4.1254750205778568E-2</c:v>
                </c:pt>
                <c:pt idx="27">
                  <c:v>-4.0777463715162277E-2</c:v>
                </c:pt>
                <c:pt idx="28">
                  <c:v>-2.8142450464373692E-2</c:v>
                </c:pt>
                <c:pt idx="29">
                  <c:v>-1.472676579096846E-3</c:v>
                </c:pt>
                <c:pt idx="30">
                  <c:v>-2.3640856249930869E-2</c:v>
                </c:pt>
                <c:pt idx="31">
                  <c:v>-2.4152497117921709E-2</c:v>
                </c:pt>
              </c:numCache>
            </c:numRef>
          </c:yVal>
          <c:smooth val="0"/>
          <c:extLst>
            <c:ext xmlns:c16="http://schemas.microsoft.com/office/drawing/2014/chart" uri="{C3380CC4-5D6E-409C-BE32-E72D297353CC}">
              <c16:uniqueId val="{00000004-5CC0-4DEC-B413-3E7522FC8D0D}"/>
            </c:ext>
          </c:extLst>
        </c:ser>
        <c:dLbls>
          <c:showLegendKey val="0"/>
          <c:showVal val="0"/>
          <c:showCatName val="0"/>
          <c:showSerName val="0"/>
          <c:showPercent val="0"/>
          <c:showBubbleSize val="0"/>
        </c:dLbls>
        <c:axId val="679488680"/>
        <c:axId val="679491304"/>
      </c:scatterChart>
      <c:valAx>
        <c:axId val="679488680"/>
        <c:scaling>
          <c:orientation val="minMax"/>
        </c:scaling>
        <c:delete val="0"/>
        <c:axPos val="b"/>
        <c:title>
          <c:tx>
            <c:rich>
              <a:bodyPr/>
              <a:lstStyle/>
              <a:p>
                <a:pPr>
                  <a:defRPr/>
                </a:pPr>
                <a:r>
                  <a:rPr lang="en-US"/>
                  <a:t>GDP 
(% change, YoY)</a:t>
                </a:r>
              </a:p>
            </c:rich>
          </c:tx>
          <c:overlay val="0"/>
        </c:title>
        <c:numFmt formatCode="0.0%" sourceLinked="1"/>
        <c:majorTickMark val="out"/>
        <c:minorTickMark val="none"/>
        <c:tickLblPos val="nextTo"/>
        <c:crossAx val="679491304"/>
        <c:crosses val="autoZero"/>
        <c:crossBetween val="midCat"/>
      </c:valAx>
      <c:valAx>
        <c:axId val="679491304"/>
        <c:scaling>
          <c:orientation val="minMax"/>
        </c:scaling>
        <c:delete val="0"/>
        <c:axPos val="l"/>
        <c:title>
          <c:tx>
            <c:rich>
              <a:bodyPr/>
              <a:lstStyle/>
              <a:p>
                <a:pPr>
                  <a:defRPr/>
                </a:pPr>
                <a:r>
                  <a:rPr lang="en-US"/>
                  <a:t>Residuals</a:t>
                </a:r>
              </a:p>
            </c:rich>
          </c:tx>
          <c:overlay val="0"/>
        </c:title>
        <c:numFmt formatCode="0.000" sourceLinked="1"/>
        <c:majorTickMark val="out"/>
        <c:minorTickMark val="none"/>
        <c:tickLblPos val="nextTo"/>
        <c:crossAx val="67948868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Personal Consumption (% change, YoY) Line Fit  Plot</a:t>
            </a:r>
          </a:p>
        </c:rich>
      </c:tx>
      <c:overlay val="0"/>
    </c:title>
    <c:autoTitleDeleted val="0"/>
    <c:plotArea>
      <c:layout/>
      <c:scatterChart>
        <c:scatterStyle val="lineMarker"/>
        <c:varyColors val="0"/>
        <c:ser>
          <c:idx val="0"/>
          <c:order val="0"/>
          <c:tx>
            <c:v>FedEx Ground ADFlb % change, YoY)</c:v>
          </c:tx>
          <c:spPr>
            <a:ln w="19050">
              <a:noFill/>
            </a:ln>
          </c:spPr>
          <c:xVal>
            <c:numRef>
              <c:f>Data!$U$3:$U$34</c:f>
              <c:numCache>
                <c:formatCode>0.0%</c:formatCode>
                <c:ptCount val="32"/>
                <c:pt idx="0">
                  <c:v>3.8072990307575605E-2</c:v>
                </c:pt>
                <c:pt idx="1">
                  <c:v>3.2863754876003126E-2</c:v>
                </c:pt>
                <c:pt idx="2">
                  <c:v>3.9509495736710365E-2</c:v>
                </c:pt>
                <c:pt idx="3">
                  <c:v>4.4310542303670042E-2</c:v>
                </c:pt>
                <c:pt idx="4">
                  <c:v>4.740519947097277E-2</c:v>
                </c:pt>
                <c:pt idx="5">
                  <c:v>4.7433614464904128E-2</c:v>
                </c:pt>
                <c:pt idx="6">
                  <c:v>3.9717888024733083E-2</c:v>
                </c:pt>
                <c:pt idx="7">
                  <c:v>4.1676998493142881E-2</c:v>
                </c:pt>
                <c:pt idx="8">
                  <c:v>3.3245069307677122E-2</c:v>
                </c:pt>
                <c:pt idx="9">
                  <c:v>2.8845255665365332E-2</c:v>
                </c:pt>
                <c:pt idx="10">
                  <c:v>3.3833258994945048E-2</c:v>
                </c:pt>
                <c:pt idx="11">
                  <c:v>2.7539734856808051E-2</c:v>
                </c:pt>
                <c:pt idx="12">
                  <c:v>2.5052668058988203E-2</c:v>
                </c:pt>
                <c:pt idx="13">
                  <c:v>2.8753790561275361E-2</c:v>
                </c:pt>
                <c:pt idx="14">
                  <c:v>3.1404765542842217E-2</c:v>
                </c:pt>
                <c:pt idx="15">
                  <c:v>3.1247772471309387E-2</c:v>
                </c:pt>
                <c:pt idx="16">
                  <c:v>4.5944695540766523E-2</c:v>
                </c:pt>
                <c:pt idx="17">
                  <c:v>5.2052352416842584E-2</c:v>
                </c:pt>
                <c:pt idx="18">
                  <c:v>4.9707627820236855E-2</c:v>
                </c:pt>
                <c:pt idx="19">
                  <c:v>4.5075557936391508E-2</c:v>
                </c:pt>
                <c:pt idx="20">
                  <c:v>4.2591017352841209E-2</c:v>
                </c:pt>
                <c:pt idx="21">
                  <c:v>3.8588337933175065E-2</c:v>
                </c:pt>
                <c:pt idx="22">
                  <c:v>3.3174214436926697E-2</c:v>
                </c:pt>
                <c:pt idx="23">
                  <c:v>3.5624524620523124E-2</c:v>
                </c:pt>
                <c:pt idx="24">
                  <c:v>3.6698295626065747E-2</c:v>
                </c:pt>
                <c:pt idx="25">
                  <c:v>3.7518072483785136E-2</c:v>
                </c:pt>
                <c:pt idx="26">
                  <c:v>4.3736088902459613E-2</c:v>
                </c:pt>
                <c:pt idx="27">
                  <c:v>4.6908553865804503E-2</c:v>
                </c:pt>
                <c:pt idx="28">
                  <c:v>4.1451225750600118E-2</c:v>
                </c:pt>
                <c:pt idx="29">
                  <c:v>4.0007162208451463E-2</c:v>
                </c:pt>
                <c:pt idx="30">
                  <c:v>4.5406254330454088E-2</c:v>
                </c:pt>
                <c:pt idx="31">
                  <c:v>4.3121525686093509E-2</c:v>
                </c:pt>
              </c:numCache>
            </c:numRef>
          </c:xVal>
          <c:yVal>
            <c:numRef>
              <c:f>Data!$H$3:$H$34</c:f>
              <c:numCache>
                <c:formatCode>0.0%</c:formatCode>
                <c:ptCount val="32"/>
                <c:pt idx="0">
                  <c:v>7.2685185185185075E-2</c:v>
                </c:pt>
                <c:pt idx="1">
                  <c:v>9.451407437846715E-2</c:v>
                </c:pt>
                <c:pt idx="2">
                  <c:v>8.8127057912066542E-2</c:v>
                </c:pt>
                <c:pt idx="3">
                  <c:v>0.10630090012858973</c:v>
                </c:pt>
                <c:pt idx="4">
                  <c:v>0.10854553301683212</c:v>
                </c:pt>
                <c:pt idx="5">
                  <c:v>7.30242162568049E-2</c:v>
                </c:pt>
                <c:pt idx="6">
                  <c:v>7.3691705233179139E-2</c:v>
                </c:pt>
                <c:pt idx="7">
                  <c:v>7.0321580782642279E-2</c:v>
                </c:pt>
                <c:pt idx="8">
                  <c:v>8.2733112711699475E-2</c:v>
                </c:pt>
                <c:pt idx="9">
                  <c:v>0.10584324702589232</c:v>
                </c:pt>
                <c:pt idx="10">
                  <c:v>0.15268567639257302</c:v>
                </c:pt>
                <c:pt idx="11">
                  <c:v>0.14461538461538459</c:v>
                </c:pt>
                <c:pt idx="12">
                  <c:v>0.15156418554476803</c:v>
                </c:pt>
                <c:pt idx="13">
                  <c:v>8.2898275589305515E-2</c:v>
                </c:pt>
                <c:pt idx="14">
                  <c:v>5.6522364447001205E-2</c:v>
                </c:pt>
                <c:pt idx="15">
                  <c:v>3.0518659076533838E-2</c:v>
                </c:pt>
                <c:pt idx="16">
                  <c:v>7.9625292740046483E-3</c:v>
                </c:pt>
                <c:pt idx="17">
                  <c:v>1.7823228634039401E-2</c:v>
                </c:pt>
                <c:pt idx="18">
                  <c:v>2.0419275796351721E-2</c:v>
                </c:pt>
                <c:pt idx="19">
                  <c:v>3.5138867577106048E-2</c:v>
                </c:pt>
                <c:pt idx="20">
                  <c:v>4.042750929368033E-2</c:v>
                </c:pt>
                <c:pt idx="21">
                  <c:v>9.415817425003592E-2</c:v>
                </c:pt>
                <c:pt idx="22">
                  <c:v>0.1124599786552829</c:v>
                </c:pt>
                <c:pt idx="23">
                  <c:v>0.10480284613104063</c:v>
                </c:pt>
                <c:pt idx="24">
                  <c:v>0.10004466279589108</c:v>
                </c:pt>
                <c:pt idx="25">
                  <c:v>5.0111504656959127E-2</c:v>
                </c:pt>
                <c:pt idx="26">
                  <c:v>2.1945077347403696E-2</c:v>
                </c:pt>
                <c:pt idx="27">
                  <c:v>3.314101704011807E-2</c:v>
                </c:pt>
                <c:pt idx="28">
                  <c:v>4.0465556908918732E-2</c:v>
                </c:pt>
                <c:pt idx="29">
                  <c:v>7.133041848844468E-2</c:v>
                </c:pt>
                <c:pt idx="30">
                  <c:v>5.5268716263787931E-2</c:v>
                </c:pt>
                <c:pt idx="31">
                  <c:v>5.5194805194805241E-2</c:v>
                </c:pt>
              </c:numCache>
            </c:numRef>
          </c:yVal>
          <c:smooth val="0"/>
          <c:extLst>
            <c:ext xmlns:c16="http://schemas.microsoft.com/office/drawing/2014/chart" uri="{C3380CC4-5D6E-409C-BE32-E72D297353CC}">
              <c16:uniqueId val="{00000004-19CB-46F7-A31B-92F4186B1F40}"/>
            </c:ext>
          </c:extLst>
        </c:ser>
        <c:ser>
          <c:idx val="1"/>
          <c:order val="1"/>
          <c:tx>
            <c:v>Predicted FedEx Ground ADFlb % change, YoY)</c:v>
          </c:tx>
          <c:spPr>
            <a:ln w="19050">
              <a:noFill/>
            </a:ln>
          </c:spPr>
          <c:xVal>
            <c:numRef>
              <c:f>Data!$U$3:$U$34</c:f>
              <c:numCache>
                <c:formatCode>0.0%</c:formatCode>
                <c:ptCount val="32"/>
                <c:pt idx="0">
                  <c:v>3.8072990307575605E-2</c:v>
                </c:pt>
                <c:pt idx="1">
                  <c:v>3.2863754876003126E-2</c:v>
                </c:pt>
                <c:pt idx="2">
                  <c:v>3.9509495736710365E-2</c:v>
                </c:pt>
                <c:pt idx="3">
                  <c:v>4.4310542303670042E-2</c:v>
                </c:pt>
                <c:pt idx="4">
                  <c:v>4.740519947097277E-2</c:v>
                </c:pt>
                <c:pt idx="5">
                  <c:v>4.7433614464904128E-2</c:v>
                </c:pt>
                <c:pt idx="6">
                  <c:v>3.9717888024733083E-2</c:v>
                </c:pt>
                <c:pt idx="7">
                  <c:v>4.1676998493142881E-2</c:v>
                </c:pt>
                <c:pt idx="8">
                  <c:v>3.3245069307677122E-2</c:v>
                </c:pt>
                <c:pt idx="9">
                  <c:v>2.8845255665365332E-2</c:v>
                </c:pt>
                <c:pt idx="10">
                  <c:v>3.3833258994945048E-2</c:v>
                </c:pt>
                <c:pt idx="11">
                  <c:v>2.7539734856808051E-2</c:v>
                </c:pt>
                <c:pt idx="12">
                  <c:v>2.5052668058988203E-2</c:v>
                </c:pt>
                <c:pt idx="13">
                  <c:v>2.8753790561275361E-2</c:v>
                </c:pt>
                <c:pt idx="14">
                  <c:v>3.1404765542842217E-2</c:v>
                </c:pt>
                <c:pt idx="15">
                  <c:v>3.1247772471309387E-2</c:v>
                </c:pt>
                <c:pt idx="16">
                  <c:v>4.5944695540766523E-2</c:v>
                </c:pt>
                <c:pt idx="17">
                  <c:v>5.2052352416842584E-2</c:v>
                </c:pt>
                <c:pt idx="18">
                  <c:v>4.9707627820236855E-2</c:v>
                </c:pt>
                <c:pt idx="19">
                  <c:v>4.5075557936391508E-2</c:v>
                </c:pt>
                <c:pt idx="20">
                  <c:v>4.2591017352841209E-2</c:v>
                </c:pt>
                <c:pt idx="21">
                  <c:v>3.8588337933175065E-2</c:v>
                </c:pt>
                <c:pt idx="22">
                  <c:v>3.3174214436926697E-2</c:v>
                </c:pt>
                <c:pt idx="23">
                  <c:v>3.5624524620523124E-2</c:v>
                </c:pt>
                <c:pt idx="24">
                  <c:v>3.6698295626065747E-2</c:v>
                </c:pt>
                <c:pt idx="25">
                  <c:v>3.7518072483785136E-2</c:v>
                </c:pt>
                <c:pt idx="26">
                  <c:v>4.3736088902459613E-2</c:v>
                </c:pt>
                <c:pt idx="27">
                  <c:v>4.6908553865804503E-2</c:v>
                </c:pt>
                <c:pt idx="28">
                  <c:v>4.1451225750600118E-2</c:v>
                </c:pt>
                <c:pt idx="29">
                  <c:v>4.0007162208451463E-2</c:v>
                </c:pt>
                <c:pt idx="30">
                  <c:v>4.5406254330454088E-2</c:v>
                </c:pt>
                <c:pt idx="31">
                  <c:v>4.3121525686093509E-2</c:v>
                </c:pt>
              </c:numCache>
            </c:numRef>
          </c:xVal>
          <c:yVal>
            <c:numRef>
              <c:f>'#5 Multiple'!$B$22:$B$53</c:f>
              <c:numCache>
                <c:formatCode>0.000</c:formatCode>
                <c:ptCount val="32"/>
                <c:pt idx="0">
                  <c:v>6.9313258000776576E-2</c:v>
                </c:pt>
                <c:pt idx="1">
                  <c:v>7.5466903812863723E-2</c:v>
                </c:pt>
                <c:pt idx="2">
                  <c:v>7.2551897367953755E-2</c:v>
                </c:pt>
                <c:pt idx="3">
                  <c:v>6.9373333512251542E-2</c:v>
                </c:pt>
                <c:pt idx="4">
                  <c:v>7.0303203598693853E-2</c:v>
                </c:pt>
                <c:pt idx="5">
                  <c:v>6.4426760497575924E-2</c:v>
                </c:pt>
                <c:pt idx="6">
                  <c:v>6.5091867144203217E-2</c:v>
                </c:pt>
                <c:pt idx="7">
                  <c:v>8.184386863043841E-2</c:v>
                </c:pt>
                <c:pt idx="8">
                  <c:v>7.0885846668710215E-2</c:v>
                </c:pt>
                <c:pt idx="9">
                  <c:v>6.9738070454749501E-2</c:v>
                </c:pt>
                <c:pt idx="10">
                  <c:v>6.1752662753331772E-2</c:v>
                </c:pt>
                <c:pt idx="11">
                  <c:v>5.7675472072556203E-2</c:v>
                </c:pt>
                <c:pt idx="12">
                  <c:v>5.0861669331253474E-2</c:v>
                </c:pt>
                <c:pt idx="13">
                  <c:v>6.0982459877642378E-2</c:v>
                </c:pt>
                <c:pt idx="14">
                  <c:v>7.2892346739091354E-2</c:v>
                </c:pt>
                <c:pt idx="15">
                  <c:v>5.6066911224170651E-2</c:v>
                </c:pt>
                <c:pt idx="16">
                  <c:v>8.2482025787286542E-2</c:v>
                </c:pt>
                <c:pt idx="17">
                  <c:v>9.0741382354315114E-2</c:v>
                </c:pt>
                <c:pt idx="18">
                  <c:v>7.9503078912729799E-2</c:v>
                </c:pt>
                <c:pt idx="19">
                  <c:v>8.6836452515667434E-2</c:v>
                </c:pt>
                <c:pt idx="20">
                  <c:v>7.889197396929136E-2</c:v>
                </c:pt>
                <c:pt idx="21">
                  <c:v>6.1955377102402405E-2</c:v>
                </c:pt>
                <c:pt idx="22">
                  <c:v>5.2239664970847241E-2</c:v>
                </c:pt>
                <c:pt idx="23">
                  <c:v>4.6878296044876498E-2</c:v>
                </c:pt>
                <c:pt idx="24">
                  <c:v>4.5334001228935689E-2</c:v>
                </c:pt>
                <c:pt idx="25">
                  <c:v>4.9158683366755135E-2</c:v>
                </c:pt>
                <c:pt idx="26">
                  <c:v>6.3199827553182264E-2</c:v>
                </c:pt>
                <c:pt idx="27">
                  <c:v>7.3918480755280347E-2</c:v>
                </c:pt>
                <c:pt idx="28">
                  <c:v>6.8608007373292423E-2</c:v>
                </c:pt>
                <c:pt idx="29">
                  <c:v>7.2803095067541526E-2</c:v>
                </c:pt>
                <c:pt idx="30">
                  <c:v>7.8909572513718801E-2</c:v>
                </c:pt>
                <c:pt idx="31">
                  <c:v>7.934730231272695E-2</c:v>
                </c:pt>
              </c:numCache>
            </c:numRef>
          </c:yVal>
          <c:smooth val="0"/>
          <c:extLst>
            <c:ext xmlns:c16="http://schemas.microsoft.com/office/drawing/2014/chart" uri="{C3380CC4-5D6E-409C-BE32-E72D297353CC}">
              <c16:uniqueId val="{00000005-19CB-46F7-A31B-92F4186B1F40}"/>
            </c:ext>
          </c:extLst>
        </c:ser>
        <c:dLbls>
          <c:showLegendKey val="0"/>
          <c:showVal val="0"/>
          <c:showCatName val="0"/>
          <c:showSerName val="0"/>
          <c:showPercent val="0"/>
          <c:showBubbleSize val="0"/>
        </c:dLbls>
        <c:axId val="679485072"/>
        <c:axId val="679485728"/>
      </c:scatterChart>
      <c:valAx>
        <c:axId val="679485072"/>
        <c:scaling>
          <c:orientation val="minMax"/>
        </c:scaling>
        <c:delete val="0"/>
        <c:axPos val="b"/>
        <c:title>
          <c:tx>
            <c:rich>
              <a:bodyPr/>
              <a:lstStyle/>
              <a:p>
                <a:pPr>
                  <a:defRPr/>
                </a:pPr>
                <a:r>
                  <a:rPr lang="en-US"/>
                  <a:t>Personal Consumption (% change, YoY)</a:t>
                </a:r>
              </a:p>
            </c:rich>
          </c:tx>
          <c:overlay val="0"/>
        </c:title>
        <c:numFmt formatCode="0.0%" sourceLinked="1"/>
        <c:majorTickMark val="out"/>
        <c:minorTickMark val="none"/>
        <c:tickLblPos val="nextTo"/>
        <c:crossAx val="679485728"/>
        <c:crosses val="autoZero"/>
        <c:crossBetween val="midCat"/>
      </c:valAx>
      <c:valAx>
        <c:axId val="679485728"/>
        <c:scaling>
          <c:orientation val="minMax"/>
        </c:scaling>
        <c:delete val="0"/>
        <c:axPos val="l"/>
        <c:title>
          <c:tx>
            <c:rich>
              <a:bodyPr/>
              <a:lstStyle/>
              <a:p>
                <a:pPr>
                  <a:defRPr/>
                </a:pPr>
                <a:r>
                  <a:rPr lang="en-US"/>
                  <a:t>FedEx Ground ADFlb % change, YoY)</a:t>
                </a:r>
              </a:p>
            </c:rich>
          </c:tx>
          <c:overlay val="0"/>
        </c:title>
        <c:numFmt formatCode="0.0%" sourceLinked="1"/>
        <c:majorTickMark val="out"/>
        <c:minorTickMark val="none"/>
        <c:tickLblPos val="nextTo"/>
        <c:crossAx val="679485072"/>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GDP 
(% change, YoY) Line Fit  Plot</a:t>
            </a:r>
          </a:p>
        </c:rich>
      </c:tx>
      <c:layout>
        <c:manualLayout>
          <c:xMode val="edge"/>
          <c:yMode val="edge"/>
          <c:x val="0.14056403105861767"/>
          <c:y val="2.0618556701030927E-2"/>
        </c:manualLayout>
      </c:layout>
      <c:overlay val="0"/>
    </c:title>
    <c:autoTitleDeleted val="0"/>
    <c:plotArea>
      <c:layout/>
      <c:scatterChart>
        <c:scatterStyle val="lineMarker"/>
        <c:varyColors val="0"/>
        <c:ser>
          <c:idx val="0"/>
          <c:order val="0"/>
          <c:tx>
            <c:v>FedEx Ground ADFlb % change, YoY)</c:v>
          </c:tx>
          <c:spPr>
            <a:ln w="19050">
              <a:noFill/>
            </a:ln>
          </c:spPr>
          <c:xVal>
            <c:numRef>
              <c:f>Data!$V$3:$V$34</c:f>
              <c:numCache>
                <c:formatCode>0.0%</c:formatCode>
                <c:ptCount val="32"/>
                <c:pt idx="0">
                  <c:v>3.9936180144779065E-2</c:v>
                </c:pt>
                <c:pt idx="1">
                  <c:v>4.5741073347988603E-2</c:v>
                </c:pt>
                <c:pt idx="2">
                  <c:v>4.1892261416461629E-2</c:v>
                </c:pt>
                <c:pt idx="3">
                  <c:v>3.8338744956322168E-2</c:v>
                </c:pt>
                <c:pt idx="4">
                  <c:v>3.8194839911296352E-2</c:v>
                </c:pt>
                <c:pt idx="5">
                  <c:v>3.3952479790980039E-2</c:v>
                </c:pt>
                <c:pt idx="6">
                  <c:v>3.6461340612041315E-2</c:v>
                </c:pt>
                <c:pt idx="7">
                  <c:v>4.8018422326603805E-2</c:v>
                </c:pt>
                <c:pt idx="8">
                  <c:v>4.2339412243001417E-2</c:v>
                </c:pt>
                <c:pt idx="9">
                  <c:v>4.2669591262129769E-2</c:v>
                </c:pt>
                <c:pt idx="10">
                  <c:v>3.5602823410249007E-2</c:v>
                </c:pt>
                <c:pt idx="11">
                  <c:v>3.4320028964156757E-2</c:v>
                </c:pt>
                <c:pt idx="12">
                  <c:v>3.0063829918959062E-2</c:v>
                </c:pt>
                <c:pt idx="13">
                  <c:v>3.638387914277974E-2</c:v>
                </c:pt>
                <c:pt idx="14">
                  <c:v>4.4269480221775348E-2</c:v>
                </c:pt>
                <c:pt idx="15">
                  <c:v>3.2185448049440124E-2</c:v>
                </c:pt>
                <c:pt idx="16">
                  <c:v>4.735573600033649E-2</c:v>
                </c:pt>
                <c:pt idx="17">
                  <c:v>5.1701318202591162E-2</c:v>
                </c:pt>
                <c:pt idx="18">
                  <c:v>4.4219140554115022E-2</c:v>
                </c:pt>
                <c:pt idx="19">
                  <c:v>5.0722392108940584E-2</c:v>
                </c:pt>
                <c:pt idx="20">
                  <c:v>4.565070183291442E-2</c:v>
                </c:pt>
                <c:pt idx="21">
                  <c:v>3.4498132033092821E-2</c:v>
                </c:pt>
                <c:pt idx="22">
                  <c:v>2.8920593099195591E-2</c:v>
                </c:pt>
                <c:pt idx="23">
                  <c:v>2.4412367003516788E-2</c:v>
                </c:pt>
                <c:pt idx="24">
                  <c:v>2.3017018544231327E-2</c:v>
                </c:pt>
                <c:pt idx="25">
                  <c:v>2.5557658842077169E-2</c:v>
                </c:pt>
                <c:pt idx="26">
                  <c:v>3.4040883929738808E-2</c:v>
                </c:pt>
                <c:pt idx="27">
                  <c:v>4.0930843984768428E-2</c:v>
                </c:pt>
                <c:pt idx="28">
                  <c:v>3.8539325239931754E-2</c:v>
                </c:pt>
                <c:pt idx="29">
                  <c:v>4.1942381752803293E-2</c:v>
                </c:pt>
                <c:pt idx="30">
                  <c:v>4.4922862923621576E-2</c:v>
                </c:pt>
                <c:pt idx="31">
                  <c:v>4.5839291119159187E-2</c:v>
                </c:pt>
              </c:numCache>
            </c:numRef>
          </c:xVal>
          <c:yVal>
            <c:numRef>
              <c:f>Data!$H$3:$H$34</c:f>
              <c:numCache>
                <c:formatCode>0.0%</c:formatCode>
                <c:ptCount val="32"/>
                <c:pt idx="0">
                  <c:v>7.2685185185185075E-2</c:v>
                </c:pt>
                <c:pt idx="1">
                  <c:v>9.451407437846715E-2</c:v>
                </c:pt>
                <c:pt idx="2">
                  <c:v>8.8127057912066542E-2</c:v>
                </c:pt>
                <c:pt idx="3">
                  <c:v>0.10630090012858973</c:v>
                </c:pt>
                <c:pt idx="4">
                  <c:v>0.10854553301683212</c:v>
                </c:pt>
                <c:pt idx="5">
                  <c:v>7.30242162568049E-2</c:v>
                </c:pt>
                <c:pt idx="6">
                  <c:v>7.3691705233179139E-2</c:v>
                </c:pt>
                <c:pt idx="7">
                  <c:v>7.0321580782642279E-2</c:v>
                </c:pt>
                <c:pt idx="8">
                  <c:v>8.2733112711699475E-2</c:v>
                </c:pt>
                <c:pt idx="9">
                  <c:v>0.10584324702589232</c:v>
                </c:pt>
                <c:pt idx="10">
                  <c:v>0.15268567639257302</c:v>
                </c:pt>
                <c:pt idx="11">
                  <c:v>0.14461538461538459</c:v>
                </c:pt>
                <c:pt idx="12">
                  <c:v>0.15156418554476803</c:v>
                </c:pt>
                <c:pt idx="13">
                  <c:v>8.2898275589305515E-2</c:v>
                </c:pt>
                <c:pt idx="14">
                  <c:v>5.6522364447001205E-2</c:v>
                </c:pt>
                <c:pt idx="15">
                  <c:v>3.0518659076533838E-2</c:v>
                </c:pt>
                <c:pt idx="16">
                  <c:v>7.9625292740046483E-3</c:v>
                </c:pt>
                <c:pt idx="17">
                  <c:v>1.7823228634039401E-2</c:v>
                </c:pt>
                <c:pt idx="18">
                  <c:v>2.0419275796351721E-2</c:v>
                </c:pt>
                <c:pt idx="19">
                  <c:v>3.5138867577106048E-2</c:v>
                </c:pt>
                <c:pt idx="20">
                  <c:v>4.042750929368033E-2</c:v>
                </c:pt>
                <c:pt idx="21">
                  <c:v>9.415817425003592E-2</c:v>
                </c:pt>
                <c:pt idx="22">
                  <c:v>0.1124599786552829</c:v>
                </c:pt>
                <c:pt idx="23">
                  <c:v>0.10480284613104063</c:v>
                </c:pt>
                <c:pt idx="24">
                  <c:v>0.10004466279589108</c:v>
                </c:pt>
                <c:pt idx="25">
                  <c:v>5.0111504656959127E-2</c:v>
                </c:pt>
                <c:pt idx="26">
                  <c:v>2.1945077347403696E-2</c:v>
                </c:pt>
                <c:pt idx="27">
                  <c:v>3.314101704011807E-2</c:v>
                </c:pt>
                <c:pt idx="28">
                  <c:v>4.0465556908918732E-2</c:v>
                </c:pt>
                <c:pt idx="29">
                  <c:v>7.133041848844468E-2</c:v>
                </c:pt>
                <c:pt idx="30">
                  <c:v>5.5268716263787931E-2</c:v>
                </c:pt>
                <c:pt idx="31">
                  <c:v>5.5194805194805241E-2</c:v>
                </c:pt>
              </c:numCache>
            </c:numRef>
          </c:yVal>
          <c:smooth val="0"/>
          <c:extLst>
            <c:ext xmlns:c16="http://schemas.microsoft.com/office/drawing/2014/chart" uri="{C3380CC4-5D6E-409C-BE32-E72D297353CC}">
              <c16:uniqueId val="{00000004-EDEF-4384-B942-15C358FEB30C}"/>
            </c:ext>
          </c:extLst>
        </c:ser>
        <c:ser>
          <c:idx val="1"/>
          <c:order val="1"/>
          <c:tx>
            <c:v>Predicted FedEx Ground ADFlb % change, YoY)</c:v>
          </c:tx>
          <c:spPr>
            <a:ln w="19050">
              <a:noFill/>
            </a:ln>
          </c:spPr>
          <c:xVal>
            <c:numRef>
              <c:f>Data!$V$3:$V$34</c:f>
              <c:numCache>
                <c:formatCode>0.0%</c:formatCode>
                <c:ptCount val="32"/>
                <c:pt idx="0">
                  <c:v>3.9936180144779065E-2</c:v>
                </c:pt>
                <c:pt idx="1">
                  <c:v>4.5741073347988603E-2</c:v>
                </c:pt>
                <c:pt idx="2">
                  <c:v>4.1892261416461629E-2</c:v>
                </c:pt>
                <c:pt idx="3">
                  <c:v>3.8338744956322168E-2</c:v>
                </c:pt>
                <c:pt idx="4">
                  <c:v>3.8194839911296352E-2</c:v>
                </c:pt>
                <c:pt idx="5">
                  <c:v>3.3952479790980039E-2</c:v>
                </c:pt>
                <c:pt idx="6">
                  <c:v>3.6461340612041315E-2</c:v>
                </c:pt>
                <c:pt idx="7">
                  <c:v>4.8018422326603805E-2</c:v>
                </c:pt>
                <c:pt idx="8">
                  <c:v>4.2339412243001417E-2</c:v>
                </c:pt>
                <c:pt idx="9">
                  <c:v>4.2669591262129769E-2</c:v>
                </c:pt>
                <c:pt idx="10">
                  <c:v>3.5602823410249007E-2</c:v>
                </c:pt>
                <c:pt idx="11">
                  <c:v>3.4320028964156757E-2</c:v>
                </c:pt>
                <c:pt idx="12">
                  <c:v>3.0063829918959062E-2</c:v>
                </c:pt>
                <c:pt idx="13">
                  <c:v>3.638387914277974E-2</c:v>
                </c:pt>
                <c:pt idx="14">
                  <c:v>4.4269480221775348E-2</c:v>
                </c:pt>
                <c:pt idx="15">
                  <c:v>3.2185448049440124E-2</c:v>
                </c:pt>
                <c:pt idx="16">
                  <c:v>4.735573600033649E-2</c:v>
                </c:pt>
                <c:pt idx="17">
                  <c:v>5.1701318202591162E-2</c:v>
                </c:pt>
                <c:pt idx="18">
                  <c:v>4.4219140554115022E-2</c:v>
                </c:pt>
                <c:pt idx="19">
                  <c:v>5.0722392108940584E-2</c:v>
                </c:pt>
                <c:pt idx="20">
                  <c:v>4.565070183291442E-2</c:v>
                </c:pt>
                <c:pt idx="21">
                  <c:v>3.4498132033092821E-2</c:v>
                </c:pt>
                <c:pt idx="22">
                  <c:v>2.8920593099195591E-2</c:v>
                </c:pt>
                <c:pt idx="23">
                  <c:v>2.4412367003516788E-2</c:v>
                </c:pt>
                <c:pt idx="24">
                  <c:v>2.3017018544231327E-2</c:v>
                </c:pt>
                <c:pt idx="25">
                  <c:v>2.5557658842077169E-2</c:v>
                </c:pt>
                <c:pt idx="26">
                  <c:v>3.4040883929738808E-2</c:v>
                </c:pt>
                <c:pt idx="27">
                  <c:v>4.0930843984768428E-2</c:v>
                </c:pt>
                <c:pt idx="28">
                  <c:v>3.8539325239931754E-2</c:v>
                </c:pt>
                <c:pt idx="29">
                  <c:v>4.1942381752803293E-2</c:v>
                </c:pt>
                <c:pt idx="30">
                  <c:v>4.4922862923621576E-2</c:v>
                </c:pt>
                <c:pt idx="31">
                  <c:v>4.5839291119159187E-2</c:v>
                </c:pt>
              </c:numCache>
            </c:numRef>
          </c:xVal>
          <c:yVal>
            <c:numRef>
              <c:f>'#5 Multiple'!$B$22:$B$53</c:f>
              <c:numCache>
                <c:formatCode>0.000</c:formatCode>
                <c:ptCount val="32"/>
                <c:pt idx="0">
                  <c:v>6.9313258000776576E-2</c:v>
                </c:pt>
                <c:pt idx="1">
                  <c:v>7.5466903812863723E-2</c:v>
                </c:pt>
                <c:pt idx="2">
                  <c:v>7.2551897367953755E-2</c:v>
                </c:pt>
                <c:pt idx="3">
                  <c:v>6.9373333512251542E-2</c:v>
                </c:pt>
                <c:pt idx="4">
                  <c:v>7.0303203598693853E-2</c:v>
                </c:pt>
                <c:pt idx="5">
                  <c:v>6.4426760497575924E-2</c:v>
                </c:pt>
                <c:pt idx="6">
                  <c:v>6.5091867144203217E-2</c:v>
                </c:pt>
                <c:pt idx="7">
                  <c:v>8.184386863043841E-2</c:v>
                </c:pt>
                <c:pt idx="8">
                  <c:v>7.0885846668710215E-2</c:v>
                </c:pt>
                <c:pt idx="9">
                  <c:v>6.9738070454749501E-2</c:v>
                </c:pt>
                <c:pt idx="10">
                  <c:v>6.1752662753331772E-2</c:v>
                </c:pt>
                <c:pt idx="11">
                  <c:v>5.7675472072556203E-2</c:v>
                </c:pt>
                <c:pt idx="12">
                  <c:v>5.0861669331253474E-2</c:v>
                </c:pt>
                <c:pt idx="13">
                  <c:v>6.0982459877642378E-2</c:v>
                </c:pt>
                <c:pt idx="14">
                  <c:v>7.2892346739091354E-2</c:v>
                </c:pt>
                <c:pt idx="15">
                  <c:v>5.6066911224170651E-2</c:v>
                </c:pt>
                <c:pt idx="16">
                  <c:v>8.2482025787286542E-2</c:v>
                </c:pt>
                <c:pt idx="17">
                  <c:v>9.0741382354315114E-2</c:v>
                </c:pt>
                <c:pt idx="18">
                  <c:v>7.9503078912729799E-2</c:v>
                </c:pt>
                <c:pt idx="19">
                  <c:v>8.6836452515667434E-2</c:v>
                </c:pt>
                <c:pt idx="20">
                  <c:v>7.889197396929136E-2</c:v>
                </c:pt>
                <c:pt idx="21">
                  <c:v>6.1955377102402405E-2</c:v>
                </c:pt>
                <c:pt idx="22">
                  <c:v>5.2239664970847241E-2</c:v>
                </c:pt>
                <c:pt idx="23">
                  <c:v>4.6878296044876498E-2</c:v>
                </c:pt>
                <c:pt idx="24">
                  <c:v>4.5334001228935689E-2</c:v>
                </c:pt>
                <c:pt idx="25">
                  <c:v>4.9158683366755135E-2</c:v>
                </c:pt>
                <c:pt idx="26">
                  <c:v>6.3199827553182264E-2</c:v>
                </c:pt>
                <c:pt idx="27">
                  <c:v>7.3918480755280347E-2</c:v>
                </c:pt>
                <c:pt idx="28">
                  <c:v>6.8608007373292423E-2</c:v>
                </c:pt>
                <c:pt idx="29">
                  <c:v>7.2803095067541526E-2</c:v>
                </c:pt>
                <c:pt idx="30">
                  <c:v>7.8909572513718801E-2</c:v>
                </c:pt>
                <c:pt idx="31">
                  <c:v>7.934730231272695E-2</c:v>
                </c:pt>
              </c:numCache>
            </c:numRef>
          </c:yVal>
          <c:smooth val="0"/>
          <c:extLst>
            <c:ext xmlns:c16="http://schemas.microsoft.com/office/drawing/2014/chart" uri="{C3380CC4-5D6E-409C-BE32-E72D297353CC}">
              <c16:uniqueId val="{00000005-EDEF-4384-B942-15C358FEB30C}"/>
            </c:ext>
          </c:extLst>
        </c:ser>
        <c:dLbls>
          <c:showLegendKey val="0"/>
          <c:showVal val="0"/>
          <c:showCatName val="0"/>
          <c:showSerName val="0"/>
          <c:showPercent val="0"/>
          <c:showBubbleSize val="0"/>
        </c:dLbls>
        <c:axId val="766462016"/>
        <c:axId val="766463328"/>
      </c:scatterChart>
      <c:valAx>
        <c:axId val="766462016"/>
        <c:scaling>
          <c:orientation val="minMax"/>
        </c:scaling>
        <c:delete val="0"/>
        <c:axPos val="b"/>
        <c:title>
          <c:tx>
            <c:rich>
              <a:bodyPr/>
              <a:lstStyle/>
              <a:p>
                <a:pPr>
                  <a:defRPr/>
                </a:pPr>
                <a:r>
                  <a:rPr lang="en-US"/>
                  <a:t>GDP 
(% change, YoY)</a:t>
                </a:r>
              </a:p>
            </c:rich>
          </c:tx>
          <c:overlay val="0"/>
        </c:title>
        <c:numFmt formatCode="0.0%" sourceLinked="1"/>
        <c:majorTickMark val="out"/>
        <c:minorTickMark val="none"/>
        <c:tickLblPos val="nextTo"/>
        <c:crossAx val="766463328"/>
        <c:crosses val="autoZero"/>
        <c:crossBetween val="midCat"/>
      </c:valAx>
      <c:valAx>
        <c:axId val="766463328"/>
        <c:scaling>
          <c:orientation val="minMax"/>
        </c:scaling>
        <c:delete val="0"/>
        <c:axPos val="l"/>
        <c:title>
          <c:tx>
            <c:rich>
              <a:bodyPr/>
              <a:lstStyle/>
              <a:p>
                <a:pPr>
                  <a:defRPr/>
                </a:pPr>
                <a:r>
                  <a:rPr lang="en-US"/>
                  <a:t>FedEx Ground ADFlb % change, YoY)</a:t>
                </a:r>
              </a:p>
            </c:rich>
          </c:tx>
          <c:overlay val="0"/>
        </c:title>
        <c:numFmt formatCode="0.0%" sourceLinked="1"/>
        <c:majorTickMark val="out"/>
        <c:minorTickMark val="none"/>
        <c:tickLblPos val="nextTo"/>
        <c:crossAx val="766462016"/>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524324344679296"/>
          <c:y val="3.5725395436681524E-2"/>
          <c:w val="0.50425889733654172"/>
          <c:h val="0.83550458970406472"/>
        </c:manualLayout>
      </c:layout>
      <c:scatterChart>
        <c:scatterStyle val="lineMarker"/>
        <c:varyColors val="0"/>
        <c:ser>
          <c:idx val="0"/>
          <c:order val="0"/>
          <c:tx>
            <c:v>FedEx Ground ADFlb (% change, QoQ)</c:v>
          </c:tx>
          <c:spPr>
            <a:ln w="19050">
              <a:noFill/>
            </a:ln>
          </c:spPr>
          <c:xVal>
            <c:numRef>
              <c:f>Data!$J$3:$J$34</c:f>
              <c:numCache>
                <c:formatCode>General</c:formatCode>
                <c:ptCount val="32"/>
                <c:pt idx="0">
                  <c:v>0</c:v>
                </c:pt>
                <c:pt idx="1">
                  <c:v>1</c:v>
                </c:pt>
                <c:pt idx="2">
                  <c:v>0</c:v>
                </c:pt>
                <c:pt idx="3">
                  <c:v>0</c:v>
                </c:pt>
                <c:pt idx="4">
                  <c:v>0</c:v>
                </c:pt>
                <c:pt idx="5">
                  <c:v>1</c:v>
                </c:pt>
                <c:pt idx="6">
                  <c:v>0</c:v>
                </c:pt>
                <c:pt idx="7">
                  <c:v>0</c:v>
                </c:pt>
                <c:pt idx="8">
                  <c:v>0</c:v>
                </c:pt>
                <c:pt idx="9">
                  <c:v>1</c:v>
                </c:pt>
                <c:pt idx="10">
                  <c:v>0</c:v>
                </c:pt>
                <c:pt idx="11">
                  <c:v>0</c:v>
                </c:pt>
                <c:pt idx="12">
                  <c:v>0</c:v>
                </c:pt>
                <c:pt idx="13">
                  <c:v>1</c:v>
                </c:pt>
                <c:pt idx="14">
                  <c:v>0</c:v>
                </c:pt>
                <c:pt idx="15">
                  <c:v>0</c:v>
                </c:pt>
                <c:pt idx="16">
                  <c:v>0</c:v>
                </c:pt>
                <c:pt idx="17">
                  <c:v>1</c:v>
                </c:pt>
                <c:pt idx="18">
                  <c:v>0</c:v>
                </c:pt>
                <c:pt idx="19">
                  <c:v>0</c:v>
                </c:pt>
                <c:pt idx="20">
                  <c:v>0</c:v>
                </c:pt>
                <c:pt idx="21">
                  <c:v>1</c:v>
                </c:pt>
                <c:pt idx="22">
                  <c:v>0</c:v>
                </c:pt>
                <c:pt idx="23">
                  <c:v>0</c:v>
                </c:pt>
                <c:pt idx="24">
                  <c:v>0</c:v>
                </c:pt>
                <c:pt idx="25">
                  <c:v>1</c:v>
                </c:pt>
                <c:pt idx="26">
                  <c:v>0</c:v>
                </c:pt>
                <c:pt idx="27">
                  <c:v>0</c:v>
                </c:pt>
                <c:pt idx="28">
                  <c:v>0</c:v>
                </c:pt>
                <c:pt idx="29">
                  <c:v>1</c:v>
                </c:pt>
                <c:pt idx="30">
                  <c:v>0</c:v>
                </c:pt>
                <c:pt idx="31">
                  <c:v>0</c:v>
                </c:pt>
              </c:numCache>
            </c:numRef>
          </c:xVal>
          <c:yVal>
            <c:numRef>
              <c:f>Data!$G$3:$G$34</c:f>
              <c:numCache>
                <c:formatCode>0.0%</c:formatCode>
                <c:ptCount val="32"/>
                <c:pt idx="0">
                  <c:v>-6.8581225889412512E-3</c:v>
                </c:pt>
                <c:pt idx="1">
                  <c:v>0.14954682779456197</c:v>
                </c:pt>
                <c:pt idx="2">
                  <c:v>5.462737000187734E-2</c:v>
                </c:pt>
                <c:pt idx="3">
                  <c:v>-8.1167675329298694E-2</c:v>
                </c:pt>
                <c:pt idx="4">
                  <c:v>-4.8430840759395855E-3</c:v>
                </c:pt>
                <c:pt idx="5">
                  <c:v>0.11271169943546822</c:v>
                </c:pt>
                <c:pt idx="6">
                  <c:v>5.5283414975507261E-2</c:v>
                </c:pt>
                <c:pt idx="7">
                  <c:v>-8.405172413793105E-2</c:v>
                </c:pt>
                <c:pt idx="8">
                  <c:v>6.6968325791856298E-3</c:v>
                </c:pt>
                <c:pt idx="9">
                  <c:v>0.13646170442286953</c:v>
                </c:pt>
                <c:pt idx="10">
                  <c:v>9.9984179718398902E-2</c:v>
                </c:pt>
                <c:pt idx="11">
                  <c:v>-9.0464547677261642E-2</c:v>
                </c:pt>
                <c:pt idx="12">
                  <c:v>1.2808349146109954E-2</c:v>
                </c:pt>
                <c:pt idx="13">
                  <c:v>6.8696330991413035E-2</c:v>
                </c:pt>
                <c:pt idx="14">
                  <c:v>7.3192111029948936E-2</c:v>
                </c:pt>
                <c:pt idx="15">
                  <c:v>-0.1128505309011707</c:v>
                </c:pt>
                <c:pt idx="16">
                  <c:v>-9.3601350314561627E-3</c:v>
                </c:pt>
                <c:pt idx="17">
                  <c:v>7.9151177199504374E-2</c:v>
                </c:pt>
                <c:pt idx="18">
                  <c:v>7.5929381369312487E-2</c:v>
                </c:pt>
                <c:pt idx="19">
                  <c:v>-0.10005336179295621</c:v>
                </c:pt>
                <c:pt idx="20">
                  <c:v>-4.2988437592647033E-3</c:v>
                </c:pt>
                <c:pt idx="21">
                  <c:v>0.13488164359088883</c:v>
                </c:pt>
                <c:pt idx="22">
                  <c:v>9.3926275744457666E-2</c:v>
                </c:pt>
                <c:pt idx="23">
                  <c:v>-0.10624775152896027</c:v>
                </c:pt>
                <c:pt idx="24">
                  <c:v>-8.5871461156581397E-3</c:v>
                </c:pt>
                <c:pt idx="25">
                  <c:v>8.3367167411016352E-2</c:v>
                </c:pt>
                <c:pt idx="26">
                  <c:v>6.4584634603372937E-2</c:v>
                </c:pt>
                <c:pt idx="27">
                  <c:v>-9.6456230931706188E-2</c:v>
                </c:pt>
                <c:pt idx="28">
                  <c:v>-1.5584415584415368E-3</c:v>
                </c:pt>
                <c:pt idx="29">
                  <c:v>0.11550468262226854</c:v>
                </c:pt>
                <c:pt idx="30">
                  <c:v>4.8624067164179108E-2</c:v>
                </c:pt>
                <c:pt idx="31">
                  <c:v>-9.6519515178472126E-2</c:v>
                </c:pt>
              </c:numCache>
            </c:numRef>
          </c:yVal>
          <c:smooth val="0"/>
          <c:extLst>
            <c:ext xmlns:c16="http://schemas.microsoft.com/office/drawing/2014/chart" uri="{C3380CC4-5D6E-409C-BE32-E72D297353CC}">
              <c16:uniqueId val="{00000004-2269-4234-A044-51E88E105405}"/>
            </c:ext>
          </c:extLst>
        </c:ser>
        <c:ser>
          <c:idx val="1"/>
          <c:order val="1"/>
          <c:tx>
            <c:v>Predicted FedEx Ground ADFlb (% change, QoQ)</c:v>
          </c:tx>
          <c:spPr>
            <a:ln w="19050">
              <a:noFill/>
            </a:ln>
          </c:spPr>
          <c:xVal>
            <c:numRef>
              <c:f>Data!$J$3:$J$34</c:f>
              <c:numCache>
                <c:formatCode>General</c:formatCode>
                <c:ptCount val="32"/>
                <c:pt idx="0">
                  <c:v>0</c:v>
                </c:pt>
                <c:pt idx="1">
                  <c:v>1</c:v>
                </c:pt>
                <c:pt idx="2">
                  <c:v>0</c:v>
                </c:pt>
                <c:pt idx="3">
                  <c:v>0</c:v>
                </c:pt>
                <c:pt idx="4">
                  <c:v>0</c:v>
                </c:pt>
                <c:pt idx="5">
                  <c:v>1</c:v>
                </c:pt>
                <c:pt idx="6">
                  <c:v>0</c:v>
                </c:pt>
                <c:pt idx="7">
                  <c:v>0</c:v>
                </c:pt>
                <c:pt idx="8">
                  <c:v>0</c:v>
                </c:pt>
                <c:pt idx="9">
                  <c:v>1</c:v>
                </c:pt>
                <c:pt idx="10">
                  <c:v>0</c:v>
                </c:pt>
                <c:pt idx="11">
                  <c:v>0</c:v>
                </c:pt>
                <c:pt idx="12">
                  <c:v>0</c:v>
                </c:pt>
                <c:pt idx="13">
                  <c:v>1</c:v>
                </c:pt>
                <c:pt idx="14">
                  <c:v>0</c:v>
                </c:pt>
                <c:pt idx="15">
                  <c:v>0</c:v>
                </c:pt>
                <c:pt idx="16">
                  <c:v>0</c:v>
                </c:pt>
                <c:pt idx="17">
                  <c:v>1</c:v>
                </c:pt>
                <c:pt idx="18">
                  <c:v>0</c:v>
                </c:pt>
                <c:pt idx="19">
                  <c:v>0</c:v>
                </c:pt>
                <c:pt idx="20">
                  <c:v>0</c:v>
                </c:pt>
                <c:pt idx="21">
                  <c:v>1</c:v>
                </c:pt>
                <c:pt idx="22">
                  <c:v>0</c:v>
                </c:pt>
                <c:pt idx="23">
                  <c:v>0</c:v>
                </c:pt>
                <c:pt idx="24">
                  <c:v>0</c:v>
                </c:pt>
                <c:pt idx="25">
                  <c:v>1</c:v>
                </c:pt>
                <c:pt idx="26">
                  <c:v>0</c:v>
                </c:pt>
                <c:pt idx="27">
                  <c:v>0</c:v>
                </c:pt>
                <c:pt idx="28">
                  <c:v>0</c:v>
                </c:pt>
                <c:pt idx="29">
                  <c:v>1</c:v>
                </c:pt>
                <c:pt idx="30">
                  <c:v>0</c:v>
                </c:pt>
                <c:pt idx="31">
                  <c:v>0</c:v>
                </c:pt>
              </c:numCache>
            </c:numRef>
          </c:xVal>
          <c:yVal>
            <c:numRef>
              <c:f>'#1 Peak'!$B$21:$B$52</c:f>
              <c:numCache>
                <c:formatCode>0.0000</c:formatCode>
                <c:ptCount val="32"/>
                <c:pt idx="0">
                  <c:v>0</c:v>
                </c:pt>
                <c:pt idx="1">
                  <c:v>0.11004015418349884</c:v>
                </c:pt>
                <c:pt idx="2">
                  <c:v>0</c:v>
                </c:pt>
                <c:pt idx="3">
                  <c:v>0</c:v>
                </c:pt>
                <c:pt idx="4">
                  <c:v>0</c:v>
                </c:pt>
                <c:pt idx="5">
                  <c:v>0.11004015418349884</c:v>
                </c:pt>
                <c:pt idx="6">
                  <c:v>0</c:v>
                </c:pt>
                <c:pt idx="7">
                  <c:v>0</c:v>
                </c:pt>
                <c:pt idx="8">
                  <c:v>0</c:v>
                </c:pt>
                <c:pt idx="9">
                  <c:v>0.11004015418349884</c:v>
                </c:pt>
                <c:pt idx="10">
                  <c:v>0</c:v>
                </c:pt>
                <c:pt idx="11">
                  <c:v>0</c:v>
                </c:pt>
                <c:pt idx="12">
                  <c:v>0</c:v>
                </c:pt>
                <c:pt idx="13">
                  <c:v>0.11004015418349884</c:v>
                </c:pt>
                <c:pt idx="14">
                  <c:v>0</c:v>
                </c:pt>
                <c:pt idx="15">
                  <c:v>0</c:v>
                </c:pt>
                <c:pt idx="16">
                  <c:v>0</c:v>
                </c:pt>
                <c:pt idx="17">
                  <c:v>0.11004015418349884</c:v>
                </c:pt>
                <c:pt idx="18">
                  <c:v>0</c:v>
                </c:pt>
                <c:pt idx="19">
                  <c:v>0</c:v>
                </c:pt>
                <c:pt idx="20">
                  <c:v>0</c:v>
                </c:pt>
                <c:pt idx="21">
                  <c:v>0.11004015418349884</c:v>
                </c:pt>
                <c:pt idx="22">
                  <c:v>0</c:v>
                </c:pt>
                <c:pt idx="23">
                  <c:v>0</c:v>
                </c:pt>
                <c:pt idx="24">
                  <c:v>0</c:v>
                </c:pt>
                <c:pt idx="25">
                  <c:v>0.11004015418349884</c:v>
                </c:pt>
                <c:pt idx="26">
                  <c:v>0</c:v>
                </c:pt>
                <c:pt idx="27">
                  <c:v>0</c:v>
                </c:pt>
                <c:pt idx="28">
                  <c:v>0</c:v>
                </c:pt>
                <c:pt idx="29">
                  <c:v>0.11004015418349884</c:v>
                </c:pt>
                <c:pt idx="30">
                  <c:v>0</c:v>
                </c:pt>
                <c:pt idx="31">
                  <c:v>0</c:v>
                </c:pt>
              </c:numCache>
            </c:numRef>
          </c:yVal>
          <c:smooth val="0"/>
          <c:extLst>
            <c:ext xmlns:c16="http://schemas.microsoft.com/office/drawing/2014/chart" uri="{C3380CC4-5D6E-409C-BE32-E72D297353CC}">
              <c16:uniqueId val="{00000005-2269-4234-A044-51E88E105405}"/>
            </c:ext>
          </c:extLst>
        </c:ser>
        <c:dLbls>
          <c:showLegendKey val="0"/>
          <c:showVal val="0"/>
          <c:showCatName val="0"/>
          <c:showSerName val="0"/>
          <c:showPercent val="0"/>
          <c:showBubbleSize val="0"/>
        </c:dLbls>
        <c:axId val="713271952"/>
        <c:axId val="732469624"/>
      </c:scatterChart>
      <c:valAx>
        <c:axId val="713271952"/>
        <c:scaling>
          <c:orientation val="minMax"/>
        </c:scaling>
        <c:delete val="0"/>
        <c:axPos val="b"/>
        <c:title>
          <c:tx>
            <c:rich>
              <a:bodyPr/>
              <a:lstStyle/>
              <a:p>
                <a:pPr>
                  <a:defRPr/>
                </a:pPr>
                <a:r>
                  <a:rPr lang="en-US"/>
                  <a:t>FedEx Ground Peak Cycle Dummy Variable</a:t>
                </a:r>
              </a:p>
            </c:rich>
          </c:tx>
          <c:overlay val="0"/>
        </c:title>
        <c:numFmt formatCode="General" sourceLinked="1"/>
        <c:majorTickMark val="out"/>
        <c:minorTickMark val="none"/>
        <c:tickLblPos val="nextTo"/>
        <c:crossAx val="732469624"/>
        <c:crosses val="autoZero"/>
        <c:crossBetween val="midCat"/>
      </c:valAx>
      <c:valAx>
        <c:axId val="732469624"/>
        <c:scaling>
          <c:orientation val="minMax"/>
        </c:scaling>
        <c:delete val="0"/>
        <c:axPos val="l"/>
        <c:title>
          <c:tx>
            <c:rich>
              <a:bodyPr/>
              <a:lstStyle/>
              <a:p>
                <a:pPr>
                  <a:defRPr/>
                </a:pPr>
                <a:r>
                  <a:rPr lang="en-US"/>
                  <a:t>FedEx Ground ADFlb (% change, QoQ)</a:t>
                </a:r>
              </a:p>
            </c:rich>
          </c:tx>
          <c:overlay val="0"/>
        </c:title>
        <c:numFmt formatCode="0.0%" sourceLinked="1"/>
        <c:majorTickMark val="out"/>
        <c:minorTickMark val="none"/>
        <c:tickLblPos val="nextTo"/>
        <c:crossAx val="713271952"/>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a:noFill/>
            </a:ln>
          </c:spPr>
          <c:trendline>
            <c:spPr>
              <a:ln w="50800">
                <a:solidFill>
                  <a:schemeClr val="bg2">
                    <a:lumMod val="50000"/>
                  </a:schemeClr>
                </a:solidFill>
              </a:ln>
            </c:spPr>
            <c:trendlineType val="linear"/>
            <c:dispRSqr val="1"/>
            <c:dispEq val="0"/>
            <c:trendlineLbl>
              <c:layout>
                <c:manualLayout>
                  <c:x val="1.5499837353625806E-2"/>
                  <c:y val="-0.41229271357892638"/>
                </c:manualLayout>
              </c:layout>
              <c:numFmt formatCode="General" sourceLinked="0"/>
            </c:trendlineLbl>
          </c:trendline>
          <c:xVal>
            <c:numRef>
              <c:f>Data!$S$3:$S$34</c:f>
              <c:numCache>
                <c:formatCode>0.0%</c:formatCode>
                <c:ptCount val="32"/>
                <c:pt idx="0">
                  <c:v>3.9936180144779065E-2</c:v>
                </c:pt>
                <c:pt idx="1">
                  <c:v>4.5741073347988603E-2</c:v>
                </c:pt>
                <c:pt idx="2">
                  <c:v>4.1892261416461629E-2</c:v>
                </c:pt>
                <c:pt idx="3">
                  <c:v>3.8338744956322168E-2</c:v>
                </c:pt>
                <c:pt idx="4">
                  <c:v>3.8194839911296352E-2</c:v>
                </c:pt>
                <c:pt idx="5">
                  <c:v>3.3952479790980039E-2</c:v>
                </c:pt>
                <c:pt idx="6">
                  <c:v>3.6461340612041315E-2</c:v>
                </c:pt>
                <c:pt idx="7">
                  <c:v>4.8018422326603805E-2</c:v>
                </c:pt>
                <c:pt idx="8">
                  <c:v>4.2339412243001417E-2</c:v>
                </c:pt>
                <c:pt idx="9">
                  <c:v>4.2669591262129769E-2</c:v>
                </c:pt>
                <c:pt idx="10">
                  <c:v>3.5602823410249007E-2</c:v>
                </c:pt>
                <c:pt idx="11">
                  <c:v>3.4320028964156757E-2</c:v>
                </c:pt>
                <c:pt idx="12">
                  <c:v>3.0063829918959062E-2</c:v>
                </c:pt>
                <c:pt idx="13">
                  <c:v>3.638387914277974E-2</c:v>
                </c:pt>
                <c:pt idx="14">
                  <c:v>4.4269480221775348E-2</c:v>
                </c:pt>
                <c:pt idx="15">
                  <c:v>3.2185448049440124E-2</c:v>
                </c:pt>
                <c:pt idx="16">
                  <c:v>4.735573600033649E-2</c:v>
                </c:pt>
                <c:pt idx="17">
                  <c:v>5.1701318202591162E-2</c:v>
                </c:pt>
                <c:pt idx="18">
                  <c:v>4.4219140554115022E-2</c:v>
                </c:pt>
                <c:pt idx="19">
                  <c:v>5.0722392108940584E-2</c:v>
                </c:pt>
                <c:pt idx="20">
                  <c:v>4.565070183291442E-2</c:v>
                </c:pt>
                <c:pt idx="21">
                  <c:v>3.4498132033092821E-2</c:v>
                </c:pt>
                <c:pt idx="22">
                  <c:v>2.8920593099195591E-2</c:v>
                </c:pt>
                <c:pt idx="23">
                  <c:v>2.4412367003516788E-2</c:v>
                </c:pt>
                <c:pt idx="24">
                  <c:v>2.3017018544231327E-2</c:v>
                </c:pt>
                <c:pt idx="25">
                  <c:v>2.5557658842077169E-2</c:v>
                </c:pt>
                <c:pt idx="26">
                  <c:v>3.4040883929738808E-2</c:v>
                </c:pt>
                <c:pt idx="27">
                  <c:v>4.0930843984768428E-2</c:v>
                </c:pt>
                <c:pt idx="28">
                  <c:v>3.8539325239931754E-2</c:v>
                </c:pt>
                <c:pt idx="29">
                  <c:v>4.1942381752803293E-2</c:v>
                </c:pt>
                <c:pt idx="30">
                  <c:v>4.4922862923621576E-2</c:v>
                </c:pt>
                <c:pt idx="31">
                  <c:v>4.5839291119159187E-2</c:v>
                </c:pt>
              </c:numCache>
            </c:numRef>
          </c:xVal>
          <c:yVal>
            <c:numRef>
              <c:f>'#2 GDP'!$C$21:$C$52</c:f>
              <c:numCache>
                <c:formatCode>0.0000</c:formatCode>
                <c:ptCount val="32"/>
                <c:pt idx="0">
                  <c:v>2.9193581947478398E-3</c:v>
                </c:pt>
                <c:pt idx="1">
                  <c:v>1.4607488471055086E-2</c:v>
                </c:pt>
                <c:pt idx="2">
                  <c:v>1.4944088193288504E-2</c:v>
                </c:pt>
                <c:pt idx="3">
                  <c:v>3.9325685224293389E-2</c:v>
                </c:pt>
                <c:pt idx="4">
                  <c:v>4.182171057015005E-2</c:v>
                </c:pt>
                <c:pt idx="5">
                  <c:v>1.3711512277441024E-2</c:v>
                </c:pt>
                <c:pt idx="6">
                  <c:v>9.9961897442841091E-3</c:v>
                </c:pt>
                <c:pt idx="7">
                  <c:v>-1.356338098002012E-2</c:v>
                </c:pt>
                <c:pt idx="8">
                  <c:v>8.7690005028306789E-3</c:v>
                </c:pt>
                <c:pt idx="9">
                  <c:v>3.1302334225658202E-2</c:v>
                </c:pt>
                <c:pt idx="10">
                  <c:v>9.0489932848601642E-2</c:v>
                </c:pt>
                <c:pt idx="11">
                  <c:v>8.466059689307473E-2</c:v>
                </c:pt>
                <c:pt idx="12">
                  <c:v>9.9044691962950598E-2</c:v>
                </c:pt>
                <c:pt idx="13">
                  <c:v>1.9338080089536552E-2</c:v>
                </c:pt>
                <c:pt idx="14">
                  <c:v>-2.0813447012992092E-2</c:v>
                </c:pt>
                <c:pt idx="15">
                  <c:v>-2.5707159018402224E-2</c:v>
                </c:pt>
                <c:pt idx="16">
                  <c:v>-7.4764763943000967E-2</c:v>
                </c:pt>
                <c:pt idx="17">
                  <c:v>-7.2495505101216606E-2</c:v>
                </c:pt>
                <c:pt idx="18">
                  <c:v>-5.6828595642036739E-2</c:v>
                </c:pt>
                <c:pt idx="19">
                  <c:v>-5.3469747958601044E-2</c:v>
                </c:pt>
                <c:pt idx="20">
                  <c:v>-3.9321203640836674E-2</c:v>
                </c:pt>
                <c:pt idx="21">
                  <c:v>3.3892252417032101E-2</c:v>
                </c:pt>
                <c:pt idx="22">
                  <c:v>6.1937643086264135E-2</c:v>
                </c:pt>
                <c:pt idx="23">
                  <c:v>6.2156079048659399E-2</c:v>
                </c:pt>
                <c:pt idx="24">
                  <c:v>5.983547584383208E-2</c:v>
                </c:pt>
                <c:pt idx="25">
                  <c:v>5.4639895818330494E-3</c:v>
                </c:pt>
                <c:pt idx="26">
                  <c:v>-3.7522062730443402E-2</c:v>
                </c:pt>
                <c:pt idx="27">
                  <c:v>-3.8362420936717267E-2</c:v>
                </c:pt>
                <c:pt idx="28">
                  <c:v>-2.6860058291882399E-2</c:v>
                </c:pt>
                <c:pt idx="29">
                  <c:v>-1.9401080948416444E-3</c:v>
                </c:pt>
                <c:pt idx="30">
                  <c:v>-2.3208510934272841E-2</c:v>
                </c:pt>
                <c:pt idx="31">
                  <c:v>-2.488336056841757E-2</c:v>
                </c:pt>
              </c:numCache>
            </c:numRef>
          </c:yVal>
          <c:smooth val="0"/>
          <c:extLst>
            <c:ext xmlns:c16="http://schemas.microsoft.com/office/drawing/2014/chart" uri="{C3380CC4-5D6E-409C-BE32-E72D297353CC}">
              <c16:uniqueId val="{00000004-CD63-49BA-BB8B-9990BF5EC80A}"/>
            </c:ext>
          </c:extLst>
        </c:ser>
        <c:dLbls>
          <c:showLegendKey val="0"/>
          <c:showVal val="0"/>
          <c:showCatName val="0"/>
          <c:showSerName val="0"/>
          <c:showPercent val="0"/>
          <c:showBubbleSize val="0"/>
        </c:dLbls>
        <c:axId val="769372600"/>
        <c:axId val="769367680"/>
      </c:scatterChart>
      <c:valAx>
        <c:axId val="769372600"/>
        <c:scaling>
          <c:orientation val="minMax"/>
        </c:scaling>
        <c:delete val="0"/>
        <c:axPos val="b"/>
        <c:title>
          <c:tx>
            <c:rich>
              <a:bodyPr/>
              <a:lstStyle/>
              <a:p>
                <a:pPr>
                  <a:defRPr/>
                </a:pPr>
                <a:r>
                  <a:rPr lang="en-US"/>
                  <a:t>GDP 
(% change, YoY)</a:t>
                </a:r>
              </a:p>
            </c:rich>
          </c:tx>
          <c:overlay val="0"/>
        </c:title>
        <c:numFmt formatCode="0.0%" sourceLinked="1"/>
        <c:majorTickMark val="out"/>
        <c:minorTickMark val="none"/>
        <c:tickLblPos val="nextTo"/>
        <c:crossAx val="769367680"/>
        <c:crosses val="autoZero"/>
        <c:crossBetween val="midCat"/>
      </c:valAx>
      <c:valAx>
        <c:axId val="769367680"/>
        <c:scaling>
          <c:orientation val="minMax"/>
        </c:scaling>
        <c:delete val="0"/>
        <c:axPos val="l"/>
        <c:title>
          <c:tx>
            <c:rich>
              <a:bodyPr/>
              <a:lstStyle/>
              <a:p>
                <a:pPr>
                  <a:defRPr/>
                </a:pPr>
                <a:r>
                  <a:rPr lang="en-US"/>
                  <a:t>Residuals</a:t>
                </a:r>
              </a:p>
            </c:rich>
          </c:tx>
          <c:overlay val="0"/>
        </c:title>
        <c:numFmt formatCode="0.0000" sourceLinked="1"/>
        <c:majorTickMark val="out"/>
        <c:minorTickMark val="none"/>
        <c:tickLblPos val="nextTo"/>
        <c:crossAx val="76937260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GDP 
(% change, YoY) Line Fit  Plot</a:t>
            </a:r>
          </a:p>
        </c:rich>
      </c:tx>
      <c:overlay val="0"/>
    </c:title>
    <c:autoTitleDeleted val="0"/>
    <c:plotArea>
      <c:layout/>
      <c:scatterChart>
        <c:scatterStyle val="lineMarker"/>
        <c:varyColors val="0"/>
        <c:ser>
          <c:idx val="0"/>
          <c:order val="0"/>
          <c:tx>
            <c:v>FedEx Ground ADFlb % change, YoY)</c:v>
          </c:tx>
          <c:spPr>
            <a:ln w="19050">
              <a:noFill/>
            </a:ln>
          </c:spPr>
          <c:xVal>
            <c:numRef>
              <c:f>Data!$S$3:$S$34</c:f>
              <c:numCache>
                <c:formatCode>0.0%</c:formatCode>
                <c:ptCount val="32"/>
                <c:pt idx="0">
                  <c:v>3.9936180144779065E-2</c:v>
                </c:pt>
                <c:pt idx="1">
                  <c:v>4.5741073347988603E-2</c:v>
                </c:pt>
                <c:pt idx="2">
                  <c:v>4.1892261416461629E-2</c:v>
                </c:pt>
                <c:pt idx="3">
                  <c:v>3.8338744956322168E-2</c:v>
                </c:pt>
                <c:pt idx="4">
                  <c:v>3.8194839911296352E-2</c:v>
                </c:pt>
                <c:pt idx="5">
                  <c:v>3.3952479790980039E-2</c:v>
                </c:pt>
                <c:pt idx="6">
                  <c:v>3.6461340612041315E-2</c:v>
                </c:pt>
                <c:pt idx="7">
                  <c:v>4.8018422326603805E-2</c:v>
                </c:pt>
                <c:pt idx="8">
                  <c:v>4.2339412243001417E-2</c:v>
                </c:pt>
                <c:pt idx="9">
                  <c:v>4.2669591262129769E-2</c:v>
                </c:pt>
                <c:pt idx="10">
                  <c:v>3.5602823410249007E-2</c:v>
                </c:pt>
                <c:pt idx="11">
                  <c:v>3.4320028964156757E-2</c:v>
                </c:pt>
                <c:pt idx="12">
                  <c:v>3.0063829918959062E-2</c:v>
                </c:pt>
                <c:pt idx="13">
                  <c:v>3.638387914277974E-2</c:v>
                </c:pt>
                <c:pt idx="14">
                  <c:v>4.4269480221775348E-2</c:v>
                </c:pt>
                <c:pt idx="15">
                  <c:v>3.2185448049440124E-2</c:v>
                </c:pt>
                <c:pt idx="16">
                  <c:v>4.735573600033649E-2</c:v>
                </c:pt>
                <c:pt idx="17">
                  <c:v>5.1701318202591162E-2</c:v>
                </c:pt>
                <c:pt idx="18">
                  <c:v>4.4219140554115022E-2</c:v>
                </c:pt>
                <c:pt idx="19">
                  <c:v>5.0722392108940584E-2</c:v>
                </c:pt>
                <c:pt idx="20">
                  <c:v>4.565070183291442E-2</c:v>
                </c:pt>
                <c:pt idx="21">
                  <c:v>3.4498132033092821E-2</c:v>
                </c:pt>
                <c:pt idx="22">
                  <c:v>2.8920593099195591E-2</c:v>
                </c:pt>
                <c:pt idx="23">
                  <c:v>2.4412367003516788E-2</c:v>
                </c:pt>
                <c:pt idx="24">
                  <c:v>2.3017018544231327E-2</c:v>
                </c:pt>
                <c:pt idx="25">
                  <c:v>2.5557658842077169E-2</c:v>
                </c:pt>
                <c:pt idx="26">
                  <c:v>3.4040883929738808E-2</c:v>
                </c:pt>
                <c:pt idx="27">
                  <c:v>4.0930843984768428E-2</c:v>
                </c:pt>
                <c:pt idx="28">
                  <c:v>3.8539325239931754E-2</c:v>
                </c:pt>
                <c:pt idx="29">
                  <c:v>4.1942381752803293E-2</c:v>
                </c:pt>
                <c:pt idx="30">
                  <c:v>4.4922862923621576E-2</c:v>
                </c:pt>
                <c:pt idx="31">
                  <c:v>4.5839291119159187E-2</c:v>
                </c:pt>
              </c:numCache>
            </c:numRef>
          </c:xVal>
          <c:yVal>
            <c:numRef>
              <c:f>Data!$H$3:$H$34</c:f>
              <c:numCache>
                <c:formatCode>0.0%</c:formatCode>
                <c:ptCount val="32"/>
                <c:pt idx="0">
                  <c:v>7.2685185185185075E-2</c:v>
                </c:pt>
                <c:pt idx="1">
                  <c:v>9.451407437846715E-2</c:v>
                </c:pt>
                <c:pt idx="2">
                  <c:v>8.8127057912066542E-2</c:v>
                </c:pt>
                <c:pt idx="3">
                  <c:v>0.10630090012858973</c:v>
                </c:pt>
                <c:pt idx="4">
                  <c:v>0.10854553301683212</c:v>
                </c:pt>
                <c:pt idx="5">
                  <c:v>7.30242162568049E-2</c:v>
                </c:pt>
                <c:pt idx="6">
                  <c:v>7.3691705233179139E-2</c:v>
                </c:pt>
                <c:pt idx="7">
                  <c:v>7.0321580782642279E-2</c:v>
                </c:pt>
                <c:pt idx="8">
                  <c:v>8.2733112711699475E-2</c:v>
                </c:pt>
                <c:pt idx="9">
                  <c:v>0.10584324702589232</c:v>
                </c:pt>
                <c:pt idx="10">
                  <c:v>0.15268567639257302</c:v>
                </c:pt>
                <c:pt idx="11">
                  <c:v>0.14461538461538459</c:v>
                </c:pt>
                <c:pt idx="12">
                  <c:v>0.15156418554476803</c:v>
                </c:pt>
                <c:pt idx="13">
                  <c:v>8.2898275589305515E-2</c:v>
                </c:pt>
                <c:pt idx="14">
                  <c:v>5.6522364447001205E-2</c:v>
                </c:pt>
                <c:pt idx="15">
                  <c:v>3.0518659076533838E-2</c:v>
                </c:pt>
                <c:pt idx="16">
                  <c:v>7.9625292740046483E-3</c:v>
                </c:pt>
                <c:pt idx="17">
                  <c:v>1.7823228634039401E-2</c:v>
                </c:pt>
                <c:pt idx="18">
                  <c:v>2.0419275796351721E-2</c:v>
                </c:pt>
                <c:pt idx="19">
                  <c:v>3.5138867577106048E-2</c:v>
                </c:pt>
                <c:pt idx="20">
                  <c:v>4.042750929368033E-2</c:v>
                </c:pt>
                <c:pt idx="21">
                  <c:v>9.415817425003592E-2</c:v>
                </c:pt>
                <c:pt idx="22">
                  <c:v>0.1124599786552829</c:v>
                </c:pt>
                <c:pt idx="23">
                  <c:v>0.10480284613104063</c:v>
                </c:pt>
                <c:pt idx="24">
                  <c:v>0.10004466279589108</c:v>
                </c:pt>
                <c:pt idx="25">
                  <c:v>5.0111504656959127E-2</c:v>
                </c:pt>
                <c:pt idx="26">
                  <c:v>2.1945077347403696E-2</c:v>
                </c:pt>
                <c:pt idx="27">
                  <c:v>3.314101704011807E-2</c:v>
                </c:pt>
                <c:pt idx="28">
                  <c:v>4.0465556908918732E-2</c:v>
                </c:pt>
                <c:pt idx="29">
                  <c:v>7.133041848844468E-2</c:v>
                </c:pt>
                <c:pt idx="30">
                  <c:v>5.5268716263787931E-2</c:v>
                </c:pt>
                <c:pt idx="31">
                  <c:v>5.5194805194805241E-2</c:v>
                </c:pt>
              </c:numCache>
            </c:numRef>
          </c:yVal>
          <c:smooth val="0"/>
          <c:extLst>
            <c:ext xmlns:c16="http://schemas.microsoft.com/office/drawing/2014/chart" uri="{C3380CC4-5D6E-409C-BE32-E72D297353CC}">
              <c16:uniqueId val="{00000004-515E-404D-8E6A-B87D171B1DEA}"/>
            </c:ext>
          </c:extLst>
        </c:ser>
        <c:ser>
          <c:idx val="1"/>
          <c:order val="1"/>
          <c:tx>
            <c:v>Predicted FedEx Ground ADFlb % change, YoY)</c:v>
          </c:tx>
          <c:spPr>
            <a:ln w="19050">
              <a:noFill/>
            </a:ln>
          </c:spPr>
          <c:xVal>
            <c:numRef>
              <c:f>Data!$S$3:$S$34</c:f>
              <c:numCache>
                <c:formatCode>0.0%</c:formatCode>
                <c:ptCount val="32"/>
                <c:pt idx="0">
                  <c:v>3.9936180144779065E-2</c:v>
                </c:pt>
                <c:pt idx="1">
                  <c:v>4.5741073347988603E-2</c:v>
                </c:pt>
                <c:pt idx="2">
                  <c:v>4.1892261416461629E-2</c:v>
                </c:pt>
                <c:pt idx="3">
                  <c:v>3.8338744956322168E-2</c:v>
                </c:pt>
                <c:pt idx="4">
                  <c:v>3.8194839911296352E-2</c:v>
                </c:pt>
                <c:pt idx="5">
                  <c:v>3.3952479790980039E-2</c:v>
                </c:pt>
                <c:pt idx="6">
                  <c:v>3.6461340612041315E-2</c:v>
                </c:pt>
                <c:pt idx="7">
                  <c:v>4.8018422326603805E-2</c:v>
                </c:pt>
                <c:pt idx="8">
                  <c:v>4.2339412243001417E-2</c:v>
                </c:pt>
                <c:pt idx="9">
                  <c:v>4.2669591262129769E-2</c:v>
                </c:pt>
                <c:pt idx="10">
                  <c:v>3.5602823410249007E-2</c:v>
                </c:pt>
                <c:pt idx="11">
                  <c:v>3.4320028964156757E-2</c:v>
                </c:pt>
                <c:pt idx="12">
                  <c:v>3.0063829918959062E-2</c:v>
                </c:pt>
                <c:pt idx="13">
                  <c:v>3.638387914277974E-2</c:v>
                </c:pt>
                <c:pt idx="14">
                  <c:v>4.4269480221775348E-2</c:v>
                </c:pt>
                <c:pt idx="15">
                  <c:v>3.2185448049440124E-2</c:v>
                </c:pt>
                <c:pt idx="16">
                  <c:v>4.735573600033649E-2</c:v>
                </c:pt>
                <c:pt idx="17">
                  <c:v>5.1701318202591162E-2</c:v>
                </c:pt>
                <c:pt idx="18">
                  <c:v>4.4219140554115022E-2</c:v>
                </c:pt>
                <c:pt idx="19">
                  <c:v>5.0722392108940584E-2</c:v>
                </c:pt>
                <c:pt idx="20">
                  <c:v>4.565070183291442E-2</c:v>
                </c:pt>
                <c:pt idx="21">
                  <c:v>3.4498132033092821E-2</c:v>
                </c:pt>
                <c:pt idx="22">
                  <c:v>2.8920593099195591E-2</c:v>
                </c:pt>
                <c:pt idx="23">
                  <c:v>2.4412367003516788E-2</c:v>
                </c:pt>
                <c:pt idx="24">
                  <c:v>2.3017018544231327E-2</c:v>
                </c:pt>
                <c:pt idx="25">
                  <c:v>2.5557658842077169E-2</c:v>
                </c:pt>
                <c:pt idx="26">
                  <c:v>3.4040883929738808E-2</c:v>
                </c:pt>
                <c:pt idx="27">
                  <c:v>4.0930843984768428E-2</c:v>
                </c:pt>
                <c:pt idx="28">
                  <c:v>3.8539325239931754E-2</c:v>
                </c:pt>
                <c:pt idx="29">
                  <c:v>4.1942381752803293E-2</c:v>
                </c:pt>
                <c:pt idx="30">
                  <c:v>4.4922862923621576E-2</c:v>
                </c:pt>
                <c:pt idx="31">
                  <c:v>4.5839291119159187E-2</c:v>
                </c:pt>
              </c:numCache>
            </c:numRef>
          </c:xVal>
          <c:yVal>
            <c:numRef>
              <c:f>'#2 GDP'!$B$21:$B$52</c:f>
              <c:numCache>
                <c:formatCode>0.0000</c:formatCode>
                <c:ptCount val="32"/>
                <c:pt idx="0">
                  <c:v>6.9765826990437235E-2</c:v>
                </c:pt>
                <c:pt idx="1">
                  <c:v>7.9906585907412064E-2</c:v>
                </c:pt>
                <c:pt idx="2">
                  <c:v>7.3182969718778038E-2</c:v>
                </c:pt>
                <c:pt idx="3">
                  <c:v>6.6975214904296337E-2</c:v>
                </c:pt>
                <c:pt idx="4">
                  <c:v>6.6723822446682068E-2</c:v>
                </c:pt>
                <c:pt idx="5">
                  <c:v>5.9312703979363876E-2</c:v>
                </c:pt>
                <c:pt idx="6">
                  <c:v>6.369551548889503E-2</c:v>
                </c:pt>
                <c:pt idx="7">
                  <c:v>8.3884961762662399E-2</c:v>
                </c:pt>
                <c:pt idx="8">
                  <c:v>7.3964112208868796E-2</c:v>
                </c:pt>
                <c:pt idx="9">
                  <c:v>7.4540912800234116E-2</c:v>
                </c:pt>
                <c:pt idx="10">
                  <c:v>6.219574354397138E-2</c:v>
                </c:pt>
                <c:pt idx="11">
                  <c:v>5.9954787722309867E-2</c:v>
                </c:pt>
                <c:pt idx="12">
                  <c:v>5.2519493581817421E-2</c:v>
                </c:pt>
                <c:pt idx="13">
                  <c:v>6.3560195499768962E-2</c:v>
                </c:pt>
                <c:pt idx="14">
                  <c:v>7.7335811459993298E-2</c:v>
                </c:pt>
                <c:pt idx="15">
                  <c:v>5.6225818094936063E-2</c:v>
                </c:pt>
                <c:pt idx="16">
                  <c:v>8.2727293217005615E-2</c:v>
                </c:pt>
                <c:pt idx="17">
                  <c:v>9.0318733735256007E-2</c:v>
                </c:pt>
                <c:pt idx="18">
                  <c:v>7.724787143838846E-2</c:v>
                </c:pt>
                <c:pt idx="19">
                  <c:v>8.8608615535707091E-2</c:v>
                </c:pt>
                <c:pt idx="20">
                  <c:v>7.9748712934517005E-2</c:v>
                </c:pt>
                <c:pt idx="21">
                  <c:v>6.0265921833003819E-2</c:v>
                </c:pt>
                <c:pt idx="22">
                  <c:v>5.0522335569018764E-2</c:v>
                </c:pt>
                <c:pt idx="23">
                  <c:v>4.2646767082381229E-2</c:v>
                </c:pt>
                <c:pt idx="24">
                  <c:v>4.0209186952059002E-2</c:v>
                </c:pt>
                <c:pt idx="25">
                  <c:v>4.4647515075126078E-2</c:v>
                </c:pt>
                <c:pt idx="26">
                  <c:v>5.9467140077847098E-2</c:v>
                </c:pt>
                <c:pt idx="27">
                  <c:v>7.1503437976835338E-2</c:v>
                </c:pt>
                <c:pt idx="28">
                  <c:v>6.7325615200801131E-2</c:v>
                </c:pt>
                <c:pt idx="29">
                  <c:v>7.3270526583286325E-2</c:v>
                </c:pt>
                <c:pt idx="30">
                  <c:v>7.8477227198060773E-2</c:v>
                </c:pt>
                <c:pt idx="31">
                  <c:v>8.0078165763222811E-2</c:v>
                </c:pt>
              </c:numCache>
            </c:numRef>
          </c:yVal>
          <c:smooth val="0"/>
          <c:extLst>
            <c:ext xmlns:c16="http://schemas.microsoft.com/office/drawing/2014/chart" uri="{C3380CC4-5D6E-409C-BE32-E72D297353CC}">
              <c16:uniqueId val="{00000005-515E-404D-8E6A-B87D171B1DEA}"/>
            </c:ext>
          </c:extLst>
        </c:ser>
        <c:dLbls>
          <c:showLegendKey val="0"/>
          <c:showVal val="0"/>
          <c:showCatName val="0"/>
          <c:showSerName val="0"/>
          <c:showPercent val="0"/>
          <c:showBubbleSize val="0"/>
        </c:dLbls>
        <c:axId val="769369976"/>
        <c:axId val="769371616"/>
      </c:scatterChart>
      <c:valAx>
        <c:axId val="769369976"/>
        <c:scaling>
          <c:orientation val="minMax"/>
        </c:scaling>
        <c:delete val="0"/>
        <c:axPos val="b"/>
        <c:title>
          <c:tx>
            <c:rich>
              <a:bodyPr/>
              <a:lstStyle/>
              <a:p>
                <a:pPr>
                  <a:defRPr/>
                </a:pPr>
                <a:r>
                  <a:rPr lang="en-US"/>
                  <a:t>GDP 
(% change, YoY)</a:t>
                </a:r>
              </a:p>
            </c:rich>
          </c:tx>
          <c:overlay val="0"/>
        </c:title>
        <c:numFmt formatCode="0.0%" sourceLinked="1"/>
        <c:majorTickMark val="out"/>
        <c:minorTickMark val="none"/>
        <c:tickLblPos val="nextTo"/>
        <c:crossAx val="769371616"/>
        <c:crosses val="autoZero"/>
        <c:crossBetween val="midCat"/>
      </c:valAx>
      <c:valAx>
        <c:axId val="769371616"/>
        <c:scaling>
          <c:orientation val="minMax"/>
        </c:scaling>
        <c:delete val="0"/>
        <c:axPos val="l"/>
        <c:title>
          <c:tx>
            <c:rich>
              <a:bodyPr/>
              <a:lstStyle/>
              <a:p>
                <a:pPr>
                  <a:defRPr/>
                </a:pPr>
                <a:r>
                  <a:rPr lang="en-US"/>
                  <a:t>FedEx Ground ADFlb % change, YoY)</a:t>
                </a:r>
              </a:p>
            </c:rich>
          </c:tx>
          <c:overlay val="0"/>
        </c:title>
        <c:numFmt formatCode="0.0%" sourceLinked="1"/>
        <c:majorTickMark val="out"/>
        <c:minorTickMark val="none"/>
        <c:tickLblPos val="nextTo"/>
        <c:crossAx val="769369976"/>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a:noFill/>
            </a:ln>
          </c:spPr>
          <c:trendline>
            <c:spPr>
              <a:ln w="50800">
                <a:solidFill>
                  <a:schemeClr val="bg2">
                    <a:lumMod val="50000"/>
                  </a:schemeClr>
                </a:solidFill>
              </a:ln>
            </c:spPr>
            <c:trendlineType val="linear"/>
            <c:dispRSqr val="1"/>
            <c:dispEq val="0"/>
            <c:trendlineLbl>
              <c:layout>
                <c:manualLayout>
                  <c:x val="-6.1453837906332194E-2"/>
                  <c:y val="-0.37383572019940459"/>
                </c:manualLayout>
              </c:layout>
              <c:numFmt formatCode="General" sourceLinked="0"/>
            </c:trendlineLbl>
          </c:trendline>
          <c:xVal>
            <c:numRef>
              <c:f>Data!$M$3:$M$34</c:f>
              <c:numCache>
                <c:formatCode>0.0%</c:formatCode>
                <c:ptCount val="32"/>
                <c:pt idx="0">
                  <c:v>6.9644881507206824E-2</c:v>
                </c:pt>
                <c:pt idx="1">
                  <c:v>5.649178320458903E-2</c:v>
                </c:pt>
                <c:pt idx="2">
                  <c:v>4.203107678643736E-2</c:v>
                </c:pt>
                <c:pt idx="3">
                  <c:v>2.6146763098675363E-2</c:v>
                </c:pt>
                <c:pt idx="4">
                  <c:v>2.4709439866091198E-2</c:v>
                </c:pt>
                <c:pt idx="5">
                  <c:v>3.1525777193248894E-2</c:v>
                </c:pt>
                <c:pt idx="6">
                  <c:v>3.5617680156712295E-2</c:v>
                </c:pt>
                <c:pt idx="7">
                  <c:v>3.8070823646628948E-2</c:v>
                </c:pt>
                <c:pt idx="8">
                  <c:v>2.6452013400438013E-2</c:v>
                </c:pt>
                <c:pt idx="9">
                  <c:v>2.1539786938773897E-2</c:v>
                </c:pt>
                <c:pt idx="10">
                  <c:v>1.99617065246811E-2</c:v>
                </c:pt>
                <c:pt idx="11">
                  <c:v>1.7778408761430109E-2</c:v>
                </c:pt>
                <c:pt idx="12">
                  <c:v>2.06142696488818E-2</c:v>
                </c:pt>
                <c:pt idx="13">
                  <c:v>2.2956281327074501E-2</c:v>
                </c:pt>
                <c:pt idx="14">
                  <c:v>2.2271917044063283E-2</c:v>
                </c:pt>
                <c:pt idx="15">
                  <c:v>3.2131153338362806E-2</c:v>
                </c:pt>
                <c:pt idx="16">
                  <c:v>3.4385997216446418E-2</c:v>
                </c:pt>
                <c:pt idx="17">
                  <c:v>3.3704937667885515E-2</c:v>
                </c:pt>
                <c:pt idx="18">
                  <c:v>1.7645111891006815E-2</c:v>
                </c:pt>
                <c:pt idx="19">
                  <c:v>-9.1710899377839272E-3</c:v>
                </c:pt>
                <c:pt idx="20">
                  <c:v>-1.4920864876124984E-2</c:v>
                </c:pt>
                <c:pt idx="21">
                  <c:v>-3.3301920863146983E-2</c:v>
                </c:pt>
                <c:pt idx="22">
                  <c:v>-2.9920150349845964E-2</c:v>
                </c:pt>
                <c:pt idx="23">
                  <c:v>-2.2479076553925448E-2</c:v>
                </c:pt>
                <c:pt idx="24">
                  <c:v>-1.9111892474337866E-2</c:v>
                </c:pt>
                <c:pt idx="25">
                  <c:v>-5.4686276283901769E-3</c:v>
                </c:pt>
                <c:pt idx="26">
                  <c:v>1.6431211286218605E-3</c:v>
                </c:pt>
                <c:pt idx="27">
                  <c:v>1.932973355410228E-2</c:v>
                </c:pt>
                <c:pt idx="28">
                  <c:v>1.2585451324103492E-2</c:v>
                </c:pt>
                <c:pt idx="29">
                  <c:v>2.9856922333459268E-2</c:v>
                </c:pt>
                <c:pt idx="30">
                  <c:v>3.3772666857935896E-2</c:v>
                </c:pt>
                <c:pt idx="31">
                  <c:v>3.4404806203642835E-2</c:v>
                </c:pt>
              </c:numCache>
            </c:numRef>
          </c:xVal>
          <c:yVal>
            <c:numRef>
              <c:f>'#3 Production'!$C$21:$C$52</c:f>
              <c:numCache>
                <c:formatCode>0.000</c:formatCode>
                <c:ptCount val="32"/>
                <c:pt idx="0">
                  <c:v>-2.6276896716856207E-2</c:v>
                </c:pt>
                <c:pt idx="1">
                  <c:v>1.4241922925292638E-2</c:v>
                </c:pt>
                <c:pt idx="2">
                  <c:v>2.8402886180365364E-2</c:v>
                </c:pt>
                <c:pt idx="3">
                  <c:v>6.9147586701290342E-2</c:v>
                </c:pt>
                <c:pt idx="4">
                  <c:v>7.3434587906980181E-2</c:v>
                </c:pt>
                <c:pt idx="5">
                  <c:v>2.8227578268398522E-2</c:v>
                </c:pt>
                <c:pt idx="6">
                  <c:v>2.3080666711065671E-2</c:v>
                </c:pt>
                <c:pt idx="7">
                  <c:v>1.6224741413248027E-2</c:v>
                </c:pt>
                <c:pt idx="8">
                  <c:v>4.5146053046199772E-2</c:v>
                </c:pt>
                <c:pt idx="9">
                  <c:v>7.5236228777654193E-2</c:v>
                </c:pt>
                <c:pt idx="10">
                  <c:v>0.12432103575784692</c:v>
                </c:pt>
                <c:pt idx="11">
                  <c:v>0.11935310681605266</c:v>
                </c:pt>
                <c:pt idx="12">
                  <c:v>0.12227228358163089</c:v>
                </c:pt>
                <c:pt idx="13">
                  <c:v>5.0278485825987984E-2</c:v>
                </c:pt>
                <c:pt idx="14">
                  <c:v>2.4875023954333657E-2</c:v>
                </c:pt>
                <c:pt idx="15">
                  <c:v>-1.5138189775295512E-2</c:v>
                </c:pt>
                <c:pt idx="16">
                  <c:v>-4.0898346057733868E-2</c:v>
                </c:pt>
                <c:pt idx="17">
                  <c:v>-3.0069893298364563E-2</c:v>
                </c:pt>
                <c:pt idx="18">
                  <c:v>-4.6535934560398284E-3</c:v>
                </c:pt>
                <c:pt idx="19">
                  <c:v>4.8170552518088286E-2</c:v>
                </c:pt>
                <c:pt idx="20">
                  <c:v>6.1629352415024055E-2</c:v>
                </c:pt>
                <c:pt idx="21">
                  <c:v>0.1414786283685919</c:v>
                </c:pt>
                <c:pt idx="22">
                  <c:v>0.15497509685727806</c:v>
                </c:pt>
                <c:pt idx="23">
                  <c:v>0.13674455048704026</c:v>
                </c:pt>
                <c:pt idx="24">
                  <c:v>0.12720175786759014</c:v>
                </c:pt>
                <c:pt idx="25">
                  <c:v>5.7882165810234441E-2</c:v>
                </c:pt>
                <c:pt idx="26">
                  <c:v>1.9610279955454304E-2</c:v>
                </c:pt>
                <c:pt idx="27">
                  <c:v>5.6743800995733736E-3</c:v>
                </c:pt>
                <c:pt idx="28">
                  <c:v>2.2582225962606454E-2</c:v>
                </c:pt>
                <c:pt idx="29">
                  <c:v>2.890514430658065E-2</c:v>
                </c:pt>
                <c:pt idx="30">
                  <c:v>7.2793543564156557E-3</c:v>
                </c:pt>
                <c:pt idx="31">
                  <c:v>6.3072031820652838E-3</c:v>
                </c:pt>
              </c:numCache>
            </c:numRef>
          </c:yVal>
          <c:smooth val="0"/>
          <c:extLst>
            <c:ext xmlns:c16="http://schemas.microsoft.com/office/drawing/2014/chart" uri="{C3380CC4-5D6E-409C-BE32-E72D297353CC}">
              <c16:uniqueId val="{00000004-8EEF-4DEC-B92C-E8702948BD87}"/>
            </c:ext>
          </c:extLst>
        </c:ser>
        <c:dLbls>
          <c:showLegendKey val="0"/>
          <c:showVal val="0"/>
          <c:showCatName val="0"/>
          <c:showSerName val="0"/>
          <c:showPercent val="0"/>
          <c:showBubbleSize val="0"/>
        </c:dLbls>
        <c:axId val="732469296"/>
        <c:axId val="710344784"/>
      </c:scatterChart>
      <c:valAx>
        <c:axId val="732469296"/>
        <c:scaling>
          <c:orientation val="minMax"/>
        </c:scaling>
        <c:delete val="0"/>
        <c:axPos val="b"/>
        <c:title>
          <c:tx>
            <c:rich>
              <a:bodyPr/>
              <a:lstStyle/>
              <a:p>
                <a:pPr>
                  <a:defRPr/>
                </a:pPr>
                <a:r>
                  <a:rPr lang="en-US"/>
                  <a:t>Industrial Production 
(% change, YoY)</a:t>
                </a:r>
              </a:p>
            </c:rich>
          </c:tx>
          <c:overlay val="0"/>
        </c:title>
        <c:numFmt formatCode="0.0%" sourceLinked="1"/>
        <c:majorTickMark val="out"/>
        <c:minorTickMark val="none"/>
        <c:tickLblPos val="nextTo"/>
        <c:crossAx val="710344784"/>
        <c:crosses val="autoZero"/>
        <c:crossBetween val="midCat"/>
      </c:valAx>
      <c:valAx>
        <c:axId val="710344784"/>
        <c:scaling>
          <c:orientation val="minMax"/>
        </c:scaling>
        <c:delete val="0"/>
        <c:axPos val="l"/>
        <c:title>
          <c:tx>
            <c:rich>
              <a:bodyPr/>
              <a:lstStyle/>
              <a:p>
                <a:pPr>
                  <a:defRPr/>
                </a:pPr>
                <a:r>
                  <a:rPr lang="en-US"/>
                  <a:t>Residuals</a:t>
                </a:r>
              </a:p>
            </c:rich>
          </c:tx>
          <c:overlay val="0"/>
        </c:title>
        <c:numFmt formatCode="0.000" sourceLinked="1"/>
        <c:majorTickMark val="out"/>
        <c:minorTickMark val="none"/>
        <c:tickLblPos val="nextTo"/>
        <c:crossAx val="73246929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Industrial Production 
(% change, YoY) Line Fit  Plot</a:t>
            </a:r>
          </a:p>
        </c:rich>
      </c:tx>
      <c:overlay val="0"/>
    </c:title>
    <c:autoTitleDeleted val="0"/>
    <c:plotArea>
      <c:layout/>
      <c:scatterChart>
        <c:scatterStyle val="lineMarker"/>
        <c:varyColors val="0"/>
        <c:ser>
          <c:idx val="0"/>
          <c:order val="0"/>
          <c:tx>
            <c:v>FedEx Ground ADFlb % change, YoY)</c:v>
          </c:tx>
          <c:spPr>
            <a:ln w="19050">
              <a:noFill/>
            </a:ln>
          </c:spPr>
          <c:xVal>
            <c:numRef>
              <c:f>Data!$M$3:$M$34</c:f>
              <c:numCache>
                <c:formatCode>0.0%</c:formatCode>
                <c:ptCount val="32"/>
                <c:pt idx="0">
                  <c:v>6.9644881507206824E-2</c:v>
                </c:pt>
                <c:pt idx="1">
                  <c:v>5.649178320458903E-2</c:v>
                </c:pt>
                <c:pt idx="2">
                  <c:v>4.203107678643736E-2</c:v>
                </c:pt>
                <c:pt idx="3">
                  <c:v>2.6146763098675363E-2</c:v>
                </c:pt>
                <c:pt idx="4">
                  <c:v>2.4709439866091198E-2</c:v>
                </c:pt>
                <c:pt idx="5">
                  <c:v>3.1525777193248894E-2</c:v>
                </c:pt>
                <c:pt idx="6">
                  <c:v>3.5617680156712295E-2</c:v>
                </c:pt>
                <c:pt idx="7">
                  <c:v>3.8070823646628948E-2</c:v>
                </c:pt>
                <c:pt idx="8">
                  <c:v>2.6452013400438013E-2</c:v>
                </c:pt>
                <c:pt idx="9">
                  <c:v>2.1539786938773897E-2</c:v>
                </c:pt>
                <c:pt idx="10">
                  <c:v>1.99617065246811E-2</c:v>
                </c:pt>
                <c:pt idx="11">
                  <c:v>1.7778408761430109E-2</c:v>
                </c:pt>
                <c:pt idx="12">
                  <c:v>2.06142696488818E-2</c:v>
                </c:pt>
                <c:pt idx="13">
                  <c:v>2.2956281327074501E-2</c:v>
                </c:pt>
                <c:pt idx="14">
                  <c:v>2.2271917044063283E-2</c:v>
                </c:pt>
                <c:pt idx="15">
                  <c:v>3.2131153338362806E-2</c:v>
                </c:pt>
                <c:pt idx="16">
                  <c:v>3.4385997216446418E-2</c:v>
                </c:pt>
                <c:pt idx="17">
                  <c:v>3.3704937667885515E-2</c:v>
                </c:pt>
                <c:pt idx="18">
                  <c:v>1.7645111891006815E-2</c:v>
                </c:pt>
                <c:pt idx="19">
                  <c:v>-9.1710899377839272E-3</c:v>
                </c:pt>
                <c:pt idx="20">
                  <c:v>-1.4920864876124984E-2</c:v>
                </c:pt>
                <c:pt idx="21">
                  <c:v>-3.3301920863146983E-2</c:v>
                </c:pt>
                <c:pt idx="22">
                  <c:v>-2.9920150349845964E-2</c:v>
                </c:pt>
                <c:pt idx="23">
                  <c:v>-2.2479076553925448E-2</c:v>
                </c:pt>
                <c:pt idx="24">
                  <c:v>-1.9111892474337866E-2</c:v>
                </c:pt>
                <c:pt idx="25">
                  <c:v>-5.4686276283901769E-3</c:v>
                </c:pt>
                <c:pt idx="26">
                  <c:v>1.6431211286218605E-3</c:v>
                </c:pt>
                <c:pt idx="27">
                  <c:v>1.932973355410228E-2</c:v>
                </c:pt>
                <c:pt idx="28">
                  <c:v>1.2585451324103492E-2</c:v>
                </c:pt>
                <c:pt idx="29">
                  <c:v>2.9856922333459268E-2</c:v>
                </c:pt>
                <c:pt idx="30">
                  <c:v>3.3772666857935896E-2</c:v>
                </c:pt>
                <c:pt idx="31">
                  <c:v>3.4404806203642835E-2</c:v>
                </c:pt>
              </c:numCache>
            </c:numRef>
          </c:xVal>
          <c:yVal>
            <c:numRef>
              <c:f>Data!$H$3:$H$34</c:f>
              <c:numCache>
                <c:formatCode>0.0%</c:formatCode>
                <c:ptCount val="32"/>
                <c:pt idx="0">
                  <c:v>7.2685185185185075E-2</c:v>
                </c:pt>
                <c:pt idx="1">
                  <c:v>9.451407437846715E-2</c:v>
                </c:pt>
                <c:pt idx="2">
                  <c:v>8.8127057912066542E-2</c:v>
                </c:pt>
                <c:pt idx="3">
                  <c:v>0.10630090012858973</c:v>
                </c:pt>
                <c:pt idx="4">
                  <c:v>0.10854553301683212</c:v>
                </c:pt>
                <c:pt idx="5">
                  <c:v>7.30242162568049E-2</c:v>
                </c:pt>
                <c:pt idx="6">
                  <c:v>7.3691705233179139E-2</c:v>
                </c:pt>
                <c:pt idx="7">
                  <c:v>7.0321580782642279E-2</c:v>
                </c:pt>
                <c:pt idx="8">
                  <c:v>8.2733112711699475E-2</c:v>
                </c:pt>
                <c:pt idx="9">
                  <c:v>0.10584324702589232</c:v>
                </c:pt>
                <c:pt idx="10">
                  <c:v>0.15268567639257302</c:v>
                </c:pt>
                <c:pt idx="11">
                  <c:v>0.14461538461538459</c:v>
                </c:pt>
                <c:pt idx="12">
                  <c:v>0.15156418554476803</c:v>
                </c:pt>
                <c:pt idx="13">
                  <c:v>8.2898275589305515E-2</c:v>
                </c:pt>
                <c:pt idx="14">
                  <c:v>5.6522364447001205E-2</c:v>
                </c:pt>
                <c:pt idx="15">
                  <c:v>3.0518659076533838E-2</c:v>
                </c:pt>
                <c:pt idx="16">
                  <c:v>7.9625292740046483E-3</c:v>
                </c:pt>
                <c:pt idx="17">
                  <c:v>1.7823228634039401E-2</c:v>
                </c:pt>
                <c:pt idx="18">
                  <c:v>2.0419275796351721E-2</c:v>
                </c:pt>
                <c:pt idx="19">
                  <c:v>3.5138867577106048E-2</c:v>
                </c:pt>
                <c:pt idx="20">
                  <c:v>4.042750929368033E-2</c:v>
                </c:pt>
                <c:pt idx="21">
                  <c:v>9.415817425003592E-2</c:v>
                </c:pt>
                <c:pt idx="22">
                  <c:v>0.1124599786552829</c:v>
                </c:pt>
                <c:pt idx="23">
                  <c:v>0.10480284613104063</c:v>
                </c:pt>
                <c:pt idx="24">
                  <c:v>0.10004466279589108</c:v>
                </c:pt>
                <c:pt idx="25">
                  <c:v>5.0111504656959127E-2</c:v>
                </c:pt>
                <c:pt idx="26">
                  <c:v>2.1945077347403696E-2</c:v>
                </c:pt>
                <c:pt idx="27">
                  <c:v>3.314101704011807E-2</c:v>
                </c:pt>
                <c:pt idx="28">
                  <c:v>4.0465556908918732E-2</c:v>
                </c:pt>
                <c:pt idx="29">
                  <c:v>7.133041848844468E-2</c:v>
                </c:pt>
                <c:pt idx="30">
                  <c:v>5.5268716263787931E-2</c:v>
                </c:pt>
                <c:pt idx="31">
                  <c:v>5.5194805194805241E-2</c:v>
                </c:pt>
              </c:numCache>
            </c:numRef>
          </c:yVal>
          <c:smooth val="0"/>
          <c:extLst>
            <c:ext xmlns:c16="http://schemas.microsoft.com/office/drawing/2014/chart" uri="{C3380CC4-5D6E-409C-BE32-E72D297353CC}">
              <c16:uniqueId val="{00000004-B0E8-439A-B8CF-59633BC9CEE4}"/>
            </c:ext>
          </c:extLst>
        </c:ser>
        <c:ser>
          <c:idx val="1"/>
          <c:order val="1"/>
          <c:tx>
            <c:v>Predicted FedEx Ground ADFlb % change, YoY)</c:v>
          </c:tx>
          <c:spPr>
            <a:ln w="19050">
              <a:noFill/>
            </a:ln>
          </c:spPr>
          <c:xVal>
            <c:numRef>
              <c:f>Data!$M$3:$M$34</c:f>
              <c:numCache>
                <c:formatCode>0.0%</c:formatCode>
                <c:ptCount val="32"/>
                <c:pt idx="0">
                  <c:v>6.9644881507206824E-2</c:v>
                </c:pt>
                <c:pt idx="1">
                  <c:v>5.649178320458903E-2</c:v>
                </c:pt>
                <c:pt idx="2">
                  <c:v>4.203107678643736E-2</c:v>
                </c:pt>
                <c:pt idx="3">
                  <c:v>2.6146763098675363E-2</c:v>
                </c:pt>
                <c:pt idx="4">
                  <c:v>2.4709439866091198E-2</c:v>
                </c:pt>
                <c:pt idx="5">
                  <c:v>3.1525777193248894E-2</c:v>
                </c:pt>
                <c:pt idx="6">
                  <c:v>3.5617680156712295E-2</c:v>
                </c:pt>
                <c:pt idx="7">
                  <c:v>3.8070823646628948E-2</c:v>
                </c:pt>
                <c:pt idx="8">
                  <c:v>2.6452013400438013E-2</c:v>
                </c:pt>
                <c:pt idx="9">
                  <c:v>2.1539786938773897E-2</c:v>
                </c:pt>
                <c:pt idx="10">
                  <c:v>1.99617065246811E-2</c:v>
                </c:pt>
                <c:pt idx="11">
                  <c:v>1.7778408761430109E-2</c:v>
                </c:pt>
                <c:pt idx="12">
                  <c:v>2.06142696488818E-2</c:v>
                </c:pt>
                <c:pt idx="13">
                  <c:v>2.2956281327074501E-2</c:v>
                </c:pt>
                <c:pt idx="14">
                  <c:v>2.2271917044063283E-2</c:v>
                </c:pt>
                <c:pt idx="15">
                  <c:v>3.2131153338362806E-2</c:v>
                </c:pt>
                <c:pt idx="16">
                  <c:v>3.4385997216446418E-2</c:v>
                </c:pt>
                <c:pt idx="17">
                  <c:v>3.3704937667885515E-2</c:v>
                </c:pt>
                <c:pt idx="18">
                  <c:v>1.7645111891006815E-2</c:v>
                </c:pt>
                <c:pt idx="19">
                  <c:v>-9.1710899377839272E-3</c:v>
                </c:pt>
                <c:pt idx="20">
                  <c:v>-1.4920864876124984E-2</c:v>
                </c:pt>
                <c:pt idx="21">
                  <c:v>-3.3301920863146983E-2</c:v>
                </c:pt>
                <c:pt idx="22">
                  <c:v>-2.9920150349845964E-2</c:v>
                </c:pt>
                <c:pt idx="23">
                  <c:v>-2.2479076553925448E-2</c:v>
                </c:pt>
                <c:pt idx="24">
                  <c:v>-1.9111892474337866E-2</c:v>
                </c:pt>
                <c:pt idx="25">
                  <c:v>-5.4686276283901769E-3</c:v>
                </c:pt>
                <c:pt idx="26">
                  <c:v>1.6431211286218605E-3</c:v>
                </c:pt>
                <c:pt idx="27">
                  <c:v>1.932973355410228E-2</c:v>
                </c:pt>
                <c:pt idx="28">
                  <c:v>1.2585451324103492E-2</c:v>
                </c:pt>
                <c:pt idx="29">
                  <c:v>2.9856922333459268E-2</c:v>
                </c:pt>
                <c:pt idx="30">
                  <c:v>3.3772666857935896E-2</c:v>
                </c:pt>
                <c:pt idx="31">
                  <c:v>3.4404806203642835E-2</c:v>
                </c:pt>
              </c:numCache>
            </c:numRef>
          </c:xVal>
          <c:yVal>
            <c:numRef>
              <c:f>'#3 Production'!$B$21:$B$52</c:f>
              <c:numCache>
                <c:formatCode>0.000</c:formatCode>
                <c:ptCount val="32"/>
                <c:pt idx="0">
                  <c:v>9.8962081902041282E-2</c:v>
                </c:pt>
                <c:pt idx="1">
                  <c:v>8.0272151453174512E-2</c:v>
                </c:pt>
                <c:pt idx="2">
                  <c:v>5.9724171731701178E-2</c:v>
                </c:pt>
                <c:pt idx="3">
                  <c:v>3.7153313427299384E-2</c:v>
                </c:pt>
                <c:pt idx="4">
                  <c:v>3.5110945109851938E-2</c:v>
                </c:pt>
                <c:pt idx="5">
                  <c:v>4.4796637988406378E-2</c:v>
                </c:pt>
                <c:pt idx="6">
                  <c:v>5.0611038522113468E-2</c:v>
                </c:pt>
                <c:pt idx="7">
                  <c:v>5.4096839369394252E-2</c:v>
                </c:pt>
                <c:pt idx="8">
                  <c:v>3.7587059665499703E-2</c:v>
                </c:pt>
                <c:pt idx="9">
                  <c:v>3.0607018248238128E-2</c:v>
                </c:pt>
                <c:pt idx="10">
                  <c:v>2.8364640634726095E-2</c:v>
                </c:pt>
                <c:pt idx="11">
                  <c:v>2.5262277799331941E-2</c:v>
                </c:pt>
                <c:pt idx="12">
                  <c:v>2.9291901963137131E-2</c:v>
                </c:pt>
                <c:pt idx="13">
                  <c:v>3.261978976331753E-2</c:v>
                </c:pt>
                <c:pt idx="14">
                  <c:v>3.1647340492667549E-2</c:v>
                </c:pt>
                <c:pt idx="15">
                  <c:v>4.565684885182935E-2</c:v>
                </c:pt>
                <c:pt idx="16">
                  <c:v>4.8860875331738517E-2</c:v>
                </c:pt>
                <c:pt idx="17">
                  <c:v>4.7893121932403963E-2</c:v>
                </c:pt>
                <c:pt idx="18">
                  <c:v>2.507286925239155E-2</c:v>
                </c:pt>
                <c:pt idx="19">
                  <c:v>-1.303168494098224E-2</c:v>
                </c:pt>
                <c:pt idx="20">
                  <c:v>-2.1201843121343721E-2</c:v>
                </c:pt>
                <c:pt idx="21">
                  <c:v>-4.7320454118555989E-2</c:v>
                </c:pt>
                <c:pt idx="22">
                  <c:v>-4.2515118201995161E-2</c:v>
                </c:pt>
                <c:pt idx="23">
                  <c:v>-3.1941704355999627E-2</c:v>
                </c:pt>
                <c:pt idx="24">
                  <c:v>-2.7157095071699042E-2</c:v>
                </c:pt>
                <c:pt idx="25">
                  <c:v>-7.7706611532753151E-3</c:v>
                </c:pt>
                <c:pt idx="26">
                  <c:v>2.3347973919493939E-3</c:v>
                </c:pt>
                <c:pt idx="27">
                  <c:v>2.7466636940544697E-2</c:v>
                </c:pt>
                <c:pt idx="28">
                  <c:v>1.7883330946312278E-2</c:v>
                </c:pt>
                <c:pt idx="29">
                  <c:v>4.242527418186403E-2</c:v>
                </c:pt>
                <c:pt idx="30">
                  <c:v>4.7989361907372276E-2</c:v>
                </c:pt>
                <c:pt idx="31">
                  <c:v>4.8887602012739957E-2</c:v>
                </c:pt>
              </c:numCache>
            </c:numRef>
          </c:yVal>
          <c:smooth val="0"/>
          <c:extLst>
            <c:ext xmlns:c16="http://schemas.microsoft.com/office/drawing/2014/chart" uri="{C3380CC4-5D6E-409C-BE32-E72D297353CC}">
              <c16:uniqueId val="{00000005-B0E8-439A-B8CF-59633BC9CEE4}"/>
            </c:ext>
          </c:extLst>
        </c:ser>
        <c:dLbls>
          <c:showLegendKey val="0"/>
          <c:showVal val="0"/>
          <c:showCatName val="0"/>
          <c:showSerName val="0"/>
          <c:showPercent val="0"/>
          <c:showBubbleSize val="0"/>
        </c:dLbls>
        <c:axId val="766462016"/>
        <c:axId val="766461360"/>
      </c:scatterChart>
      <c:valAx>
        <c:axId val="766462016"/>
        <c:scaling>
          <c:orientation val="minMax"/>
        </c:scaling>
        <c:delete val="0"/>
        <c:axPos val="b"/>
        <c:title>
          <c:tx>
            <c:rich>
              <a:bodyPr/>
              <a:lstStyle/>
              <a:p>
                <a:pPr>
                  <a:defRPr/>
                </a:pPr>
                <a:r>
                  <a:rPr lang="en-US"/>
                  <a:t>Industrial Production 
(% change, YoY)</a:t>
                </a:r>
              </a:p>
            </c:rich>
          </c:tx>
          <c:overlay val="0"/>
        </c:title>
        <c:numFmt formatCode="0.0%" sourceLinked="1"/>
        <c:majorTickMark val="out"/>
        <c:minorTickMark val="none"/>
        <c:tickLblPos val="nextTo"/>
        <c:crossAx val="766461360"/>
        <c:crosses val="autoZero"/>
        <c:crossBetween val="midCat"/>
      </c:valAx>
      <c:valAx>
        <c:axId val="766461360"/>
        <c:scaling>
          <c:orientation val="minMax"/>
        </c:scaling>
        <c:delete val="0"/>
        <c:axPos val="l"/>
        <c:title>
          <c:tx>
            <c:rich>
              <a:bodyPr/>
              <a:lstStyle/>
              <a:p>
                <a:pPr>
                  <a:defRPr/>
                </a:pPr>
                <a:r>
                  <a:rPr lang="en-US"/>
                  <a:t>FedEx Ground ADFlb % change, YoY)</a:t>
                </a:r>
              </a:p>
            </c:rich>
          </c:tx>
          <c:overlay val="0"/>
        </c:title>
        <c:numFmt formatCode="0.0%" sourceLinked="1"/>
        <c:majorTickMark val="out"/>
        <c:minorTickMark val="none"/>
        <c:tickLblPos val="nextTo"/>
        <c:crossAx val="766462016"/>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a:noFill/>
            </a:ln>
          </c:spPr>
          <c:trendline>
            <c:spPr>
              <a:ln w="50800">
                <a:solidFill>
                  <a:schemeClr val="bg2">
                    <a:lumMod val="50000"/>
                  </a:schemeClr>
                </a:solidFill>
              </a:ln>
            </c:spPr>
            <c:trendlineType val="linear"/>
            <c:dispRSqr val="1"/>
            <c:dispEq val="0"/>
            <c:trendlineLbl>
              <c:layout>
                <c:manualLayout>
                  <c:x val="-5.4899727149424593E-2"/>
                  <c:y val="-0.54742165618559424"/>
                </c:manualLayout>
              </c:layout>
              <c:numFmt formatCode="General" sourceLinked="0"/>
            </c:trendlineLbl>
          </c:trendline>
          <c:xVal>
            <c:numRef>
              <c:f>Data!$P$3:$P$34</c:f>
              <c:numCache>
                <c:formatCode>0.0%</c:formatCode>
                <c:ptCount val="32"/>
                <c:pt idx="0">
                  <c:v>3.8072990307575605E-2</c:v>
                </c:pt>
                <c:pt idx="1">
                  <c:v>3.2863754876003126E-2</c:v>
                </c:pt>
                <c:pt idx="2">
                  <c:v>3.9509495736710365E-2</c:v>
                </c:pt>
                <c:pt idx="3">
                  <c:v>4.4310542303670042E-2</c:v>
                </c:pt>
                <c:pt idx="4">
                  <c:v>4.740519947097277E-2</c:v>
                </c:pt>
                <c:pt idx="5">
                  <c:v>4.7433614464904128E-2</c:v>
                </c:pt>
                <c:pt idx="6">
                  <c:v>3.9717888024733083E-2</c:v>
                </c:pt>
                <c:pt idx="7">
                  <c:v>4.1676998493142881E-2</c:v>
                </c:pt>
                <c:pt idx="8">
                  <c:v>3.3245069307677122E-2</c:v>
                </c:pt>
                <c:pt idx="9">
                  <c:v>2.8845255665365332E-2</c:v>
                </c:pt>
                <c:pt idx="10">
                  <c:v>3.3833258994945048E-2</c:v>
                </c:pt>
                <c:pt idx="11">
                  <c:v>2.7539734856808051E-2</c:v>
                </c:pt>
                <c:pt idx="12">
                  <c:v>2.5052668058988203E-2</c:v>
                </c:pt>
                <c:pt idx="13">
                  <c:v>2.8753790561275361E-2</c:v>
                </c:pt>
                <c:pt idx="14">
                  <c:v>3.1404765542842217E-2</c:v>
                </c:pt>
                <c:pt idx="15">
                  <c:v>3.1247772471309387E-2</c:v>
                </c:pt>
                <c:pt idx="16">
                  <c:v>4.5944695540766523E-2</c:v>
                </c:pt>
                <c:pt idx="17">
                  <c:v>5.2052352416842584E-2</c:v>
                </c:pt>
                <c:pt idx="18">
                  <c:v>4.9707627820236855E-2</c:v>
                </c:pt>
                <c:pt idx="19">
                  <c:v>4.5075557936391508E-2</c:v>
                </c:pt>
                <c:pt idx="20">
                  <c:v>4.2591017352841209E-2</c:v>
                </c:pt>
                <c:pt idx="21">
                  <c:v>3.8588337933175065E-2</c:v>
                </c:pt>
                <c:pt idx="22">
                  <c:v>3.3174214436926697E-2</c:v>
                </c:pt>
                <c:pt idx="23">
                  <c:v>3.5624524620523124E-2</c:v>
                </c:pt>
                <c:pt idx="24">
                  <c:v>3.6698295626065747E-2</c:v>
                </c:pt>
                <c:pt idx="25">
                  <c:v>3.7518072483785136E-2</c:v>
                </c:pt>
                <c:pt idx="26">
                  <c:v>4.3736088902459613E-2</c:v>
                </c:pt>
                <c:pt idx="27">
                  <c:v>4.6908553865804503E-2</c:v>
                </c:pt>
                <c:pt idx="28">
                  <c:v>4.1451225750600118E-2</c:v>
                </c:pt>
                <c:pt idx="29">
                  <c:v>4.0007162208451463E-2</c:v>
                </c:pt>
                <c:pt idx="30">
                  <c:v>4.5406254330454088E-2</c:v>
                </c:pt>
                <c:pt idx="31">
                  <c:v>4.3121525686093509E-2</c:v>
                </c:pt>
              </c:numCache>
            </c:numRef>
          </c:xVal>
          <c:yVal>
            <c:numRef>
              <c:f>'#4 Consumption'!$C$21:$C$52</c:f>
              <c:numCache>
                <c:formatCode>0.000</c:formatCode>
                <c:ptCount val="32"/>
                <c:pt idx="0">
                  <c:v>7.0455676117803512E-3</c:v>
                </c:pt>
                <c:pt idx="1">
                  <c:v>3.785542254523469E-2</c:v>
                </c:pt>
                <c:pt idx="2">
                  <c:v>2.0010837732751877E-2</c:v>
                </c:pt>
                <c:pt idx="3">
                  <c:v>2.9907450919943054E-2</c:v>
                </c:pt>
                <c:pt idx="4">
                  <c:v>2.681674998382523E-2</c:v>
                </c:pt>
                <c:pt idx="5">
                  <c:v>-8.7535555559100503E-3</c:v>
                </c:pt>
                <c:pt idx="6">
                  <c:v>5.2162069939970246E-3</c:v>
                </c:pt>
                <c:pt idx="7">
                  <c:v>-1.5315156144887071E-3</c:v>
                </c:pt>
                <c:pt idx="8">
                  <c:v>2.5417056948066494E-2</c:v>
                </c:pt>
                <c:pt idx="9">
                  <c:v>5.6112675946873934E-2</c:v>
                </c:pt>
                <c:pt idx="10">
                  <c:v>9.4355554073595027E-2</c:v>
                </c:pt>
                <c:pt idx="11">
                  <c:v>9.7135592524712988E-2</c:v>
                </c:pt>
                <c:pt idx="12">
                  <c:v>0.10837221303878307</c:v>
                </c:pt>
                <c:pt idx="13">
                  <c:v>3.3325394631427495E-2</c:v>
                </c:pt>
                <c:pt idx="14">
                  <c:v>2.37907852274237E-3</c:v>
                </c:pt>
                <c:pt idx="15">
                  <c:v>-2.3353963443200169E-2</c:v>
                </c:pt>
                <c:pt idx="16">
                  <c:v>-7.124827661382073E-2</c:v>
                </c:pt>
                <c:pt idx="17">
                  <c:v>-7.1917463621430658E-2</c:v>
                </c:pt>
                <c:pt idx="18">
                  <c:v>-6.5279001492686561E-2</c:v>
                </c:pt>
                <c:pt idx="19">
                  <c:v>-4.2573504394471634E-2</c:v>
                </c:pt>
                <c:pt idx="20">
                  <c:v>-3.3001398404869237E-2</c:v>
                </c:pt>
                <c:pt idx="21">
                  <c:v>2.7630073245504955E-2</c:v>
                </c:pt>
                <c:pt idx="22">
                  <c:v>5.5266080005701067E-2</c:v>
                </c:pt>
                <c:pt idx="23">
                  <c:v>4.3384498020353934E-2</c:v>
                </c:pt>
                <c:pt idx="24">
                  <c:v>3.6775083205989476E-2</c:v>
                </c:pt>
                <c:pt idx="25">
                  <c:v>-1.4571408611267225E-2</c:v>
                </c:pt>
                <c:pt idx="26">
                  <c:v>-5.3457987306087834E-2</c:v>
                </c:pt>
                <c:pt idx="27">
                  <c:v>-4.7731525720470014E-2</c:v>
                </c:pt>
                <c:pt idx="28">
                  <c:v>-3.0998296711133702E-2</c:v>
                </c:pt>
                <c:pt idx="29">
                  <c:v>2.3561980149505724E-3</c:v>
                </c:pt>
                <c:pt idx="30">
                  <c:v>-2.3013791771802891E-2</c:v>
                </c:pt>
                <c:pt idx="31">
                  <c:v>-1.9148723704571227E-2</c:v>
                </c:pt>
              </c:numCache>
            </c:numRef>
          </c:yVal>
          <c:smooth val="0"/>
          <c:extLst>
            <c:ext xmlns:c16="http://schemas.microsoft.com/office/drawing/2014/chart" uri="{C3380CC4-5D6E-409C-BE32-E72D297353CC}">
              <c16:uniqueId val="{00000004-021A-4373-8ECD-44E0FC449DF3}"/>
            </c:ext>
          </c:extLst>
        </c:ser>
        <c:dLbls>
          <c:showLegendKey val="0"/>
          <c:showVal val="0"/>
          <c:showCatName val="0"/>
          <c:showSerName val="0"/>
          <c:showPercent val="0"/>
          <c:showBubbleSize val="0"/>
        </c:dLbls>
        <c:axId val="473508752"/>
        <c:axId val="473509736"/>
      </c:scatterChart>
      <c:valAx>
        <c:axId val="473508752"/>
        <c:scaling>
          <c:orientation val="minMax"/>
        </c:scaling>
        <c:delete val="0"/>
        <c:axPos val="b"/>
        <c:title>
          <c:tx>
            <c:rich>
              <a:bodyPr/>
              <a:lstStyle/>
              <a:p>
                <a:pPr>
                  <a:defRPr/>
                </a:pPr>
                <a:r>
                  <a:rPr lang="en-US"/>
                  <a:t>Personal Consumption (% change, YoY)</a:t>
                </a:r>
              </a:p>
            </c:rich>
          </c:tx>
          <c:overlay val="0"/>
        </c:title>
        <c:numFmt formatCode="0.0%" sourceLinked="1"/>
        <c:majorTickMark val="out"/>
        <c:minorTickMark val="none"/>
        <c:tickLblPos val="nextTo"/>
        <c:crossAx val="473509736"/>
        <c:crosses val="autoZero"/>
        <c:crossBetween val="midCat"/>
      </c:valAx>
      <c:valAx>
        <c:axId val="473509736"/>
        <c:scaling>
          <c:orientation val="minMax"/>
        </c:scaling>
        <c:delete val="0"/>
        <c:axPos val="l"/>
        <c:title>
          <c:tx>
            <c:rich>
              <a:bodyPr/>
              <a:lstStyle/>
              <a:p>
                <a:pPr>
                  <a:defRPr/>
                </a:pPr>
                <a:r>
                  <a:rPr lang="en-US"/>
                  <a:t>Residuals</a:t>
                </a:r>
              </a:p>
            </c:rich>
          </c:tx>
          <c:overlay val="0"/>
        </c:title>
        <c:numFmt formatCode="0.000" sourceLinked="1"/>
        <c:majorTickMark val="out"/>
        <c:minorTickMark val="none"/>
        <c:tickLblPos val="nextTo"/>
        <c:crossAx val="47350875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Personal Consumption (% change, YoY) Line Fit  Plot</a:t>
            </a:r>
          </a:p>
        </c:rich>
      </c:tx>
      <c:overlay val="0"/>
    </c:title>
    <c:autoTitleDeleted val="0"/>
    <c:plotArea>
      <c:layout/>
      <c:scatterChart>
        <c:scatterStyle val="lineMarker"/>
        <c:varyColors val="0"/>
        <c:ser>
          <c:idx val="0"/>
          <c:order val="0"/>
          <c:tx>
            <c:v>FedEx Ground ADFlb % change, YoY)</c:v>
          </c:tx>
          <c:spPr>
            <a:ln w="19050">
              <a:noFill/>
            </a:ln>
          </c:spPr>
          <c:xVal>
            <c:numRef>
              <c:f>Data!$P$3:$P$34</c:f>
              <c:numCache>
                <c:formatCode>0.0%</c:formatCode>
                <c:ptCount val="32"/>
                <c:pt idx="0">
                  <c:v>3.8072990307575605E-2</c:v>
                </c:pt>
                <c:pt idx="1">
                  <c:v>3.2863754876003126E-2</c:v>
                </c:pt>
                <c:pt idx="2">
                  <c:v>3.9509495736710365E-2</c:v>
                </c:pt>
                <c:pt idx="3">
                  <c:v>4.4310542303670042E-2</c:v>
                </c:pt>
                <c:pt idx="4">
                  <c:v>4.740519947097277E-2</c:v>
                </c:pt>
                <c:pt idx="5">
                  <c:v>4.7433614464904128E-2</c:v>
                </c:pt>
                <c:pt idx="6">
                  <c:v>3.9717888024733083E-2</c:v>
                </c:pt>
                <c:pt idx="7">
                  <c:v>4.1676998493142881E-2</c:v>
                </c:pt>
                <c:pt idx="8">
                  <c:v>3.3245069307677122E-2</c:v>
                </c:pt>
                <c:pt idx="9">
                  <c:v>2.8845255665365332E-2</c:v>
                </c:pt>
                <c:pt idx="10">
                  <c:v>3.3833258994945048E-2</c:v>
                </c:pt>
                <c:pt idx="11">
                  <c:v>2.7539734856808051E-2</c:v>
                </c:pt>
                <c:pt idx="12">
                  <c:v>2.5052668058988203E-2</c:v>
                </c:pt>
                <c:pt idx="13">
                  <c:v>2.8753790561275361E-2</c:v>
                </c:pt>
                <c:pt idx="14">
                  <c:v>3.1404765542842217E-2</c:v>
                </c:pt>
                <c:pt idx="15">
                  <c:v>3.1247772471309387E-2</c:v>
                </c:pt>
                <c:pt idx="16">
                  <c:v>4.5944695540766523E-2</c:v>
                </c:pt>
                <c:pt idx="17">
                  <c:v>5.2052352416842584E-2</c:v>
                </c:pt>
                <c:pt idx="18">
                  <c:v>4.9707627820236855E-2</c:v>
                </c:pt>
                <c:pt idx="19">
                  <c:v>4.5075557936391508E-2</c:v>
                </c:pt>
                <c:pt idx="20">
                  <c:v>4.2591017352841209E-2</c:v>
                </c:pt>
                <c:pt idx="21">
                  <c:v>3.8588337933175065E-2</c:v>
                </c:pt>
                <c:pt idx="22">
                  <c:v>3.3174214436926697E-2</c:v>
                </c:pt>
                <c:pt idx="23">
                  <c:v>3.5624524620523124E-2</c:v>
                </c:pt>
                <c:pt idx="24">
                  <c:v>3.6698295626065747E-2</c:v>
                </c:pt>
                <c:pt idx="25">
                  <c:v>3.7518072483785136E-2</c:v>
                </c:pt>
                <c:pt idx="26">
                  <c:v>4.3736088902459613E-2</c:v>
                </c:pt>
                <c:pt idx="27">
                  <c:v>4.6908553865804503E-2</c:v>
                </c:pt>
                <c:pt idx="28">
                  <c:v>4.1451225750600118E-2</c:v>
                </c:pt>
                <c:pt idx="29">
                  <c:v>4.0007162208451463E-2</c:v>
                </c:pt>
                <c:pt idx="30">
                  <c:v>4.5406254330454088E-2</c:v>
                </c:pt>
                <c:pt idx="31">
                  <c:v>4.3121525686093509E-2</c:v>
                </c:pt>
              </c:numCache>
            </c:numRef>
          </c:xVal>
          <c:yVal>
            <c:numRef>
              <c:f>Data!$H$3:$H$34</c:f>
              <c:numCache>
                <c:formatCode>0.0%</c:formatCode>
                <c:ptCount val="32"/>
                <c:pt idx="0">
                  <c:v>7.2685185185185075E-2</c:v>
                </c:pt>
                <c:pt idx="1">
                  <c:v>9.451407437846715E-2</c:v>
                </c:pt>
                <c:pt idx="2">
                  <c:v>8.8127057912066542E-2</c:v>
                </c:pt>
                <c:pt idx="3">
                  <c:v>0.10630090012858973</c:v>
                </c:pt>
                <c:pt idx="4">
                  <c:v>0.10854553301683212</c:v>
                </c:pt>
                <c:pt idx="5">
                  <c:v>7.30242162568049E-2</c:v>
                </c:pt>
                <c:pt idx="6">
                  <c:v>7.3691705233179139E-2</c:v>
                </c:pt>
                <c:pt idx="7">
                  <c:v>7.0321580782642279E-2</c:v>
                </c:pt>
                <c:pt idx="8">
                  <c:v>8.2733112711699475E-2</c:v>
                </c:pt>
                <c:pt idx="9">
                  <c:v>0.10584324702589232</c:v>
                </c:pt>
                <c:pt idx="10">
                  <c:v>0.15268567639257302</c:v>
                </c:pt>
                <c:pt idx="11">
                  <c:v>0.14461538461538459</c:v>
                </c:pt>
                <c:pt idx="12">
                  <c:v>0.15156418554476803</c:v>
                </c:pt>
                <c:pt idx="13">
                  <c:v>8.2898275589305515E-2</c:v>
                </c:pt>
                <c:pt idx="14">
                  <c:v>5.6522364447001205E-2</c:v>
                </c:pt>
                <c:pt idx="15">
                  <c:v>3.0518659076533838E-2</c:v>
                </c:pt>
                <c:pt idx="16">
                  <c:v>7.9625292740046483E-3</c:v>
                </c:pt>
                <c:pt idx="17">
                  <c:v>1.7823228634039401E-2</c:v>
                </c:pt>
                <c:pt idx="18">
                  <c:v>2.0419275796351721E-2</c:v>
                </c:pt>
                <c:pt idx="19">
                  <c:v>3.5138867577106048E-2</c:v>
                </c:pt>
                <c:pt idx="20">
                  <c:v>4.042750929368033E-2</c:v>
                </c:pt>
                <c:pt idx="21">
                  <c:v>9.415817425003592E-2</c:v>
                </c:pt>
                <c:pt idx="22">
                  <c:v>0.1124599786552829</c:v>
                </c:pt>
                <c:pt idx="23">
                  <c:v>0.10480284613104063</c:v>
                </c:pt>
                <c:pt idx="24">
                  <c:v>0.10004466279589108</c:v>
                </c:pt>
                <c:pt idx="25">
                  <c:v>5.0111504656959127E-2</c:v>
                </c:pt>
                <c:pt idx="26">
                  <c:v>2.1945077347403696E-2</c:v>
                </c:pt>
                <c:pt idx="27">
                  <c:v>3.314101704011807E-2</c:v>
                </c:pt>
                <c:pt idx="28">
                  <c:v>4.0465556908918732E-2</c:v>
                </c:pt>
                <c:pt idx="29">
                  <c:v>7.133041848844468E-2</c:v>
                </c:pt>
                <c:pt idx="30">
                  <c:v>5.5268716263787931E-2</c:v>
                </c:pt>
                <c:pt idx="31">
                  <c:v>5.5194805194805241E-2</c:v>
                </c:pt>
              </c:numCache>
            </c:numRef>
          </c:yVal>
          <c:smooth val="0"/>
          <c:extLst>
            <c:ext xmlns:c16="http://schemas.microsoft.com/office/drawing/2014/chart" uri="{C3380CC4-5D6E-409C-BE32-E72D297353CC}">
              <c16:uniqueId val="{00000004-9D0F-4AF5-8606-2111E22F820A}"/>
            </c:ext>
          </c:extLst>
        </c:ser>
        <c:ser>
          <c:idx val="1"/>
          <c:order val="1"/>
          <c:tx>
            <c:v>Predicted FedEx Ground ADFlb % change, YoY)</c:v>
          </c:tx>
          <c:spPr>
            <a:ln w="19050">
              <a:noFill/>
            </a:ln>
          </c:spPr>
          <c:xVal>
            <c:numRef>
              <c:f>Data!$P$3:$P$34</c:f>
              <c:numCache>
                <c:formatCode>0.0%</c:formatCode>
                <c:ptCount val="32"/>
                <c:pt idx="0">
                  <c:v>3.8072990307575605E-2</c:v>
                </c:pt>
                <c:pt idx="1">
                  <c:v>3.2863754876003126E-2</c:v>
                </c:pt>
                <c:pt idx="2">
                  <c:v>3.9509495736710365E-2</c:v>
                </c:pt>
                <c:pt idx="3">
                  <c:v>4.4310542303670042E-2</c:v>
                </c:pt>
                <c:pt idx="4">
                  <c:v>4.740519947097277E-2</c:v>
                </c:pt>
                <c:pt idx="5">
                  <c:v>4.7433614464904128E-2</c:v>
                </c:pt>
                <c:pt idx="6">
                  <c:v>3.9717888024733083E-2</c:v>
                </c:pt>
                <c:pt idx="7">
                  <c:v>4.1676998493142881E-2</c:v>
                </c:pt>
                <c:pt idx="8">
                  <c:v>3.3245069307677122E-2</c:v>
                </c:pt>
                <c:pt idx="9">
                  <c:v>2.8845255665365332E-2</c:v>
                </c:pt>
                <c:pt idx="10">
                  <c:v>3.3833258994945048E-2</c:v>
                </c:pt>
                <c:pt idx="11">
                  <c:v>2.7539734856808051E-2</c:v>
                </c:pt>
                <c:pt idx="12">
                  <c:v>2.5052668058988203E-2</c:v>
                </c:pt>
                <c:pt idx="13">
                  <c:v>2.8753790561275361E-2</c:v>
                </c:pt>
                <c:pt idx="14">
                  <c:v>3.1404765542842217E-2</c:v>
                </c:pt>
                <c:pt idx="15">
                  <c:v>3.1247772471309387E-2</c:v>
                </c:pt>
                <c:pt idx="16">
                  <c:v>4.5944695540766523E-2</c:v>
                </c:pt>
                <c:pt idx="17">
                  <c:v>5.2052352416842584E-2</c:v>
                </c:pt>
                <c:pt idx="18">
                  <c:v>4.9707627820236855E-2</c:v>
                </c:pt>
                <c:pt idx="19">
                  <c:v>4.5075557936391508E-2</c:v>
                </c:pt>
                <c:pt idx="20">
                  <c:v>4.2591017352841209E-2</c:v>
                </c:pt>
                <c:pt idx="21">
                  <c:v>3.8588337933175065E-2</c:v>
                </c:pt>
                <c:pt idx="22">
                  <c:v>3.3174214436926697E-2</c:v>
                </c:pt>
                <c:pt idx="23">
                  <c:v>3.5624524620523124E-2</c:v>
                </c:pt>
                <c:pt idx="24">
                  <c:v>3.6698295626065747E-2</c:v>
                </c:pt>
                <c:pt idx="25">
                  <c:v>3.7518072483785136E-2</c:v>
                </c:pt>
                <c:pt idx="26">
                  <c:v>4.3736088902459613E-2</c:v>
                </c:pt>
                <c:pt idx="27">
                  <c:v>4.6908553865804503E-2</c:v>
                </c:pt>
                <c:pt idx="28">
                  <c:v>4.1451225750600118E-2</c:v>
                </c:pt>
                <c:pt idx="29">
                  <c:v>4.0007162208451463E-2</c:v>
                </c:pt>
                <c:pt idx="30">
                  <c:v>4.5406254330454088E-2</c:v>
                </c:pt>
                <c:pt idx="31">
                  <c:v>4.3121525686093509E-2</c:v>
                </c:pt>
              </c:numCache>
            </c:numRef>
          </c:xVal>
          <c:yVal>
            <c:numRef>
              <c:f>'#4 Consumption'!$B$21:$B$52</c:f>
              <c:numCache>
                <c:formatCode>0.000</c:formatCode>
                <c:ptCount val="32"/>
                <c:pt idx="0">
                  <c:v>6.5639617573404724E-2</c:v>
                </c:pt>
                <c:pt idx="1">
                  <c:v>5.665865183323246E-2</c:v>
                </c:pt>
                <c:pt idx="2">
                  <c:v>6.8116220179314665E-2</c:v>
                </c:pt>
                <c:pt idx="3">
                  <c:v>7.6393449208646672E-2</c:v>
                </c:pt>
                <c:pt idx="4">
                  <c:v>8.1728783033006888E-2</c:v>
                </c:pt>
                <c:pt idx="5">
                  <c:v>8.177777181271495E-2</c:v>
                </c:pt>
                <c:pt idx="6">
                  <c:v>6.8475498239182114E-2</c:v>
                </c:pt>
                <c:pt idx="7">
                  <c:v>7.1853096397130986E-2</c:v>
                </c:pt>
                <c:pt idx="8">
                  <c:v>5.7316055763632981E-2</c:v>
                </c:pt>
                <c:pt idx="9">
                  <c:v>4.9730571079018383E-2</c:v>
                </c:pt>
                <c:pt idx="10">
                  <c:v>5.8330122318977995E-2</c:v>
                </c:pt>
                <c:pt idx="11">
                  <c:v>4.7479792090671595E-2</c:v>
                </c:pt>
                <c:pt idx="12">
                  <c:v>4.3191972505984957E-2</c:v>
                </c:pt>
                <c:pt idx="13">
                  <c:v>4.957288095787802E-2</c:v>
                </c:pt>
                <c:pt idx="14">
                  <c:v>5.4143285924258835E-2</c:v>
                </c:pt>
                <c:pt idx="15">
                  <c:v>5.3872622519734008E-2</c:v>
                </c:pt>
                <c:pt idx="16">
                  <c:v>7.9210805887825378E-2</c:v>
                </c:pt>
                <c:pt idx="17">
                  <c:v>8.9740692255470059E-2</c:v>
                </c:pt>
                <c:pt idx="18">
                  <c:v>8.5698277289038283E-2</c:v>
                </c:pt>
                <c:pt idx="19">
                  <c:v>7.7712371971577682E-2</c:v>
                </c:pt>
                <c:pt idx="20">
                  <c:v>7.3428907698549567E-2</c:v>
                </c:pt>
                <c:pt idx="21">
                  <c:v>6.6528101004530965E-2</c:v>
                </c:pt>
                <c:pt idx="22">
                  <c:v>5.7193898649581833E-2</c:v>
                </c:pt>
                <c:pt idx="23">
                  <c:v>6.1418348110686694E-2</c:v>
                </c:pt>
                <c:pt idx="24">
                  <c:v>6.3269579589901606E-2</c:v>
                </c:pt>
                <c:pt idx="25">
                  <c:v>6.4682913268226352E-2</c:v>
                </c:pt>
                <c:pt idx="26">
                  <c:v>7.5403064653491531E-2</c:v>
                </c:pt>
                <c:pt idx="27">
                  <c:v>8.0872542760588084E-2</c:v>
                </c:pt>
                <c:pt idx="28">
                  <c:v>7.1463853620052434E-2</c:v>
                </c:pt>
                <c:pt idx="29">
                  <c:v>6.8974220473494108E-2</c:v>
                </c:pt>
                <c:pt idx="30">
                  <c:v>7.8282508035590823E-2</c:v>
                </c:pt>
                <c:pt idx="31">
                  <c:v>7.4343528899376468E-2</c:v>
                </c:pt>
              </c:numCache>
            </c:numRef>
          </c:yVal>
          <c:smooth val="0"/>
          <c:extLst>
            <c:ext xmlns:c16="http://schemas.microsoft.com/office/drawing/2014/chart" uri="{C3380CC4-5D6E-409C-BE32-E72D297353CC}">
              <c16:uniqueId val="{00000005-9D0F-4AF5-8606-2111E22F820A}"/>
            </c:ext>
          </c:extLst>
        </c:ser>
        <c:dLbls>
          <c:showLegendKey val="0"/>
          <c:showVal val="0"/>
          <c:showCatName val="0"/>
          <c:showSerName val="0"/>
          <c:showPercent val="0"/>
          <c:showBubbleSize val="0"/>
        </c:dLbls>
        <c:axId val="769378832"/>
        <c:axId val="769383096"/>
      </c:scatterChart>
      <c:valAx>
        <c:axId val="769378832"/>
        <c:scaling>
          <c:orientation val="minMax"/>
        </c:scaling>
        <c:delete val="0"/>
        <c:axPos val="b"/>
        <c:title>
          <c:tx>
            <c:rich>
              <a:bodyPr/>
              <a:lstStyle/>
              <a:p>
                <a:pPr>
                  <a:defRPr/>
                </a:pPr>
                <a:r>
                  <a:rPr lang="en-US"/>
                  <a:t>Personal Consumption (% change, YoY)</a:t>
                </a:r>
              </a:p>
            </c:rich>
          </c:tx>
          <c:overlay val="0"/>
        </c:title>
        <c:numFmt formatCode="0.0%" sourceLinked="1"/>
        <c:majorTickMark val="out"/>
        <c:minorTickMark val="none"/>
        <c:tickLblPos val="nextTo"/>
        <c:crossAx val="769383096"/>
        <c:crosses val="autoZero"/>
        <c:crossBetween val="midCat"/>
      </c:valAx>
      <c:valAx>
        <c:axId val="769383096"/>
        <c:scaling>
          <c:orientation val="minMax"/>
        </c:scaling>
        <c:delete val="0"/>
        <c:axPos val="l"/>
        <c:title>
          <c:tx>
            <c:rich>
              <a:bodyPr/>
              <a:lstStyle/>
              <a:p>
                <a:pPr>
                  <a:defRPr/>
                </a:pPr>
                <a:r>
                  <a:rPr lang="en-US"/>
                  <a:t>FedEx Ground ADFlb % change, YoY)</a:t>
                </a:r>
              </a:p>
            </c:rich>
          </c:tx>
          <c:overlay val="0"/>
        </c:title>
        <c:numFmt formatCode="0.0%" sourceLinked="1"/>
        <c:majorTickMark val="out"/>
        <c:minorTickMark val="none"/>
        <c:tickLblPos val="nextTo"/>
        <c:crossAx val="769378832"/>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Personal Consumption (% change, YoY)  Residual Plot</a:t>
            </a:r>
          </a:p>
        </c:rich>
      </c:tx>
      <c:overlay val="0"/>
    </c:title>
    <c:autoTitleDeleted val="0"/>
    <c:plotArea>
      <c:layout/>
      <c:scatterChart>
        <c:scatterStyle val="lineMarker"/>
        <c:varyColors val="0"/>
        <c:ser>
          <c:idx val="0"/>
          <c:order val="0"/>
          <c:spPr>
            <a:ln w="19050">
              <a:noFill/>
            </a:ln>
          </c:spPr>
          <c:xVal>
            <c:numRef>
              <c:f>Data!$U$3:$U$34</c:f>
              <c:numCache>
                <c:formatCode>0.0%</c:formatCode>
                <c:ptCount val="32"/>
                <c:pt idx="0">
                  <c:v>3.8072990307575605E-2</c:v>
                </c:pt>
                <c:pt idx="1">
                  <c:v>3.2863754876003126E-2</c:v>
                </c:pt>
                <c:pt idx="2">
                  <c:v>3.9509495736710365E-2</c:v>
                </c:pt>
                <c:pt idx="3">
                  <c:v>4.4310542303670042E-2</c:v>
                </c:pt>
                <c:pt idx="4">
                  <c:v>4.740519947097277E-2</c:v>
                </c:pt>
                <c:pt idx="5">
                  <c:v>4.7433614464904128E-2</c:v>
                </c:pt>
                <c:pt idx="6">
                  <c:v>3.9717888024733083E-2</c:v>
                </c:pt>
                <c:pt idx="7">
                  <c:v>4.1676998493142881E-2</c:v>
                </c:pt>
                <c:pt idx="8">
                  <c:v>3.3245069307677122E-2</c:v>
                </c:pt>
                <c:pt idx="9">
                  <c:v>2.8845255665365332E-2</c:v>
                </c:pt>
                <c:pt idx="10">
                  <c:v>3.3833258994945048E-2</c:v>
                </c:pt>
                <c:pt idx="11">
                  <c:v>2.7539734856808051E-2</c:v>
                </c:pt>
                <c:pt idx="12">
                  <c:v>2.5052668058988203E-2</c:v>
                </c:pt>
                <c:pt idx="13">
                  <c:v>2.8753790561275361E-2</c:v>
                </c:pt>
                <c:pt idx="14">
                  <c:v>3.1404765542842217E-2</c:v>
                </c:pt>
                <c:pt idx="15">
                  <c:v>3.1247772471309387E-2</c:v>
                </c:pt>
                <c:pt idx="16">
                  <c:v>4.5944695540766523E-2</c:v>
                </c:pt>
                <c:pt idx="17">
                  <c:v>5.2052352416842584E-2</c:v>
                </c:pt>
                <c:pt idx="18">
                  <c:v>4.9707627820236855E-2</c:v>
                </c:pt>
                <c:pt idx="19">
                  <c:v>4.5075557936391508E-2</c:v>
                </c:pt>
                <c:pt idx="20">
                  <c:v>4.2591017352841209E-2</c:v>
                </c:pt>
                <c:pt idx="21">
                  <c:v>3.8588337933175065E-2</c:v>
                </c:pt>
                <c:pt idx="22">
                  <c:v>3.3174214436926697E-2</c:v>
                </c:pt>
                <c:pt idx="23">
                  <c:v>3.5624524620523124E-2</c:v>
                </c:pt>
                <c:pt idx="24">
                  <c:v>3.6698295626065747E-2</c:v>
                </c:pt>
                <c:pt idx="25">
                  <c:v>3.7518072483785136E-2</c:v>
                </c:pt>
                <c:pt idx="26">
                  <c:v>4.3736088902459613E-2</c:v>
                </c:pt>
                <c:pt idx="27">
                  <c:v>4.6908553865804503E-2</c:v>
                </c:pt>
                <c:pt idx="28">
                  <c:v>4.1451225750600118E-2</c:v>
                </c:pt>
                <c:pt idx="29">
                  <c:v>4.0007162208451463E-2</c:v>
                </c:pt>
                <c:pt idx="30">
                  <c:v>4.5406254330454088E-2</c:v>
                </c:pt>
                <c:pt idx="31">
                  <c:v>4.3121525686093509E-2</c:v>
                </c:pt>
              </c:numCache>
            </c:numRef>
          </c:xVal>
          <c:yVal>
            <c:numRef>
              <c:f>'#5 Multiple'!$C$22:$C$53</c:f>
              <c:numCache>
                <c:formatCode>0.000</c:formatCode>
                <c:ptCount val="32"/>
                <c:pt idx="0">
                  <c:v>3.3719271844084991E-3</c:v>
                </c:pt>
                <c:pt idx="1">
                  <c:v>1.9047170565603427E-2</c:v>
                </c:pt>
                <c:pt idx="2">
                  <c:v>1.5575160544112787E-2</c:v>
                </c:pt>
                <c:pt idx="3">
                  <c:v>3.6927566616338184E-2</c:v>
                </c:pt>
                <c:pt idx="4">
                  <c:v>3.8242329418138266E-2</c:v>
                </c:pt>
                <c:pt idx="5">
                  <c:v>8.5974557592289752E-3</c:v>
                </c:pt>
                <c:pt idx="6">
                  <c:v>8.5998380889759224E-3</c:v>
                </c:pt>
                <c:pt idx="7">
                  <c:v>-1.1522287847796131E-2</c:v>
                </c:pt>
                <c:pt idx="8">
                  <c:v>1.184726604298926E-2</c:v>
                </c:pt>
                <c:pt idx="9">
                  <c:v>3.6105176571142816E-2</c:v>
                </c:pt>
                <c:pt idx="10">
                  <c:v>9.093301363924125E-2</c:v>
                </c:pt>
                <c:pt idx="11">
                  <c:v>8.6939912542828388E-2</c:v>
                </c:pt>
                <c:pt idx="12">
                  <c:v>0.10070251621351456</c:v>
                </c:pt>
                <c:pt idx="13">
                  <c:v>2.1915815711663136E-2</c:v>
                </c:pt>
                <c:pt idx="14">
                  <c:v>-1.6369982292090149E-2</c:v>
                </c:pt>
                <c:pt idx="15">
                  <c:v>-2.5548252147636813E-2</c:v>
                </c:pt>
                <c:pt idx="16">
                  <c:v>-7.4519496513281894E-2</c:v>
                </c:pt>
                <c:pt idx="17">
                  <c:v>-7.2918153720275714E-2</c:v>
                </c:pt>
                <c:pt idx="18">
                  <c:v>-5.9083803116378078E-2</c:v>
                </c:pt>
                <c:pt idx="19">
                  <c:v>-5.1697584938561386E-2</c:v>
                </c:pt>
                <c:pt idx="20">
                  <c:v>-3.8464464675611029E-2</c:v>
                </c:pt>
                <c:pt idx="21">
                  <c:v>3.2202797147633515E-2</c:v>
                </c:pt>
                <c:pt idx="22">
                  <c:v>6.0220313684435658E-2</c:v>
                </c:pt>
                <c:pt idx="23">
                  <c:v>5.792455008616413E-2</c:v>
                </c:pt>
                <c:pt idx="24">
                  <c:v>5.4710661566955393E-2</c:v>
                </c:pt>
                <c:pt idx="25">
                  <c:v>9.5282129020399231E-4</c:v>
                </c:pt>
                <c:pt idx="26">
                  <c:v>-4.1254750205778568E-2</c:v>
                </c:pt>
                <c:pt idx="27">
                  <c:v>-4.0777463715162277E-2</c:v>
                </c:pt>
                <c:pt idx="28">
                  <c:v>-2.8142450464373692E-2</c:v>
                </c:pt>
                <c:pt idx="29">
                  <c:v>-1.472676579096846E-3</c:v>
                </c:pt>
                <c:pt idx="30">
                  <c:v>-2.3640856249930869E-2</c:v>
                </c:pt>
                <c:pt idx="31">
                  <c:v>-2.4152497117921709E-2</c:v>
                </c:pt>
              </c:numCache>
            </c:numRef>
          </c:yVal>
          <c:smooth val="0"/>
          <c:extLst>
            <c:ext xmlns:c16="http://schemas.microsoft.com/office/drawing/2014/chart" uri="{C3380CC4-5D6E-409C-BE32-E72D297353CC}">
              <c16:uniqueId val="{00000004-E12C-4A61-9D7D-A7C0F7466C13}"/>
            </c:ext>
          </c:extLst>
        </c:ser>
        <c:dLbls>
          <c:showLegendKey val="0"/>
          <c:showVal val="0"/>
          <c:showCatName val="0"/>
          <c:showSerName val="0"/>
          <c:showPercent val="0"/>
          <c:showBubbleSize val="0"/>
        </c:dLbls>
        <c:axId val="766463328"/>
        <c:axId val="766458736"/>
      </c:scatterChart>
      <c:valAx>
        <c:axId val="766463328"/>
        <c:scaling>
          <c:orientation val="minMax"/>
        </c:scaling>
        <c:delete val="0"/>
        <c:axPos val="b"/>
        <c:title>
          <c:tx>
            <c:rich>
              <a:bodyPr/>
              <a:lstStyle/>
              <a:p>
                <a:pPr>
                  <a:defRPr/>
                </a:pPr>
                <a:r>
                  <a:rPr lang="en-US"/>
                  <a:t>Personal Consumption (% change, YoY)</a:t>
                </a:r>
              </a:p>
            </c:rich>
          </c:tx>
          <c:overlay val="0"/>
        </c:title>
        <c:numFmt formatCode="0.0%" sourceLinked="1"/>
        <c:majorTickMark val="out"/>
        <c:minorTickMark val="none"/>
        <c:tickLblPos val="nextTo"/>
        <c:crossAx val="766458736"/>
        <c:crosses val="autoZero"/>
        <c:crossBetween val="midCat"/>
      </c:valAx>
      <c:valAx>
        <c:axId val="766458736"/>
        <c:scaling>
          <c:orientation val="minMax"/>
        </c:scaling>
        <c:delete val="0"/>
        <c:axPos val="l"/>
        <c:title>
          <c:tx>
            <c:rich>
              <a:bodyPr/>
              <a:lstStyle/>
              <a:p>
                <a:pPr>
                  <a:defRPr/>
                </a:pPr>
                <a:r>
                  <a:rPr lang="en-US"/>
                  <a:t>Residuals</a:t>
                </a:r>
              </a:p>
            </c:rich>
          </c:tx>
          <c:overlay val="0"/>
        </c:title>
        <c:numFmt formatCode="0.000" sourceLinked="1"/>
        <c:majorTickMark val="out"/>
        <c:minorTickMark val="none"/>
        <c:tickLblPos val="nextTo"/>
        <c:crossAx val="76646332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8</xdr:col>
      <xdr:colOff>97155</xdr:colOff>
      <xdr:row>0</xdr:row>
      <xdr:rowOff>36195</xdr:rowOff>
    </xdr:from>
    <xdr:to>
      <xdr:col>18</xdr:col>
      <xdr:colOff>569595</xdr:colOff>
      <xdr:row>15</xdr:row>
      <xdr:rowOff>30480</xdr:rowOff>
    </xdr:to>
    <xdr:graphicFrame macro="">
      <xdr:nvGraphicFramePr>
        <xdr:cNvPr id="2" name="Chart 1">
          <a:extLst>
            <a:ext uri="{FF2B5EF4-FFF2-40B4-BE49-F238E27FC236}">
              <a16:creationId xmlns:a16="http://schemas.microsoft.com/office/drawing/2014/main" id="{11E9BA43-3C5C-434A-90DB-664401F8D6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43814</xdr:colOff>
      <xdr:row>0</xdr:row>
      <xdr:rowOff>45720</xdr:rowOff>
    </xdr:from>
    <xdr:to>
      <xdr:col>29</xdr:col>
      <xdr:colOff>586739</xdr:colOff>
      <xdr:row>15</xdr:row>
      <xdr:rowOff>68580</xdr:rowOff>
    </xdr:to>
    <xdr:graphicFrame macro="">
      <xdr:nvGraphicFramePr>
        <xdr:cNvPr id="3" name="Chart 2">
          <a:extLst>
            <a:ext uri="{FF2B5EF4-FFF2-40B4-BE49-F238E27FC236}">
              <a16:creationId xmlns:a16="http://schemas.microsoft.com/office/drawing/2014/main" id="{DA994EC9-1DCF-4A33-BFDE-E6643FC43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544830</xdr:colOff>
      <xdr:row>15</xdr:row>
      <xdr:rowOff>59055</xdr:rowOff>
    </xdr:from>
    <xdr:to>
      <xdr:col>4</xdr:col>
      <xdr:colOff>173355</xdr:colOff>
      <xdr:row>15</xdr:row>
      <xdr:rowOff>350250</xdr:rowOff>
    </xdr:to>
    <xdr:cxnSp macro="">
      <xdr:nvCxnSpPr>
        <xdr:cNvPr id="4" name="Straight Arrow Connector 3">
          <a:extLst>
            <a:ext uri="{FF2B5EF4-FFF2-40B4-BE49-F238E27FC236}">
              <a16:creationId xmlns:a16="http://schemas.microsoft.com/office/drawing/2014/main" id="{E5FEC1E0-426D-437E-9A02-7F827EF26924}"/>
            </a:ext>
          </a:extLst>
        </xdr:cNvPr>
        <xdr:cNvCxnSpPr/>
      </xdr:nvCxnSpPr>
      <xdr:spPr>
        <a:xfrm flipH="1">
          <a:off x="3068955" y="3183255"/>
          <a:ext cx="238125" cy="291195"/>
        </a:xfrm>
        <a:prstGeom prst="straightConnector1">
          <a:avLst/>
        </a:prstGeom>
        <a:ln w="50800">
          <a:solidFill>
            <a:srgbClr val="92A18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462915</xdr:colOff>
      <xdr:row>15</xdr:row>
      <xdr:rowOff>64770</xdr:rowOff>
    </xdr:from>
    <xdr:to>
      <xdr:col>5</xdr:col>
      <xdr:colOff>83820</xdr:colOff>
      <xdr:row>15</xdr:row>
      <xdr:rowOff>369300</xdr:rowOff>
    </xdr:to>
    <xdr:cxnSp macro="">
      <xdr:nvCxnSpPr>
        <xdr:cNvPr id="6" name="Straight Arrow Connector 5">
          <a:extLst>
            <a:ext uri="{FF2B5EF4-FFF2-40B4-BE49-F238E27FC236}">
              <a16:creationId xmlns:a16="http://schemas.microsoft.com/office/drawing/2014/main" id="{A4F7C605-00F8-4744-8F53-C40337887B09}"/>
            </a:ext>
          </a:extLst>
        </xdr:cNvPr>
        <xdr:cNvCxnSpPr/>
      </xdr:nvCxnSpPr>
      <xdr:spPr>
        <a:xfrm flipH="1">
          <a:off x="3596640" y="3188970"/>
          <a:ext cx="230505" cy="304530"/>
        </a:xfrm>
        <a:prstGeom prst="straightConnector1">
          <a:avLst/>
        </a:prstGeom>
        <a:ln w="50800">
          <a:solidFill>
            <a:srgbClr val="92A18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133350</xdr:colOff>
      <xdr:row>0</xdr:row>
      <xdr:rowOff>95249</xdr:rowOff>
    </xdr:from>
    <xdr:to>
      <xdr:col>21</xdr:col>
      <xdr:colOff>55626</xdr:colOff>
      <xdr:row>15</xdr:row>
      <xdr:rowOff>102869</xdr:rowOff>
    </xdr:to>
    <xdr:graphicFrame macro="">
      <xdr:nvGraphicFramePr>
        <xdr:cNvPr id="2" name="Chart 1">
          <a:extLst>
            <a:ext uri="{FF2B5EF4-FFF2-40B4-BE49-F238E27FC236}">
              <a16:creationId xmlns:a16="http://schemas.microsoft.com/office/drawing/2014/main" id="{1E5C292E-7E00-47BB-AFF2-4D8281C11D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102870</xdr:colOff>
      <xdr:row>0</xdr:row>
      <xdr:rowOff>76200</xdr:rowOff>
    </xdr:from>
    <xdr:to>
      <xdr:col>33</xdr:col>
      <xdr:colOff>464820</xdr:colOff>
      <xdr:row>16</xdr:row>
      <xdr:rowOff>167640</xdr:rowOff>
    </xdr:to>
    <xdr:graphicFrame macro="">
      <xdr:nvGraphicFramePr>
        <xdr:cNvPr id="3" name="Chart 2">
          <a:extLst>
            <a:ext uri="{FF2B5EF4-FFF2-40B4-BE49-F238E27FC236}">
              <a16:creationId xmlns:a16="http://schemas.microsoft.com/office/drawing/2014/main" id="{60282A1B-E2B7-4180-A34C-EA68382AF2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438150</xdr:colOff>
      <xdr:row>14</xdr:row>
      <xdr:rowOff>257175</xdr:rowOff>
    </xdr:from>
    <xdr:to>
      <xdr:col>4</xdr:col>
      <xdr:colOff>59055</xdr:colOff>
      <xdr:row>15</xdr:row>
      <xdr:rowOff>192135</xdr:rowOff>
    </xdr:to>
    <xdr:cxnSp macro="">
      <xdr:nvCxnSpPr>
        <xdr:cNvPr id="4" name="Straight Arrow Connector 3">
          <a:extLst>
            <a:ext uri="{FF2B5EF4-FFF2-40B4-BE49-F238E27FC236}">
              <a16:creationId xmlns:a16="http://schemas.microsoft.com/office/drawing/2014/main" id="{D9689972-7287-49E6-9AC4-93D558871725}"/>
            </a:ext>
          </a:extLst>
        </xdr:cNvPr>
        <xdr:cNvCxnSpPr/>
      </xdr:nvCxnSpPr>
      <xdr:spPr>
        <a:xfrm flipH="1">
          <a:off x="2971800" y="3019425"/>
          <a:ext cx="230505" cy="296910"/>
        </a:xfrm>
        <a:prstGeom prst="straightConnector1">
          <a:avLst/>
        </a:prstGeom>
        <a:ln w="50800">
          <a:solidFill>
            <a:srgbClr val="92A18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504825</xdr:colOff>
      <xdr:row>14</xdr:row>
      <xdr:rowOff>266700</xdr:rowOff>
    </xdr:from>
    <xdr:to>
      <xdr:col>5</xdr:col>
      <xdr:colOff>120015</xdr:colOff>
      <xdr:row>15</xdr:row>
      <xdr:rowOff>209280</xdr:rowOff>
    </xdr:to>
    <xdr:cxnSp macro="">
      <xdr:nvCxnSpPr>
        <xdr:cNvPr id="5" name="Straight Arrow Connector 4">
          <a:extLst>
            <a:ext uri="{FF2B5EF4-FFF2-40B4-BE49-F238E27FC236}">
              <a16:creationId xmlns:a16="http://schemas.microsoft.com/office/drawing/2014/main" id="{E5992958-A3FF-48FA-8C71-97D479B6BCC3}"/>
            </a:ext>
          </a:extLst>
        </xdr:cNvPr>
        <xdr:cNvCxnSpPr/>
      </xdr:nvCxnSpPr>
      <xdr:spPr>
        <a:xfrm flipH="1">
          <a:off x="3648075" y="3028950"/>
          <a:ext cx="224790" cy="304530"/>
        </a:xfrm>
        <a:prstGeom prst="straightConnector1">
          <a:avLst/>
        </a:prstGeom>
        <a:ln w="50800">
          <a:solidFill>
            <a:srgbClr val="92A18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47625</xdr:colOff>
      <xdr:row>0</xdr:row>
      <xdr:rowOff>72390</xdr:rowOff>
    </xdr:from>
    <xdr:to>
      <xdr:col>19</xdr:col>
      <xdr:colOff>569976</xdr:colOff>
      <xdr:row>15</xdr:row>
      <xdr:rowOff>72390</xdr:rowOff>
    </xdr:to>
    <xdr:graphicFrame macro="">
      <xdr:nvGraphicFramePr>
        <xdr:cNvPr id="2" name="Chart 1">
          <a:extLst>
            <a:ext uri="{FF2B5EF4-FFF2-40B4-BE49-F238E27FC236}">
              <a16:creationId xmlns:a16="http://schemas.microsoft.com/office/drawing/2014/main" id="{2C4B3043-D2AD-48A2-BF33-4CC3976850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26670</xdr:colOff>
      <xdr:row>0</xdr:row>
      <xdr:rowOff>99060</xdr:rowOff>
    </xdr:from>
    <xdr:to>
      <xdr:col>32</xdr:col>
      <xdr:colOff>502920</xdr:colOff>
      <xdr:row>15</xdr:row>
      <xdr:rowOff>441960</xdr:rowOff>
    </xdr:to>
    <xdr:graphicFrame macro="">
      <xdr:nvGraphicFramePr>
        <xdr:cNvPr id="3" name="Chart 2">
          <a:extLst>
            <a:ext uri="{FF2B5EF4-FFF2-40B4-BE49-F238E27FC236}">
              <a16:creationId xmlns:a16="http://schemas.microsoft.com/office/drawing/2014/main" id="{F42FD84F-1BB0-4E2E-8EFA-F588F13706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15</xdr:row>
      <xdr:rowOff>57150</xdr:rowOff>
    </xdr:from>
    <xdr:to>
      <xdr:col>4</xdr:col>
      <xdr:colOff>230505</xdr:colOff>
      <xdr:row>15</xdr:row>
      <xdr:rowOff>355965</xdr:rowOff>
    </xdr:to>
    <xdr:cxnSp macro="">
      <xdr:nvCxnSpPr>
        <xdr:cNvPr id="4" name="Straight Arrow Connector 3">
          <a:extLst>
            <a:ext uri="{FF2B5EF4-FFF2-40B4-BE49-F238E27FC236}">
              <a16:creationId xmlns:a16="http://schemas.microsoft.com/office/drawing/2014/main" id="{9939070D-BFEB-4629-9FAA-36630FEE2B1E}"/>
            </a:ext>
          </a:extLst>
        </xdr:cNvPr>
        <xdr:cNvCxnSpPr/>
      </xdr:nvCxnSpPr>
      <xdr:spPr>
        <a:xfrm flipH="1">
          <a:off x="3219450" y="3181350"/>
          <a:ext cx="230505" cy="298815"/>
        </a:xfrm>
        <a:prstGeom prst="straightConnector1">
          <a:avLst/>
        </a:prstGeom>
        <a:ln w="50800">
          <a:solidFill>
            <a:srgbClr val="92A18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20955</xdr:colOff>
      <xdr:row>15</xdr:row>
      <xdr:rowOff>72390</xdr:rowOff>
    </xdr:from>
    <xdr:to>
      <xdr:col>5</xdr:col>
      <xdr:colOff>245745</xdr:colOff>
      <xdr:row>15</xdr:row>
      <xdr:rowOff>373110</xdr:rowOff>
    </xdr:to>
    <xdr:cxnSp macro="">
      <xdr:nvCxnSpPr>
        <xdr:cNvPr id="5" name="Straight Arrow Connector 4">
          <a:extLst>
            <a:ext uri="{FF2B5EF4-FFF2-40B4-BE49-F238E27FC236}">
              <a16:creationId xmlns:a16="http://schemas.microsoft.com/office/drawing/2014/main" id="{339BAD13-77F1-4341-B808-3CECCC58D999}"/>
            </a:ext>
          </a:extLst>
        </xdr:cNvPr>
        <xdr:cNvCxnSpPr/>
      </xdr:nvCxnSpPr>
      <xdr:spPr>
        <a:xfrm flipH="1">
          <a:off x="3897630" y="3196590"/>
          <a:ext cx="224790" cy="300720"/>
        </a:xfrm>
        <a:prstGeom prst="straightConnector1">
          <a:avLst/>
        </a:prstGeom>
        <a:ln w="50800">
          <a:solidFill>
            <a:srgbClr val="92A18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26670</xdr:colOff>
      <xdr:row>0</xdr:row>
      <xdr:rowOff>60959</xdr:rowOff>
    </xdr:from>
    <xdr:to>
      <xdr:col>20</xdr:col>
      <xdr:colOff>550926</xdr:colOff>
      <xdr:row>15</xdr:row>
      <xdr:rowOff>68579</xdr:rowOff>
    </xdr:to>
    <xdr:graphicFrame macro="">
      <xdr:nvGraphicFramePr>
        <xdr:cNvPr id="2" name="Chart 1">
          <a:extLst>
            <a:ext uri="{FF2B5EF4-FFF2-40B4-BE49-F238E27FC236}">
              <a16:creationId xmlns:a16="http://schemas.microsoft.com/office/drawing/2014/main" id="{2C26265D-85AA-4AF0-A787-F4C3FF915C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163830</xdr:colOff>
      <xdr:row>0</xdr:row>
      <xdr:rowOff>100964</xdr:rowOff>
    </xdr:from>
    <xdr:to>
      <xdr:col>33</xdr:col>
      <xdr:colOff>198120</xdr:colOff>
      <xdr:row>15</xdr:row>
      <xdr:rowOff>30479</xdr:rowOff>
    </xdr:to>
    <xdr:graphicFrame macro="">
      <xdr:nvGraphicFramePr>
        <xdr:cNvPr id="3" name="Chart 2">
          <a:extLst>
            <a:ext uri="{FF2B5EF4-FFF2-40B4-BE49-F238E27FC236}">
              <a16:creationId xmlns:a16="http://schemas.microsoft.com/office/drawing/2014/main" id="{B2382C91-8DF7-46F8-B3FB-65B3555D3A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xdr:colOff>
      <xdr:row>15</xdr:row>
      <xdr:rowOff>95250</xdr:rowOff>
    </xdr:from>
    <xdr:to>
      <xdr:col>4</xdr:col>
      <xdr:colOff>240030</xdr:colOff>
      <xdr:row>15</xdr:row>
      <xdr:rowOff>403590</xdr:rowOff>
    </xdr:to>
    <xdr:cxnSp macro="">
      <xdr:nvCxnSpPr>
        <xdr:cNvPr id="4" name="Straight Arrow Connector 3">
          <a:extLst>
            <a:ext uri="{FF2B5EF4-FFF2-40B4-BE49-F238E27FC236}">
              <a16:creationId xmlns:a16="http://schemas.microsoft.com/office/drawing/2014/main" id="{A4C8FA3F-A192-4985-849A-8DBCD21C0BB2}"/>
            </a:ext>
          </a:extLst>
        </xdr:cNvPr>
        <xdr:cNvCxnSpPr/>
      </xdr:nvCxnSpPr>
      <xdr:spPr>
        <a:xfrm flipH="1">
          <a:off x="3238500" y="3219450"/>
          <a:ext cx="230505" cy="308340"/>
        </a:xfrm>
        <a:prstGeom prst="straightConnector1">
          <a:avLst/>
        </a:prstGeom>
        <a:ln w="50800">
          <a:solidFill>
            <a:srgbClr val="92A18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xdr:colOff>
      <xdr:row>15</xdr:row>
      <xdr:rowOff>110490</xdr:rowOff>
    </xdr:from>
    <xdr:to>
      <xdr:col>5</xdr:col>
      <xdr:colOff>255270</xdr:colOff>
      <xdr:row>15</xdr:row>
      <xdr:rowOff>409305</xdr:rowOff>
    </xdr:to>
    <xdr:cxnSp macro="">
      <xdr:nvCxnSpPr>
        <xdr:cNvPr id="5" name="Straight Arrow Connector 4">
          <a:extLst>
            <a:ext uri="{FF2B5EF4-FFF2-40B4-BE49-F238E27FC236}">
              <a16:creationId xmlns:a16="http://schemas.microsoft.com/office/drawing/2014/main" id="{1E48C4B3-0D7E-4DF4-9AA1-FCA0918CF011}"/>
            </a:ext>
          </a:extLst>
        </xdr:cNvPr>
        <xdr:cNvCxnSpPr/>
      </xdr:nvCxnSpPr>
      <xdr:spPr>
        <a:xfrm flipH="1">
          <a:off x="3916680" y="3234690"/>
          <a:ext cx="224790" cy="298815"/>
        </a:xfrm>
        <a:prstGeom prst="straightConnector1">
          <a:avLst/>
        </a:prstGeom>
        <a:ln w="50800">
          <a:solidFill>
            <a:srgbClr val="92A18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20</xdr:col>
      <xdr:colOff>137160</xdr:colOff>
      <xdr:row>0</xdr:row>
      <xdr:rowOff>156210</xdr:rowOff>
    </xdr:from>
    <xdr:to>
      <xdr:col>29</xdr:col>
      <xdr:colOff>426720</xdr:colOff>
      <xdr:row>15</xdr:row>
      <xdr:rowOff>182880</xdr:rowOff>
    </xdr:to>
    <xdr:graphicFrame macro="">
      <xdr:nvGraphicFramePr>
        <xdr:cNvPr id="2" name="Chart 1">
          <a:extLst>
            <a:ext uri="{FF2B5EF4-FFF2-40B4-BE49-F238E27FC236}">
              <a16:creationId xmlns:a16="http://schemas.microsoft.com/office/drawing/2014/main" id="{F8B66123-9878-42E1-88FA-BB3FA39D8B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148590</xdr:colOff>
      <xdr:row>15</xdr:row>
      <xdr:rowOff>481965</xdr:rowOff>
    </xdr:from>
    <xdr:to>
      <xdr:col>29</xdr:col>
      <xdr:colOff>396240</xdr:colOff>
      <xdr:row>27</xdr:row>
      <xdr:rowOff>106681</xdr:rowOff>
    </xdr:to>
    <xdr:graphicFrame macro="">
      <xdr:nvGraphicFramePr>
        <xdr:cNvPr id="3" name="Chart 2">
          <a:extLst>
            <a:ext uri="{FF2B5EF4-FFF2-40B4-BE49-F238E27FC236}">
              <a16:creationId xmlns:a16="http://schemas.microsoft.com/office/drawing/2014/main" id="{CAA1F5C6-38C3-4722-B41D-40D04ADC1E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527684</xdr:colOff>
      <xdr:row>15</xdr:row>
      <xdr:rowOff>472440</xdr:rowOff>
    </xdr:from>
    <xdr:to>
      <xdr:col>19</xdr:col>
      <xdr:colOff>556260</xdr:colOff>
      <xdr:row>27</xdr:row>
      <xdr:rowOff>121920</xdr:rowOff>
    </xdr:to>
    <xdr:graphicFrame macro="">
      <xdr:nvGraphicFramePr>
        <xdr:cNvPr id="4" name="Chart 3">
          <a:extLst>
            <a:ext uri="{FF2B5EF4-FFF2-40B4-BE49-F238E27FC236}">
              <a16:creationId xmlns:a16="http://schemas.microsoft.com/office/drawing/2014/main" id="{E4D1EF27-424E-403E-A2B8-4FE4B6869C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499110</xdr:colOff>
      <xdr:row>0</xdr:row>
      <xdr:rowOff>167640</xdr:rowOff>
    </xdr:from>
    <xdr:to>
      <xdr:col>19</xdr:col>
      <xdr:colOff>556260</xdr:colOff>
      <xdr:row>15</xdr:row>
      <xdr:rowOff>188595</xdr:rowOff>
    </xdr:to>
    <xdr:graphicFrame macro="">
      <xdr:nvGraphicFramePr>
        <xdr:cNvPr id="5" name="Chart 4">
          <a:extLst>
            <a:ext uri="{FF2B5EF4-FFF2-40B4-BE49-F238E27FC236}">
              <a16:creationId xmlns:a16="http://schemas.microsoft.com/office/drawing/2014/main" id="{D851BF19-D202-415A-AA46-EBF9E7A8E8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91440</xdr:colOff>
      <xdr:row>15</xdr:row>
      <xdr:rowOff>95250</xdr:rowOff>
    </xdr:from>
    <xdr:to>
      <xdr:col>4</xdr:col>
      <xdr:colOff>325755</xdr:colOff>
      <xdr:row>15</xdr:row>
      <xdr:rowOff>399780</xdr:rowOff>
    </xdr:to>
    <xdr:cxnSp macro="">
      <xdr:nvCxnSpPr>
        <xdr:cNvPr id="6" name="Straight Arrow Connector 5">
          <a:extLst>
            <a:ext uri="{FF2B5EF4-FFF2-40B4-BE49-F238E27FC236}">
              <a16:creationId xmlns:a16="http://schemas.microsoft.com/office/drawing/2014/main" id="{527793F3-7812-44A2-99BF-E5595FCBE4D5}"/>
            </a:ext>
          </a:extLst>
        </xdr:cNvPr>
        <xdr:cNvCxnSpPr/>
      </xdr:nvCxnSpPr>
      <xdr:spPr>
        <a:xfrm flipH="1">
          <a:off x="3291840" y="3219450"/>
          <a:ext cx="234315" cy="304530"/>
        </a:xfrm>
        <a:prstGeom prst="straightConnector1">
          <a:avLst/>
        </a:prstGeom>
        <a:ln w="50800">
          <a:solidFill>
            <a:srgbClr val="92A18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160020</xdr:colOff>
      <xdr:row>15</xdr:row>
      <xdr:rowOff>114300</xdr:rowOff>
    </xdr:from>
    <xdr:to>
      <xdr:col>5</xdr:col>
      <xdr:colOff>381000</xdr:colOff>
      <xdr:row>15</xdr:row>
      <xdr:rowOff>411210</xdr:rowOff>
    </xdr:to>
    <xdr:cxnSp macro="">
      <xdr:nvCxnSpPr>
        <xdr:cNvPr id="7" name="Straight Arrow Connector 6">
          <a:extLst>
            <a:ext uri="{FF2B5EF4-FFF2-40B4-BE49-F238E27FC236}">
              <a16:creationId xmlns:a16="http://schemas.microsoft.com/office/drawing/2014/main" id="{1AA76ABF-2217-44DA-80CC-FC67CB0E6BB9}"/>
            </a:ext>
          </a:extLst>
        </xdr:cNvPr>
        <xdr:cNvCxnSpPr/>
      </xdr:nvCxnSpPr>
      <xdr:spPr>
        <a:xfrm flipH="1">
          <a:off x="3970020" y="3238500"/>
          <a:ext cx="220980" cy="296910"/>
        </a:xfrm>
        <a:prstGeom prst="straightConnector1">
          <a:avLst/>
        </a:prstGeom>
        <a:ln w="50800">
          <a:solidFill>
            <a:srgbClr val="92A18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390526</xdr:colOff>
      <xdr:row>11</xdr:row>
      <xdr:rowOff>7351</xdr:rowOff>
    </xdr:from>
    <xdr:to>
      <xdr:col>6</xdr:col>
      <xdr:colOff>72390</xdr:colOff>
      <xdr:row>12</xdr:row>
      <xdr:rowOff>104775</xdr:rowOff>
    </xdr:to>
    <xdr:cxnSp macro="">
      <xdr:nvCxnSpPr>
        <xdr:cNvPr id="8" name="Straight Arrow Connector 7">
          <a:extLst>
            <a:ext uri="{FF2B5EF4-FFF2-40B4-BE49-F238E27FC236}">
              <a16:creationId xmlns:a16="http://schemas.microsoft.com/office/drawing/2014/main" id="{C85214DB-951D-411D-BE5E-43AFE355A6E5}"/>
            </a:ext>
          </a:extLst>
        </xdr:cNvPr>
        <xdr:cNvCxnSpPr/>
      </xdr:nvCxnSpPr>
      <xdr:spPr>
        <a:xfrm flipH="1" flipV="1">
          <a:off x="4200526" y="2026651"/>
          <a:ext cx="291464" cy="278399"/>
        </a:xfrm>
        <a:prstGeom prst="straightConnector1">
          <a:avLst/>
        </a:prstGeom>
        <a:ln w="50800">
          <a:solidFill>
            <a:srgbClr val="92A18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hyperlink" Target="https://www.bea.gov/national/xls/gdplev.xlsx"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fred.stlouisfed.org/series/INDPR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6B4F4-5B5A-4090-A29B-528EDC460707}">
  <sheetPr>
    <pageSetUpPr fitToPage="1"/>
  </sheetPr>
  <dimension ref="B2:V36"/>
  <sheetViews>
    <sheetView showGridLines="0" tabSelected="1" workbookViewId="0">
      <selection activeCell="I2" sqref="I2"/>
    </sheetView>
  </sheetViews>
  <sheetFormatPr defaultRowHeight="14.4" x14ac:dyDescent="0.3"/>
  <cols>
    <col min="1" max="1" width="2.6640625" customWidth="1"/>
    <col min="2" max="5" width="14.109375" customWidth="1"/>
    <col min="6" max="6" width="17.77734375" customWidth="1"/>
    <col min="7" max="11" width="14.109375" customWidth="1"/>
    <col min="12" max="12" width="14.109375" hidden="1" customWidth="1"/>
    <col min="13" max="14" width="14.109375" customWidth="1"/>
    <col min="15" max="15" width="14.109375" hidden="1" customWidth="1"/>
    <col min="16" max="17" width="14.109375" customWidth="1"/>
    <col min="18" max="18" width="14.109375" hidden="1" customWidth="1"/>
    <col min="19" max="19" width="14.109375" customWidth="1"/>
    <col min="20" max="20" width="2.6640625" customWidth="1"/>
    <col min="21" max="21" width="14.109375" customWidth="1"/>
    <col min="22" max="22" width="11.88671875" customWidth="1"/>
  </cols>
  <sheetData>
    <row r="2" spans="2:22" ht="63.6" customHeight="1" x14ac:dyDescent="0.3">
      <c r="B2" s="1" t="s">
        <v>0</v>
      </c>
      <c r="C2" s="2" t="s">
        <v>1</v>
      </c>
      <c r="D2" s="2" t="s">
        <v>2</v>
      </c>
      <c r="E2" s="3" t="s">
        <v>3</v>
      </c>
      <c r="F2" s="4" t="s">
        <v>4</v>
      </c>
      <c r="G2" s="2" t="s">
        <v>5</v>
      </c>
      <c r="H2" s="2" t="s">
        <v>596</v>
      </c>
      <c r="I2" s="2" t="s">
        <v>6</v>
      </c>
      <c r="J2" s="3" t="s">
        <v>7</v>
      </c>
      <c r="K2" s="5" t="s">
        <v>8</v>
      </c>
      <c r="L2" s="6" t="s">
        <v>9</v>
      </c>
      <c r="M2" s="7" t="s">
        <v>10</v>
      </c>
      <c r="N2" s="8" t="s">
        <v>11</v>
      </c>
      <c r="O2" s="9" t="s">
        <v>12</v>
      </c>
      <c r="P2" s="10" t="s">
        <v>13</v>
      </c>
      <c r="Q2" s="5" t="s">
        <v>14</v>
      </c>
      <c r="R2" s="6" t="s">
        <v>15</v>
      </c>
      <c r="S2" s="11" t="s">
        <v>16</v>
      </c>
      <c r="T2" s="12"/>
      <c r="U2" s="5" t="s">
        <v>13</v>
      </c>
      <c r="V2" s="11" t="s">
        <v>16</v>
      </c>
    </row>
    <row r="3" spans="2:22" x14ac:dyDescent="0.3">
      <c r="B3" s="13" t="s">
        <v>17</v>
      </c>
      <c r="C3" s="14">
        <v>40421</v>
      </c>
      <c r="D3" s="15" t="s">
        <v>552</v>
      </c>
      <c r="E3" s="16">
        <v>40359</v>
      </c>
      <c r="F3" s="17">
        <v>4634</v>
      </c>
      <c r="G3" s="18">
        <v>-6.8581225889412512E-3</v>
      </c>
      <c r="H3" s="18">
        <v>7.2685185185185075E-2</v>
      </c>
      <c r="I3" s="15" t="s">
        <v>19</v>
      </c>
      <c r="J3" s="19">
        <v>0</v>
      </c>
      <c r="K3" s="32">
        <v>95.109399999999994</v>
      </c>
      <c r="L3" s="18"/>
      <c r="M3" s="21">
        <v>6.9644881507206824E-2</v>
      </c>
      <c r="N3" s="20">
        <v>10131.799999999999</v>
      </c>
      <c r="O3" s="18"/>
      <c r="P3" s="21">
        <v>3.8072990307575605E-2</v>
      </c>
      <c r="Q3" s="20">
        <v>14926.1</v>
      </c>
      <c r="R3" s="18"/>
      <c r="S3" s="22">
        <v>3.9936180144779065E-2</v>
      </c>
      <c r="U3" s="23">
        <v>3.8072990307575605E-2</v>
      </c>
      <c r="V3" s="22">
        <v>3.9936180144779065E-2</v>
      </c>
    </row>
    <row r="4" spans="2:22" x14ac:dyDescent="0.3">
      <c r="B4" s="13" t="s">
        <v>20</v>
      </c>
      <c r="C4" s="14">
        <v>40512</v>
      </c>
      <c r="D4" s="15" t="s">
        <v>18</v>
      </c>
      <c r="E4" s="16">
        <v>40451</v>
      </c>
      <c r="F4" s="17">
        <v>5327</v>
      </c>
      <c r="G4" s="18">
        <v>0.14954682779456197</v>
      </c>
      <c r="H4" s="18">
        <v>9.451407437846715E-2</v>
      </c>
      <c r="I4" s="15" t="s">
        <v>22</v>
      </c>
      <c r="J4" s="19">
        <v>1</v>
      </c>
      <c r="K4" s="32">
        <v>95.423500000000004</v>
      </c>
      <c r="L4" s="18">
        <v>3.3025126853918341E-3</v>
      </c>
      <c r="M4" s="21">
        <v>5.649178320458903E-2</v>
      </c>
      <c r="N4" s="20">
        <v>10220.6</v>
      </c>
      <c r="O4" s="18">
        <v>8.7644840995677598E-3</v>
      </c>
      <c r="P4" s="21">
        <v>3.2863754876003126E-2</v>
      </c>
      <c r="Q4" s="20">
        <v>15079.9</v>
      </c>
      <c r="R4" s="18">
        <v>1.0304098190418109E-2</v>
      </c>
      <c r="S4" s="22">
        <v>4.5741073347988603E-2</v>
      </c>
      <c r="U4" s="23">
        <v>3.2863754876003126E-2</v>
      </c>
      <c r="V4" s="22">
        <v>4.5741073347988603E-2</v>
      </c>
    </row>
    <row r="5" spans="2:22" x14ac:dyDescent="0.3">
      <c r="B5" s="13" t="s">
        <v>23</v>
      </c>
      <c r="C5" s="14">
        <v>40602</v>
      </c>
      <c r="D5" s="15" t="s">
        <v>21</v>
      </c>
      <c r="E5" s="16">
        <v>40543</v>
      </c>
      <c r="F5" s="17">
        <v>5618</v>
      </c>
      <c r="G5" s="18">
        <v>5.462737000187734E-2</v>
      </c>
      <c r="H5" s="18">
        <v>8.8127057912066542E-2</v>
      </c>
      <c r="I5" s="15" t="s">
        <v>19</v>
      </c>
      <c r="J5" s="19">
        <v>0</v>
      </c>
      <c r="K5" s="32">
        <v>95.971999999999994</v>
      </c>
      <c r="L5" s="18">
        <v>5.7480599642645291E-3</v>
      </c>
      <c r="M5" s="21">
        <v>4.203107678643736E-2</v>
      </c>
      <c r="N5" s="20">
        <v>10350.5</v>
      </c>
      <c r="O5" s="18">
        <v>1.2709625657984835E-2</v>
      </c>
      <c r="P5" s="21">
        <v>3.9509495736710365E-2</v>
      </c>
      <c r="Q5" s="20">
        <v>15240.8</v>
      </c>
      <c r="R5" s="18">
        <v>1.0669832028063819E-2</v>
      </c>
      <c r="S5" s="22">
        <v>4.1892261416461629E-2</v>
      </c>
      <c r="U5" s="23">
        <v>3.9509495736710365E-2</v>
      </c>
      <c r="V5" s="22">
        <v>4.1892261416461629E-2</v>
      </c>
    </row>
    <row r="6" spans="2:22" x14ac:dyDescent="0.3">
      <c r="B6" s="13" t="s">
        <v>25</v>
      </c>
      <c r="C6" s="14">
        <v>40694</v>
      </c>
      <c r="D6" s="15" t="s">
        <v>24</v>
      </c>
      <c r="E6" s="16">
        <v>40633</v>
      </c>
      <c r="F6" s="17">
        <v>5162</v>
      </c>
      <c r="G6" s="18">
        <v>-8.1167675329298694E-2</v>
      </c>
      <c r="H6" s="18">
        <v>0.10630090012858973</v>
      </c>
      <c r="I6" s="15" t="s">
        <v>19</v>
      </c>
      <c r="J6" s="19">
        <v>0</v>
      </c>
      <c r="K6" s="32">
        <v>96.352000000000004</v>
      </c>
      <c r="L6" s="18">
        <v>3.9594881840538942E-3</v>
      </c>
      <c r="M6" s="21">
        <v>2.6146763098675363E-2</v>
      </c>
      <c r="N6" s="20">
        <v>10485.4</v>
      </c>
      <c r="O6" s="18">
        <v>1.3033186802569929E-2</v>
      </c>
      <c r="P6" s="21">
        <v>4.4310542303670042E-2</v>
      </c>
      <c r="Q6" s="20">
        <v>15285.8</v>
      </c>
      <c r="R6" s="18">
        <v>2.9526009133378217E-3</v>
      </c>
      <c r="S6" s="22">
        <v>3.8338744956322168E-2</v>
      </c>
      <c r="U6" s="23">
        <v>4.4310542303670042E-2</v>
      </c>
      <c r="V6" s="22">
        <v>3.8338744956322168E-2</v>
      </c>
    </row>
    <row r="7" spans="2:22" x14ac:dyDescent="0.3">
      <c r="B7" s="13" t="s">
        <v>27</v>
      </c>
      <c r="C7" s="14">
        <v>40786</v>
      </c>
      <c r="D7" s="15" t="s">
        <v>26</v>
      </c>
      <c r="E7" s="16">
        <v>40724</v>
      </c>
      <c r="F7" s="17">
        <v>5137</v>
      </c>
      <c r="G7" s="18">
        <v>-4.8430840759395855E-3</v>
      </c>
      <c r="H7" s="18">
        <v>0.10854553301683212</v>
      </c>
      <c r="I7" s="15" t="s">
        <v>19</v>
      </c>
      <c r="J7" s="19">
        <v>0</v>
      </c>
      <c r="K7" s="32">
        <v>97.459500000000006</v>
      </c>
      <c r="L7" s="18">
        <v>1.1494312520757166E-2</v>
      </c>
      <c r="M7" s="21">
        <v>2.4709439866091198E-2</v>
      </c>
      <c r="N7" s="20">
        <v>10612.1</v>
      </c>
      <c r="O7" s="18">
        <v>1.2083468441833389E-2</v>
      </c>
      <c r="P7" s="21">
        <v>4.740519947097277E-2</v>
      </c>
      <c r="Q7" s="20">
        <v>15496.2</v>
      </c>
      <c r="R7" s="18">
        <v>1.3764408797707794E-2</v>
      </c>
      <c r="S7" s="22">
        <v>3.8194839911296352E-2</v>
      </c>
      <c r="U7" s="23">
        <v>4.740519947097277E-2</v>
      </c>
      <c r="V7" s="22">
        <v>3.8194839911296352E-2</v>
      </c>
    </row>
    <row r="8" spans="2:22" x14ac:dyDescent="0.3">
      <c r="B8" s="13" t="s">
        <v>29</v>
      </c>
      <c r="C8" s="14">
        <v>40877</v>
      </c>
      <c r="D8" s="15" t="s">
        <v>28</v>
      </c>
      <c r="E8" s="16">
        <v>40816</v>
      </c>
      <c r="F8" s="17">
        <v>5716</v>
      </c>
      <c r="G8" s="18">
        <v>0.11271169943546822</v>
      </c>
      <c r="H8" s="18">
        <v>7.30242162568049E-2</v>
      </c>
      <c r="I8" s="15" t="s">
        <v>22</v>
      </c>
      <c r="J8" s="19">
        <v>1</v>
      </c>
      <c r="K8" s="32">
        <v>98.431799999999996</v>
      </c>
      <c r="L8" s="18">
        <v>9.9764517568834421E-3</v>
      </c>
      <c r="M8" s="21">
        <v>3.1525777193248894E-2</v>
      </c>
      <c r="N8" s="20">
        <v>10705.4</v>
      </c>
      <c r="O8" s="18">
        <v>8.7918508118089989E-3</v>
      </c>
      <c r="P8" s="21">
        <v>4.7433614464904128E-2</v>
      </c>
      <c r="Q8" s="20">
        <v>15591.9</v>
      </c>
      <c r="R8" s="18">
        <v>6.1757075928290384E-3</v>
      </c>
      <c r="S8" s="22">
        <v>3.3952479790980039E-2</v>
      </c>
      <c r="U8" s="23">
        <v>4.7433614464904128E-2</v>
      </c>
      <c r="V8" s="22">
        <v>3.3952479790980039E-2</v>
      </c>
    </row>
    <row r="9" spans="2:22" x14ac:dyDescent="0.3">
      <c r="B9" s="13" t="s">
        <v>31</v>
      </c>
      <c r="C9" s="14">
        <v>40967</v>
      </c>
      <c r="D9" s="15" t="s">
        <v>30</v>
      </c>
      <c r="E9" s="16">
        <v>40908</v>
      </c>
      <c r="F9" s="17">
        <v>6032</v>
      </c>
      <c r="G9" s="18">
        <v>5.5283414975507261E-2</v>
      </c>
      <c r="H9" s="18">
        <v>7.3691705233179139E-2</v>
      </c>
      <c r="I9" s="15" t="s">
        <v>19</v>
      </c>
      <c r="J9" s="19">
        <v>0</v>
      </c>
      <c r="K9" s="32">
        <v>99.390299999999996</v>
      </c>
      <c r="L9" s="18">
        <v>9.7377067167316866E-3</v>
      </c>
      <c r="M9" s="21">
        <v>3.5617680156712295E-2</v>
      </c>
      <c r="N9" s="20">
        <v>10761.6</v>
      </c>
      <c r="O9" s="18">
        <v>5.2496870738132362E-3</v>
      </c>
      <c r="P9" s="21">
        <v>3.9717888024733083E-2</v>
      </c>
      <c r="Q9" s="20">
        <v>15796.5</v>
      </c>
      <c r="R9" s="18">
        <v>1.3122198064379642E-2</v>
      </c>
      <c r="S9" s="22">
        <v>3.6461340612041315E-2</v>
      </c>
      <c r="U9" s="23">
        <v>3.9717888024733083E-2</v>
      </c>
      <c r="V9" s="22">
        <v>3.6461340612041315E-2</v>
      </c>
    </row>
    <row r="10" spans="2:22" x14ac:dyDescent="0.3">
      <c r="B10" s="13" t="s">
        <v>33</v>
      </c>
      <c r="C10" s="14">
        <v>41060</v>
      </c>
      <c r="D10" s="15" t="s">
        <v>32</v>
      </c>
      <c r="E10" s="16">
        <v>40999</v>
      </c>
      <c r="F10" s="17">
        <v>5525</v>
      </c>
      <c r="G10" s="18">
        <v>-8.405172413793105E-2</v>
      </c>
      <c r="H10" s="18">
        <v>7.0321580782642279E-2</v>
      </c>
      <c r="I10" s="15" t="s">
        <v>19</v>
      </c>
      <c r="J10" s="19">
        <v>0</v>
      </c>
      <c r="K10" s="32">
        <v>100.0202</v>
      </c>
      <c r="L10" s="18">
        <v>6.3376405947059844E-3</v>
      </c>
      <c r="M10" s="21">
        <v>3.8070823646628948E-2</v>
      </c>
      <c r="N10" s="20">
        <v>10922.4</v>
      </c>
      <c r="O10" s="18">
        <v>1.4942016057091889E-2</v>
      </c>
      <c r="P10" s="21">
        <v>4.1676998493142881E-2</v>
      </c>
      <c r="Q10" s="20">
        <v>16019.8</v>
      </c>
      <c r="R10" s="18">
        <v>1.4136042794289816E-2</v>
      </c>
      <c r="S10" s="22">
        <v>4.8018422326603805E-2</v>
      </c>
      <c r="U10" s="23">
        <v>4.1676998493142881E-2</v>
      </c>
      <c r="V10" s="22">
        <v>4.8018422326603805E-2</v>
      </c>
    </row>
    <row r="11" spans="2:22" x14ac:dyDescent="0.3">
      <c r="B11" s="13" t="s">
        <v>35</v>
      </c>
      <c r="C11" s="14">
        <v>41152</v>
      </c>
      <c r="D11" s="15" t="s">
        <v>34</v>
      </c>
      <c r="E11" s="16">
        <v>41090</v>
      </c>
      <c r="F11" s="17">
        <v>5562</v>
      </c>
      <c r="G11" s="18">
        <v>6.6968325791856298E-3</v>
      </c>
      <c r="H11" s="18">
        <v>8.2733112711699475E-2</v>
      </c>
      <c r="I11" s="15" t="s">
        <v>19</v>
      </c>
      <c r="J11" s="19">
        <v>0</v>
      </c>
      <c r="K11" s="32">
        <v>100.03749999999999</v>
      </c>
      <c r="L11" s="18">
        <v>1.7296506105757281E-4</v>
      </c>
      <c r="M11" s="21">
        <v>2.6452013400438013E-2</v>
      </c>
      <c r="N11" s="20">
        <v>10964.9</v>
      </c>
      <c r="O11" s="18">
        <v>3.8910862081593667E-3</v>
      </c>
      <c r="P11" s="21">
        <v>3.3245069307677122E-2</v>
      </c>
      <c r="Q11" s="20">
        <v>16152.3</v>
      </c>
      <c r="R11" s="18">
        <v>8.2710146194084899E-3</v>
      </c>
      <c r="S11" s="22">
        <v>4.2339412243001417E-2</v>
      </c>
      <c r="U11" s="23">
        <v>3.3245069307677122E-2</v>
      </c>
      <c r="V11" s="22">
        <v>4.2339412243001417E-2</v>
      </c>
    </row>
    <row r="12" spans="2:22" x14ac:dyDescent="0.3">
      <c r="B12" s="13" t="s">
        <v>37</v>
      </c>
      <c r="C12" s="14">
        <v>41243</v>
      </c>
      <c r="D12" s="15" t="s">
        <v>36</v>
      </c>
      <c r="E12" s="16">
        <v>41182</v>
      </c>
      <c r="F12" s="17">
        <v>6321</v>
      </c>
      <c r="G12" s="18">
        <v>0.13646170442286953</v>
      </c>
      <c r="H12" s="18">
        <v>0.10584324702589232</v>
      </c>
      <c r="I12" s="15" t="s">
        <v>22</v>
      </c>
      <c r="J12" s="19">
        <v>1</v>
      </c>
      <c r="K12" s="32">
        <v>100.55200000000001</v>
      </c>
      <c r="L12" s="18">
        <v>5.1430713482445434E-3</v>
      </c>
      <c r="M12" s="21">
        <v>2.1539786938773897E-2</v>
      </c>
      <c r="N12" s="20">
        <v>11014.2</v>
      </c>
      <c r="O12" s="18">
        <v>4.4961650357049354E-3</v>
      </c>
      <c r="P12" s="21">
        <v>2.8845255665365332E-2</v>
      </c>
      <c r="Q12" s="20">
        <v>16257.2</v>
      </c>
      <c r="R12" s="18">
        <v>6.494431133646783E-3</v>
      </c>
      <c r="S12" s="22">
        <v>4.2669591262129769E-2</v>
      </c>
      <c r="U12" s="23">
        <v>2.8845255665365332E-2</v>
      </c>
      <c r="V12" s="22">
        <v>4.2669591262129769E-2</v>
      </c>
    </row>
    <row r="13" spans="2:22" x14ac:dyDescent="0.3">
      <c r="B13" s="13" t="s">
        <v>39</v>
      </c>
      <c r="C13" s="14">
        <v>41333</v>
      </c>
      <c r="D13" s="15" t="s">
        <v>38</v>
      </c>
      <c r="E13" s="16">
        <v>41274</v>
      </c>
      <c r="F13" s="17">
        <v>6953</v>
      </c>
      <c r="G13" s="18">
        <v>9.9984179718398902E-2</v>
      </c>
      <c r="H13" s="18">
        <v>0.15268567639257302</v>
      </c>
      <c r="I13" s="15" t="s">
        <v>19</v>
      </c>
      <c r="J13" s="19">
        <v>0</v>
      </c>
      <c r="K13" s="32">
        <v>101.37430000000001</v>
      </c>
      <c r="L13" s="18">
        <v>8.1778582226110785E-3</v>
      </c>
      <c r="M13" s="21">
        <v>1.99617065246811E-2</v>
      </c>
      <c r="N13" s="20">
        <v>11125.7</v>
      </c>
      <c r="O13" s="18">
        <v>1.0123295382324704E-2</v>
      </c>
      <c r="P13" s="21">
        <v>3.3833258994945048E-2</v>
      </c>
      <c r="Q13" s="20">
        <v>16358.9</v>
      </c>
      <c r="R13" s="18">
        <v>6.2556897866790084E-3</v>
      </c>
      <c r="S13" s="22">
        <v>3.5602823410249007E-2</v>
      </c>
      <c r="U13" s="23">
        <v>3.3833258994945048E-2</v>
      </c>
      <c r="V13" s="22">
        <v>3.5602823410249007E-2</v>
      </c>
    </row>
    <row r="14" spans="2:22" x14ac:dyDescent="0.3">
      <c r="B14" s="13" t="s">
        <v>41</v>
      </c>
      <c r="C14" s="14">
        <v>41425</v>
      </c>
      <c r="D14" s="15" t="s">
        <v>40</v>
      </c>
      <c r="E14" s="16">
        <v>41364</v>
      </c>
      <c r="F14" s="17">
        <v>6324</v>
      </c>
      <c r="G14" s="18">
        <v>-9.0464547677261642E-2</v>
      </c>
      <c r="H14" s="18">
        <v>0.14461538461538459</v>
      </c>
      <c r="I14" s="15" t="s">
        <v>19</v>
      </c>
      <c r="J14" s="19">
        <v>0</v>
      </c>
      <c r="K14" s="32">
        <v>101.7984</v>
      </c>
      <c r="L14" s="18">
        <v>4.1835060759976006E-3</v>
      </c>
      <c r="M14" s="21">
        <v>1.7778408761430109E-2</v>
      </c>
      <c r="N14" s="20">
        <v>11223.2</v>
      </c>
      <c r="O14" s="18">
        <v>8.7634935329912178E-3</v>
      </c>
      <c r="P14" s="21">
        <v>2.7539734856808051E-2</v>
      </c>
      <c r="Q14" s="20">
        <v>16569.599999999999</v>
      </c>
      <c r="R14" s="18">
        <v>1.287983910898638E-2</v>
      </c>
      <c r="S14" s="22">
        <v>3.4320028964156757E-2</v>
      </c>
      <c r="U14" s="23">
        <v>2.7539734856808051E-2</v>
      </c>
      <c r="V14" s="22">
        <v>3.4320028964156757E-2</v>
      </c>
    </row>
    <row r="15" spans="2:22" x14ac:dyDescent="0.3">
      <c r="B15" s="13" t="s">
        <v>43</v>
      </c>
      <c r="C15" s="14">
        <v>41517</v>
      </c>
      <c r="D15" s="15" t="s">
        <v>42</v>
      </c>
      <c r="E15" s="16">
        <v>41455</v>
      </c>
      <c r="F15" s="17">
        <v>6405</v>
      </c>
      <c r="G15" s="18">
        <v>1.2808349146109954E-2</v>
      </c>
      <c r="H15" s="18">
        <v>0.15156418554476803</v>
      </c>
      <c r="I15" s="15" t="s">
        <v>19</v>
      </c>
      <c r="J15" s="19">
        <v>0</v>
      </c>
      <c r="K15" s="32">
        <v>102.0997</v>
      </c>
      <c r="L15" s="18">
        <v>2.9597714698854638E-3</v>
      </c>
      <c r="M15" s="21">
        <v>2.06142696488818E-2</v>
      </c>
      <c r="N15" s="20">
        <v>11239.6</v>
      </c>
      <c r="O15" s="18">
        <v>1.4612588210136668E-3</v>
      </c>
      <c r="P15" s="21">
        <v>2.5052668058988203E-2</v>
      </c>
      <c r="Q15" s="20">
        <v>16637.900000000001</v>
      </c>
      <c r="R15" s="18">
        <v>4.1220065662419536E-3</v>
      </c>
      <c r="S15" s="22">
        <v>3.0063829918959062E-2</v>
      </c>
      <c r="U15" s="23">
        <v>2.5052668058988203E-2</v>
      </c>
      <c r="V15" s="22">
        <v>3.0063829918959062E-2</v>
      </c>
    </row>
    <row r="16" spans="2:22" x14ac:dyDescent="0.3">
      <c r="B16" s="13" t="s">
        <v>45</v>
      </c>
      <c r="C16" s="14">
        <v>41608</v>
      </c>
      <c r="D16" s="15" t="s">
        <v>44</v>
      </c>
      <c r="E16" s="16">
        <v>41547</v>
      </c>
      <c r="F16" s="17">
        <v>6845</v>
      </c>
      <c r="G16" s="18">
        <v>6.8696330991413035E-2</v>
      </c>
      <c r="H16" s="18">
        <v>8.2898275589305515E-2</v>
      </c>
      <c r="I16" s="15" t="s">
        <v>22</v>
      </c>
      <c r="J16" s="19">
        <v>1</v>
      </c>
      <c r="K16" s="32">
        <v>102.8603</v>
      </c>
      <c r="L16" s="18">
        <v>7.4495811447046201E-3</v>
      </c>
      <c r="M16" s="21">
        <v>2.2956281327074501E-2</v>
      </c>
      <c r="N16" s="20">
        <v>11330.9</v>
      </c>
      <c r="O16" s="18">
        <v>8.1230648777534942E-3</v>
      </c>
      <c r="P16" s="21">
        <v>2.8753790561275361E-2</v>
      </c>
      <c r="Q16" s="20">
        <v>16848.7</v>
      </c>
      <c r="R16" s="18">
        <v>1.2669868192500156E-2</v>
      </c>
      <c r="S16" s="22">
        <v>3.638387914277974E-2</v>
      </c>
      <c r="U16" s="23">
        <v>2.8753790561275361E-2</v>
      </c>
      <c r="V16" s="22">
        <v>3.638387914277974E-2</v>
      </c>
    </row>
    <row r="17" spans="2:22" x14ac:dyDescent="0.3">
      <c r="B17" s="13" t="s">
        <v>47</v>
      </c>
      <c r="C17" s="14">
        <v>41698</v>
      </c>
      <c r="D17" s="15" t="s">
        <v>46</v>
      </c>
      <c r="E17" s="16">
        <v>41639</v>
      </c>
      <c r="F17" s="17">
        <v>7346</v>
      </c>
      <c r="G17" s="18">
        <v>7.3192111029948936E-2</v>
      </c>
      <c r="H17" s="18">
        <v>5.6522364447001205E-2</v>
      </c>
      <c r="I17" s="15" t="s">
        <v>19</v>
      </c>
      <c r="J17" s="19">
        <v>0</v>
      </c>
      <c r="K17" s="32">
        <v>103.63209999999999</v>
      </c>
      <c r="L17" s="18">
        <v>7.5033807990059209E-3</v>
      </c>
      <c r="M17" s="21">
        <v>2.2271917044063283E-2</v>
      </c>
      <c r="N17" s="20">
        <v>11475.1</v>
      </c>
      <c r="O17" s="18">
        <v>1.2726261815036777E-2</v>
      </c>
      <c r="P17" s="21">
        <v>3.1404765542842217E-2</v>
      </c>
      <c r="Q17" s="20">
        <v>17083.099999999999</v>
      </c>
      <c r="R17" s="18">
        <v>1.391205256191852E-2</v>
      </c>
      <c r="S17" s="22">
        <v>4.4269480221775348E-2</v>
      </c>
      <c r="U17" s="23">
        <v>3.1404765542842217E-2</v>
      </c>
      <c r="V17" s="22">
        <v>4.4269480221775348E-2</v>
      </c>
    </row>
    <row r="18" spans="2:22" x14ac:dyDescent="0.3">
      <c r="B18" s="13" t="s">
        <v>49</v>
      </c>
      <c r="C18" s="14">
        <v>41790</v>
      </c>
      <c r="D18" s="15" t="s">
        <v>48</v>
      </c>
      <c r="E18" s="16">
        <v>41729</v>
      </c>
      <c r="F18" s="17">
        <v>6517</v>
      </c>
      <c r="G18" s="18">
        <v>-0.1128505309011707</v>
      </c>
      <c r="H18" s="18">
        <v>3.0518659076533838E-2</v>
      </c>
      <c r="I18" s="15" t="s">
        <v>19</v>
      </c>
      <c r="J18" s="19">
        <v>0</v>
      </c>
      <c r="K18" s="32">
        <v>105.0693</v>
      </c>
      <c r="L18" s="18">
        <v>1.3868289844555903E-2</v>
      </c>
      <c r="M18" s="21">
        <v>3.2131153338362806E-2</v>
      </c>
      <c r="N18" s="20">
        <v>11573.9</v>
      </c>
      <c r="O18" s="18">
        <v>8.6099467542766206E-3</v>
      </c>
      <c r="P18" s="21">
        <v>3.1247772471309387E-2</v>
      </c>
      <c r="Q18" s="20">
        <v>17102.900000000001</v>
      </c>
      <c r="R18" s="18">
        <v>1.1590402210372996E-3</v>
      </c>
      <c r="S18" s="22">
        <v>3.2185448049440124E-2</v>
      </c>
      <c r="U18" s="23">
        <v>3.1247772471309387E-2</v>
      </c>
      <c r="V18" s="22">
        <v>3.2185448049440124E-2</v>
      </c>
    </row>
    <row r="19" spans="2:22" x14ac:dyDescent="0.3">
      <c r="B19" s="13" t="s">
        <v>51</v>
      </c>
      <c r="C19" s="14">
        <v>41882</v>
      </c>
      <c r="D19" s="15" t="s">
        <v>50</v>
      </c>
      <c r="E19" s="16">
        <v>41820</v>
      </c>
      <c r="F19" s="17">
        <v>6456</v>
      </c>
      <c r="G19" s="18">
        <v>-9.3601350314561627E-3</v>
      </c>
      <c r="H19" s="18">
        <v>7.9625292740046483E-3</v>
      </c>
      <c r="I19" s="15" t="s">
        <v>19</v>
      </c>
      <c r="J19" s="19">
        <v>0</v>
      </c>
      <c r="K19" s="32">
        <v>105.6105</v>
      </c>
      <c r="L19" s="18">
        <v>5.1508861294402575E-3</v>
      </c>
      <c r="M19" s="21">
        <v>3.4385997216446418E-2</v>
      </c>
      <c r="N19" s="20">
        <v>11756</v>
      </c>
      <c r="O19" s="18">
        <v>1.5733676634496652E-2</v>
      </c>
      <c r="P19" s="21">
        <v>4.5944695540766523E-2</v>
      </c>
      <c r="Q19" s="20">
        <v>17425.8</v>
      </c>
      <c r="R19" s="18">
        <v>1.8879839091615835E-2</v>
      </c>
      <c r="S19" s="22">
        <v>4.735573600033649E-2</v>
      </c>
      <c r="U19" s="23">
        <v>4.5944695540766523E-2</v>
      </c>
      <c r="V19" s="22">
        <v>4.735573600033649E-2</v>
      </c>
    </row>
    <row r="20" spans="2:22" x14ac:dyDescent="0.3">
      <c r="B20" s="13" t="s">
        <v>53</v>
      </c>
      <c r="C20" s="14">
        <v>41973</v>
      </c>
      <c r="D20" s="15" t="s">
        <v>52</v>
      </c>
      <c r="E20" s="16">
        <v>41912</v>
      </c>
      <c r="F20" s="17">
        <v>6967</v>
      </c>
      <c r="G20" s="18">
        <v>7.9151177199504374E-2</v>
      </c>
      <c r="H20" s="18">
        <v>1.7823228634039401E-2</v>
      </c>
      <c r="I20" s="15" t="s">
        <v>22</v>
      </c>
      <c r="J20" s="19">
        <v>1</v>
      </c>
      <c r="K20" s="32">
        <v>106.3272</v>
      </c>
      <c r="L20" s="18">
        <v>6.7862570483048223E-3</v>
      </c>
      <c r="M20" s="21">
        <v>3.3704937667885515E-2</v>
      </c>
      <c r="N20" s="20">
        <v>11920.7</v>
      </c>
      <c r="O20" s="18">
        <v>1.4009867301803425E-2</v>
      </c>
      <c r="P20" s="21">
        <v>5.2052352416842584E-2</v>
      </c>
      <c r="Q20" s="20">
        <v>17719.8</v>
      </c>
      <c r="R20" s="18">
        <v>1.6871535309713082E-2</v>
      </c>
      <c r="S20" s="22">
        <v>5.1701318202591162E-2</v>
      </c>
      <c r="U20" s="23">
        <v>5.2052352416842584E-2</v>
      </c>
      <c r="V20" s="22">
        <v>5.1701318202591162E-2</v>
      </c>
    </row>
    <row r="21" spans="2:22" x14ac:dyDescent="0.3">
      <c r="B21" s="13" t="s">
        <v>55</v>
      </c>
      <c r="C21" s="14">
        <v>42063</v>
      </c>
      <c r="D21" s="15" t="s">
        <v>54</v>
      </c>
      <c r="E21" s="16">
        <v>42004</v>
      </c>
      <c r="F21" s="17">
        <v>7496</v>
      </c>
      <c r="G21" s="18">
        <v>7.5929381369312487E-2</v>
      </c>
      <c r="H21" s="18">
        <v>2.0419275796351721E-2</v>
      </c>
      <c r="I21" s="15" t="s">
        <v>19</v>
      </c>
      <c r="J21" s="19">
        <v>0</v>
      </c>
      <c r="K21" s="32">
        <v>105.4607</v>
      </c>
      <c r="L21" s="18">
        <v>-8.1493728791880438E-3</v>
      </c>
      <c r="M21" s="21">
        <v>1.7645111891006815E-2</v>
      </c>
      <c r="N21" s="20">
        <v>12045.5</v>
      </c>
      <c r="O21" s="18">
        <v>1.0469183856652631E-2</v>
      </c>
      <c r="P21" s="21">
        <v>4.9707627820236855E-2</v>
      </c>
      <c r="Q21" s="20">
        <v>17838.5</v>
      </c>
      <c r="R21" s="18">
        <v>6.6987212045284128E-3</v>
      </c>
      <c r="S21" s="22">
        <v>4.4219140554115022E-2</v>
      </c>
      <c r="U21" s="23">
        <v>4.9707627820236855E-2</v>
      </c>
      <c r="V21" s="22">
        <v>4.4219140554115022E-2</v>
      </c>
    </row>
    <row r="22" spans="2:22" x14ac:dyDescent="0.3">
      <c r="B22" s="13" t="s">
        <v>57</v>
      </c>
      <c r="C22" s="14">
        <v>42155</v>
      </c>
      <c r="D22" s="15" t="s">
        <v>56</v>
      </c>
      <c r="E22" s="16">
        <v>42094</v>
      </c>
      <c r="F22" s="17">
        <v>6746</v>
      </c>
      <c r="G22" s="18">
        <v>-0.10005336179295621</v>
      </c>
      <c r="H22" s="18">
        <v>3.5138867577106048E-2</v>
      </c>
      <c r="I22" s="15" t="s">
        <v>19</v>
      </c>
      <c r="J22" s="19">
        <v>0</v>
      </c>
      <c r="K22" s="32">
        <v>104.1057</v>
      </c>
      <c r="L22" s="18">
        <v>-1.2848388072523753E-2</v>
      </c>
      <c r="M22" s="21">
        <v>-9.1710899377839272E-3</v>
      </c>
      <c r="N22" s="20">
        <v>12095.6</v>
      </c>
      <c r="O22" s="18">
        <v>4.159229587813007E-3</v>
      </c>
      <c r="P22" s="21">
        <v>4.5075557936391508E-2</v>
      </c>
      <c r="Q22" s="20">
        <v>17970.400000000001</v>
      </c>
      <c r="R22" s="18">
        <v>7.3941194607169969E-3</v>
      </c>
      <c r="S22" s="22">
        <v>5.0722392108940584E-2</v>
      </c>
      <c r="U22" s="23">
        <v>4.5075557936391508E-2</v>
      </c>
      <c r="V22" s="22">
        <v>5.0722392108940584E-2</v>
      </c>
    </row>
    <row r="23" spans="2:22" x14ac:dyDescent="0.3">
      <c r="B23" s="13" t="s">
        <v>59</v>
      </c>
      <c r="C23" s="14">
        <v>42247</v>
      </c>
      <c r="D23" s="15" t="s">
        <v>58</v>
      </c>
      <c r="E23" s="16">
        <v>42185</v>
      </c>
      <c r="F23" s="17">
        <v>6717</v>
      </c>
      <c r="G23" s="18">
        <v>-4.2988437592647033E-3</v>
      </c>
      <c r="H23" s="18">
        <v>4.042750929368033E-2</v>
      </c>
      <c r="I23" s="15" t="s">
        <v>19</v>
      </c>
      <c r="J23" s="19">
        <v>0</v>
      </c>
      <c r="K23" s="32">
        <v>104.0347</v>
      </c>
      <c r="L23" s="18">
        <v>-6.8199916046862707E-4</v>
      </c>
      <c r="M23" s="21">
        <v>-1.4920864876124984E-2</v>
      </c>
      <c r="N23" s="20">
        <v>12256.7</v>
      </c>
      <c r="O23" s="18">
        <v>1.3318892820529893E-2</v>
      </c>
      <c r="P23" s="21">
        <v>4.2591017352841209E-2</v>
      </c>
      <c r="Q23" s="20">
        <v>18221.3</v>
      </c>
      <c r="R23" s="18">
        <v>1.3961848372879615E-2</v>
      </c>
      <c r="S23" s="22">
        <v>4.565070183291442E-2</v>
      </c>
      <c r="U23" s="23">
        <v>4.2591017352841209E-2</v>
      </c>
      <c r="V23" s="22">
        <v>4.565070183291442E-2</v>
      </c>
    </row>
    <row r="24" spans="2:22" x14ac:dyDescent="0.3">
      <c r="B24" s="13" t="s">
        <v>61</v>
      </c>
      <c r="C24" s="14">
        <v>42338</v>
      </c>
      <c r="D24" s="15" t="s">
        <v>60</v>
      </c>
      <c r="E24" s="16">
        <v>42277</v>
      </c>
      <c r="F24" s="17">
        <v>7623</v>
      </c>
      <c r="G24" s="18">
        <v>0.13488164359088883</v>
      </c>
      <c r="H24" s="18">
        <v>9.415817425003592E-2</v>
      </c>
      <c r="I24" s="15" t="s">
        <v>22</v>
      </c>
      <c r="J24" s="19">
        <v>1</v>
      </c>
      <c r="K24" s="32">
        <v>102.7863</v>
      </c>
      <c r="L24" s="18">
        <v>-1.1999842360289392E-2</v>
      </c>
      <c r="M24" s="21">
        <v>-3.3301920863146983E-2</v>
      </c>
      <c r="N24" s="20">
        <v>12380.7</v>
      </c>
      <c r="O24" s="18">
        <v>1.0116915646136482E-2</v>
      </c>
      <c r="P24" s="21">
        <v>3.8588337933175065E-2</v>
      </c>
      <c r="Q24" s="20">
        <v>18331.099999999999</v>
      </c>
      <c r="R24" s="18">
        <v>6.025914726172088E-3</v>
      </c>
      <c r="S24" s="22">
        <v>3.4498132033092821E-2</v>
      </c>
      <c r="U24" s="23">
        <v>3.8588337933175065E-2</v>
      </c>
      <c r="V24" s="22">
        <v>3.4498132033092821E-2</v>
      </c>
    </row>
    <row r="25" spans="2:22" x14ac:dyDescent="0.3">
      <c r="B25" s="13" t="s">
        <v>63</v>
      </c>
      <c r="C25" s="14">
        <v>42428</v>
      </c>
      <c r="D25" s="15" t="s">
        <v>62</v>
      </c>
      <c r="E25" s="16">
        <v>42369</v>
      </c>
      <c r="F25" s="17">
        <v>8339</v>
      </c>
      <c r="G25" s="18">
        <v>9.3926275744457666E-2</v>
      </c>
      <c r="H25" s="18">
        <v>0.1124599786552829</v>
      </c>
      <c r="I25" s="15" t="s">
        <v>19</v>
      </c>
      <c r="J25" s="19">
        <v>0</v>
      </c>
      <c r="K25" s="32">
        <v>102.3053</v>
      </c>
      <c r="L25" s="18">
        <v>-4.6796119716342455E-3</v>
      </c>
      <c r="M25" s="21">
        <v>-2.9920150349845964E-2</v>
      </c>
      <c r="N25" s="20">
        <v>12445.1</v>
      </c>
      <c r="O25" s="18">
        <v>5.2016444950608864E-3</v>
      </c>
      <c r="P25" s="21">
        <v>3.3174214436926697E-2</v>
      </c>
      <c r="Q25" s="20">
        <v>18354.400000000001</v>
      </c>
      <c r="R25" s="18">
        <v>1.2710639296060755E-3</v>
      </c>
      <c r="S25" s="22">
        <v>2.8920593099195591E-2</v>
      </c>
      <c r="U25" s="23">
        <v>3.3174214436926697E-2</v>
      </c>
      <c r="V25" s="22">
        <v>2.8920593099195591E-2</v>
      </c>
    </row>
    <row r="26" spans="2:22" x14ac:dyDescent="0.3">
      <c r="B26" s="13" t="s">
        <v>65</v>
      </c>
      <c r="C26" s="14">
        <v>42521</v>
      </c>
      <c r="D26" s="15" t="s">
        <v>64</v>
      </c>
      <c r="E26" s="16">
        <v>42460</v>
      </c>
      <c r="F26" s="17">
        <v>7453</v>
      </c>
      <c r="G26" s="18">
        <v>-0.10624775152896027</v>
      </c>
      <c r="H26" s="18">
        <v>0.10480284613104063</v>
      </c>
      <c r="I26" s="15" t="s">
        <v>19</v>
      </c>
      <c r="J26" s="19">
        <v>0</v>
      </c>
      <c r="K26" s="32">
        <v>101.7655</v>
      </c>
      <c r="L26" s="18">
        <v>-5.2763639811427288E-3</v>
      </c>
      <c r="M26" s="21">
        <v>-2.2479076553925448E-2</v>
      </c>
      <c r="N26" s="20">
        <v>12526.5</v>
      </c>
      <c r="O26" s="18">
        <v>6.5407268724235745E-3</v>
      </c>
      <c r="P26" s="21">
        <v>3.5624524620523124E-2</v>
      </c>
      <c r="Q26" s="20">
        <v>18409.099999999999</v>
      </c>
      <c r="R26" s="18">
        <v>2.9802118293160706E-3</v>
      </c>
      <c r="S26" s="22">
        <v>2.4412367003516788E-2</v>
      </c>
      <c r="U26" s="23">
        <v>3.5624524620523124E-2</v>
      </c>
      <c r="V26" s="22">
        <v>2.4412367003516788E-2</v>
      </c>
    </row>
    <row r="27" spans="2:22" x14ac:dyDescent="0.3">
      <c r="B27" s="13" t="s">
        <v>67</v>
      </c>
      <c r="C27" s="14">
        <v>42613</v>
      </c>
      <c r="D27" s="15" t="s">
        <v>66</v>
      </c>
      <c r="E27" s="16">
        <v>42551</v>
      </c>
      <c r="F27" s="17">
        <v>7389</v>
      </c>
      <c r="G27" s="18">
        <v>-8.5871461156581397E-3</v>
      </c>
      <c r="H27" s="18">
        <v>0.10004466279589108</v>
      </c>
      <c r="I27" s="15" t="s">
        <v>19</v>
      </c>
      <c r="J27" s="19">
        <v>0</v>
      </c>
      <c r="K27" s="32">
        <v>102.04640000000001</v>
      </c>
      <c r="L27" s="18">
        <v>2.7602674776816549E-3</v>
      </c>
      <c r="M27" s="21">
        <v>-1.9111892474337866E-2</v>
      </c>
      <c r="N27" s="20">
        <v>12706.5</v>
      </c>
      <c r="O27" s="18">
        <v>1.4369536582445219E-2</v>
      </c>
      <c r="P27" s="21">
        <v>3.6698295626065747E-2</v>
      </c>
      <c r="Q27" s="20">
        <v>18640.7</v>
      </c>
      <c r="R27" s="18">
        <v>1.2580734528032433E-2</v>
      </c>
      <c r="S27" s="22">
        <v>2.3017018544231327E-2</v>
      </c>
      <c r="U27" s="23">
        <v>3.6698295626065747E-2</v>
      </c>
      <c r="V27" s="22">
        <v>2.3017018544231327E-2</v>
      </c>
    </row>
    <row r="28" spans="2:22" x14ac:dyDescent="0.3">
      <c r="B28" s="13" t="s">
        <v>69</v>
      </c>
      <c r="C28" s="14">
        <v>42704</v>
      </c>
      <c r="D28" s="15" t="s">
        <v>68</v>
      </c>
      <c r="E28" s="16">
        <v>42643</v>
      </c>
      <c r="F28" s="17">
        <v>8005</v>
      </c>
      <c r="G28" s="18">
        <v>8.3367167411016352E-2</v>
      </c>
      <c r="H28" s="18">
        <v>5.0111504656959127E-2</v>
      </c>
      <c r="I28" s="15" t="s">
        <v>22</v>
      </c>
      <c r="J28" s="19">
        <v>1</v>
      </c>
      <c r="K28" s="32">
        <v>102.2242</v>
      </c>
      <c r="L28" s="18">
        <v>1.7423446589002189E-3</v>
      </c>
      <c r="M28" s="21">
        <v>-5.4686276283901769E-3</v>
      </c>
      <c r="N28" s="20">
        <v>12845.2</v>
      </c>
      <c r="O28" s="18">
        <v>1.0915673080706734E-2</v>
      </c>
      <c r="P28" s="21">
        <v>3.7518072483785136E-2</v>
      </c>
      <c r="Q28" s="20">
        <v>18799.599999999999</v>
      </c>
      <c r="R28" s="18">
        <v>8.5243579908478306E-3</v>
      </c>
      <c r="S28" s="22">
        <v>2.5557658842077169E-2</v>
      </c>
      <c r="U28" s="23">
        <v>3.7518072483785136E-2</v>
      </c>
      <c r="V28" s="22">
        <v>2.5557658842077169E-2</v>
      </c>
    </row>
    <row r="29" spans="2:22" x14ac:dyDescent="0.3">
      <c r="B29" s="13" t="s">
        <v>71</v>
      </c>
      <c r="C29" s="14">
        <v>42794</v>
      </c>
      <c r="D29" s="15" t="s">
        <v>70</v>
      </c>
      <c r="E29" s="16">
        <v>42735</v>
      </c>
      <c r="F29" s="17">
        <v>8522</v>
      </c>
      <c r="G29" s="18">
        <v>6.4584634603372937E-2</v>
      </c>
      <c r="H29" s="18">
        <v>2.1945077347403696E-2</v>
      </c>
      <c r="I29" s="15" t="s">
        <v>19</v>
      </c>
      <c r="J29" s="19">
        <v>0</v>
      </c>
      <c r="K29" s="32">
        <v>102.4734</v>
      </c>
      <c r="L29" s="18">
        <v>2.4377789212339795E-3</v>
      </c>
      <c r="M29" s="21">
        <v>1.6431211286218605E-3</v>
      </c>
      <c r="N29" s="20">
        <v>12989.4</v>
      </c>
      <c r="O29" s="18">
        <v>1.1225983246660132E-2</v>
      </c>
      <c r="P29" s="21">
        <v>4.3736088902459613E-2</v>
      </c>
      <c r="Q29" s="20">
        <v>18979.2</v>
      </c>
      <c r="R29" s="18">
        <v>9.5533947530799246E-3</v>
      </c>
      <c r="S29" s="22">
        <v>3.4040883929738808E-2</v>
      </c>
      <c r="U29" s="23">
        <v>4.3736088902459613E-2</v>
      </c>
      <c r="V29" s="22">
        <v>3.4040883929738808E-2</v>
      </c>
    </row>
    <row r="30" spans="2:22" x14ac:dyDescent="0.3">
      <c r="B30" s="13" t="s">
        <v>73</v>
      </c>
      <c r="C30" s="14">
        <v>42886</v>
      </c>
      <c r="D30" s="15" t="s">
        <v>72</v>
      </c>
      <c r="E30" s="16">
        <v>42825</v>
      </c>
      <c r="F30" s="17">
        <v>7700</v>
      </c>
      <c r="G30" s="18">
        <v>-9.6456230931706188E-2</v>
      </c>
      <c r="H30" s="18">
        <v>3.314101704011807E-2</v>
      </c>
      <c r="I30" s="15" t="s">
        <v>19</v>
      </c>
      <c r="J30" s="19">
        <v>0</v>
      </c>
      <c r="K30" s="32">
        <v>103.73260000000001</v>
      </c>
      <c r="L30" s="18">
        <v>1.2288066952009125E-2</v>
      </c>
      <c r="M30" s="21">
        <v>1.932973355410228E-2</v>
      </c>
      <c r="N30" s="20">
        <v>13114.1</v>
      </c>
      <c r="O30" s="18">
        <v>9.6001354950960849E-3</v>
      </c>
      <c r="P30" s="21">
        <v>4.6908553865804503E-2</v>
      </c>
      <c r="Q30" s="20">
        <v>19162.599999999999</v>
      </c>
      <c r="R30" s="18">
        <v>9.6632102512221874E-3</v>
      </c>
      <c r="S30" s="22">
        <v>4.0930843984768428E-2</v>
      </c>
      <c r="U30" s="23">
        <v>4.6908553865804503E-2</v>
      </c>
      <c r="V30" s="22">
        <v>4.0930843984768428E-2</v>
      </c>
    </row>
    <row r="31" spans="2:22" x14ac:dyDescent="0.3">
      <c r="B31" s="13" t="s">
        <v>75</v>
      </c>
      <c r="C31" s="14">
        <v>42978</v>
      </c>
      <c r="D31" s="15" t="s">
        <v>74</v>
      </c>
      <c r="E31" s="16">
        <v>42916</v>
      </c>
      <c r="F31" s="17">
        <v>7688</v>
      </c>
      <c r="G31" s="18">
        <v>-1.5584415584415368E-3</v>
      </c>
      <c r="H31" s="18">
        <v>4.0465556908918732E-2</v>
      </c>
      <c r="I31" s="15" t="s">
        <v>19</v>
      </c>
      <c r="J31" s="19">
        <v>0</v>
      </c>
      <c r="K31" s="32">
        <v>103.33069999999999</v>
      </c>
      <c r="L31" s="18">
        <v>-3.8743847160874756E-3</v>
      </c>
      <c r="M31" s="21">
        <v>1.2585451324103492E-2</v>
      </c>
      <c r="N31" s="20">
        <v>13233.2</v>
      </c>
      <c r="O31" s="18">
        <v>9.0818279561692972E-3</v>
      </c>
      <c r="P31" s="21">
        <v>4.1451225750600118E-2</v>
      </c>
      <c r="Q31" s="20">
        <v>19359.099999999999</v>
      </c>
      <c r="R31" s="18">
        <v>1.0254349618527669E-2</v>
      </c>
      <c r="S31" s="22">
        <v>3.8539325239931754E-2</v>
      </c>
      <c r="U31" s="23">
        <v>4.1451225750600118E-2</v>
      </c>
      <c r="V31" s="22">
        <v>3.8539325239931754E-2</v>
      </c>
    </row>
    <row r="32" spans="2:22" x14ac:dyDescent="0.3">
      <c r="B32" s="13" t="s">
        <v>77</v>
      </c>
      <c r="C32" s="14">
        <v>43069</v>
      </c>
      <c r="D32" s="15" t="s">
        <v>76</v>
      </c>
      <c r="E32" s="16">
        <v>43008</v>
      </c>
      <c r="F32" s="17">
        <v>8576</v>
      </c>
      <c r="G32" s="18">
        <v>0.11550468262226854</v>
      </c>
      <c r="H32" s="18">
        <v>7.133041848844468E-2</v>
      </c>
      <c r="I32" s="15" t="s">
        <v>22</v>
      </c>
      <c r="J32" s="19">
        <v>1</v>
      </c>
      <c r="K32" s="32">
        <v>105.27630000000001</v>
      </c>
      <c r="L32" s="18">
        <v>1.8828866929189614E-2</v>
      </c>
      <c r="M32" s="21">
        <v>2.9856922333459268E-2</v>
      </c>
      <c r="N32" s="20">
        <v>13359.1</v>
      </c>
      <c r="O32" s="18">
        <v>9.5139497627179104E-3</v>
      </c>
      <c r="P32" s="21">
        <v>4.0007162208451463E-2</v>
      </c>
      <c r="Q32" s="20">
        <v>19588.099999999999</v>
      </c>
      <c r="R32" s="18">
        <v>1.1829062301449866E-2</v>
      </c>
      <c r="S32" s="22">
        <v>4.1942381752803293E-2</v>
      </c>
      <c r="U32" s="23">
        <v>4.0007162208451463E-2</v>
      </c>
      <c r="V32" s="22">
        <v>4.1942381752803293E-2</v>
      </c>
    </row>
    <row r="33" spans="2:22" x14ac:dyDescent="0.3">
      <c r="B33" s="13" t="s">
        <v>79</v>
      </c>
      <c r="C33" s="14">
        <v>43159</v>
      </c>
      <c r="D33" s="15" t="s">
        <v>78</v>
      </c>
      <c r="E33" s="16">
        <v>43100</v>
      </c>
      <c r="F33" s="17">
        <v>8993</v>
      </c>
      <c r="G33" s="18">
        <v>4.8624067164179108E-2</v>
      </c>
      <c r="H33" s="18">
        <v>5.5268716263787931E-2</v>
      </c>
      <c r="I33" s="15" t="s">
        <v>19</v>
      </c>
      <c r="J33" s="19">
        <v>0</v>
      </c>
      <c r="K33" s="32">
        <v>105.9342</v>
      </c>
      <c r="L33" s="18">
        <v>6.2492697786680207E-3</v>
      </c>
      <c r="M33" s="21">
        <v>3.3772666857935896E-2</v>
      </c>
      <c r="N33" s="20">
        <v>13579.2</v>
      </c>
      <c r="O33" s="18">
        <v>1.6475660785532087E-2</v>
      </c>
      <c r="P33" s="21">
        <v>4.5406254330454088E-2</v>
      </c>
      <c r="Q33" s="20">
        <v>19831.8</v>
      </c>
      <c r="R33" s="18">
        <v>1.2441227071538385E-2</v>
      </c>
      <c r="S33" s="22">
        <v>4.4922862923621576E-2</v>
      </c>
      <c r="U33" s="23">
        <v>4.5406254330454088E-2</v>
      </c>
      <c r="V33" s="22">
        <v>4.4922862923621576E-2</v>
      </c>
    </row>
    <row r="34" spans="2:22" x14ac:dyDescent="0.3">
      <c r="B34" s="13" t="s">
        <v>81</v>
      </c>
      <c r="C34" s="14">
        <v>43251</v>
      </c>
      <c r="D34" s="15" t="s">
        <v>80</v>
      </c>
      <c r="E34" s="16">
        <v>43190</v>
      </c>
      <c r="F34" s="17">
        <v>8125</v>
      </c>
      <c r="G34" s="18">
        <v>-9.6519515178472126E-2</v>
      </c>
      <c r="H34" s="18">
        <v>5.5194805194805241E-2</v>
      </c>
      <c r="I34" s="15" t="s">
        <v>19</v>
      </c>
      <c r="J34" s="19">
        <v>0</v>
      </c>
      <c r="K34" s="32">
        <v>107.3015</v>
      </c>
      <c r="L34" s="18">
        <v>1.2907068727568527E-2</v>
      </c>
      <c r="M34" s="21">
        <v>3.4404806203642835E-2</v>
      </c>
      <c r="N34" s="20">
        <v>13679.6</v>
      </c>
      <c r="O34" s="18">
        <v>7.3936608931306491E-3</v>
      </c>
      <c r="P34" s="21">
        <v>4.3121525686093509E-2</v>
      </c>
      <c r="Q34" s="20">
        <v>20041</v>
      </c>
      <c r="R34" s="18">
        <v>1.0548714690547634E-2</v>
      </c>
      <c r="S34" s="22">
        <v>4.5839291119159187E-2</v>
      </c>
      <c r="U34" s="23">
        <v>4.3121525686093509E-2</v>
      </c>
      <c r="V34" s="22">
        <v>4.5839291119159187E-2</v>
      </c>
    </row>
    <row r="35" spans="2:22" x14ac:dyDescent="0.3">
      <c r="B35" s="34"/>
      <c r="C35" s="35"/>
      <c r="D35" s="36" t="s">
        <v>82</v>
      </c>
      <c r="E35" s="37">
        <v>43281</v>
      </c>
      <c r="F35" s="35"/>
      <c r="G35" s="35"/>
      <c r="H35" s="35"/>
      <c r="I35" s="35"/>
      <c r="J35" s="35"/>
      <c r="K35" s="38">
        <v>108.5484</v>
      </c>
      <c r="L35" s="39">
        <v>1.1620527206050113E-2</v>
      </c>
      <c r="M35" s="40">
        <v>5.0495157779827382E-2</v>
      </c>
      <c r="N35" s="41">
        <v>13875.6</v>
      </c>
      <c r="O35" s="39">
        <v>1.4327904324687779E-2</v>
      </c>
      <c r="P35" s="40">
        <v>4.854456971858645E-2</v>
      </c>
      <c r="Q35" s="41">
        <v>20411.900000000001</v>
      </c>
      <c r="R35" s="39">
        <v>1.8507060525921881E-2</v>
      </c>
      <c r="S35" s="42">
        <v>5.4382693410334415E-2</v>
      </c>
      <c r="T35" s="52"/>
      <c r="U35" s="43">
        <v>4.854456971858645E-2</v>
      </c>
      <c r="V35" s="42">
        <v>5.4382693410334415E-2</v>
      </c>
    </row>
    <row r="36" spans="2:22" x14ac:dyDescent="0.3">
      <c r="K36" s="33"/>
    </row>
  </sheetData>
  <pageMargins left="0.25" right="0.25" top="0.75" bottom="0.75" header="0.3" footer="0.3"/>
  <pageSetup scale="6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47676-489B-492E-BFDE-CE75BFDFCC70}">
  <sheetPr>
    <pageSetUpPr fitToPage="1"/>
  </sheetPr>
  <dimension ref="A1:M133"/>
  <sheetViews>
    <sheetView showGridLines="0" workbookViewId="0"/>
  </sheetViews>
  <sheetFormatPr defaultRowHeight="14.4" x14ac:dyDescent="0.3"/>
  <cols>
    <col min="1" max="1" width="16" customWidth="1"/>
    <col min="2" max="2" width="11.88671875" customWidth="1"/>
    <col min="3" max="3" width="13.33203125" customWidth="1"/>
    <col min="4" max="5" width="9.21875" customWidth="1"/>
    <col min="6" max="6" width="9.5546875" customWidth="1"/>
    <col min="7" max="7" width="8" customWidth="1"/>
    <col min="8" max="8" width="10.21875" bestFit="1" customWidth="1"/>
    <col min="9" max="9" width="9.5546875" bestFit="1" customWidth="1"/>
  </cols>
  <sheetData>
    <row r="1" spans="1:9" x14ac:dyDescent="0.3">
      <c r="A1" t="s">
        <v>553</v>
      </c>
    </row>
    <row r="2" spans="1:9" ht="15" thickBot="1" x14ac:dyDescent="0.35"/>
    <row r="3" spans="1:9" x14ac:dyDescent="0.3">
      <c r="A3" s="47" t="s">
        <v>554</v>
      </c>
      <c r="B3" s="47"/>
    </row>
    <row r="4" spans="1:9" x14ac:dyDescent="0.3">
      <c r="A4" s="44" t="s">
        <v>555</v>
      </c>
      <c r="B4" s="55">
        <v>0.66262134232031722</v>
      </c>
    </row>
    <row r="5" spans="1:9" x14ac:dyDescent="0.3">
      <c r="A5" s="44" t="s">
        <v>556</v>
      </c>
      <c r="B5" s="55">
        <v>0.43906704329837898</v>
      </c>
    </row>
    <row r="6" spans="1:9" x14ac:dyDescent="0.3">
      <c r="A6" s="44" t="s">
        <v>557</v>
      </c>
      <c r="B6" s="55">
        <v>0.40680897878224992</v>
      </c>
    </row>
    <row r="7" spans="1:9" x14ac:dyDescent="0.3">
      <c r="A7" s="44" t="s">
        <v>558</v>
      </c>
      <c r="B7" s="55">
        <v>6.3183749618422227E-2</v>
      </c>
    </row>
    <row r="8" spans="1:9" ht="15" thickBot="1" x14ac:dyDescent="0.35">
      <c r="A8" s="45" t="s">
        <v>559</v>
      </c>
      <c r="B8" s="45">
        <v>32</v>
      </c>
    </row>
    <row r="9" spans="1:9" ht="15" thickBot="1" x14ac:dyDescent="0.35">
      <c r="A9" t="s">
        <v>560</v>
      </c>
    </row>
    <row r="10" spans="1:9" x14ac:dyDescent="0.3">
      <c r="A10" s="46"/>
      <c r="B10" s="46" t="s">
        <v>565</v>
      </c>
      <c r="C10" s="46" t="s">
        <v>566</v>
      </c>
      <c r="D10" s="46" t="s">
        <v>567</v>
      </c>
      <c r="E10" s="46" t="s">
        <v>568</v>
      </c>
      <c r="F10" s="58" t="s">
        <v>569</v>
      </c>
      <c r="G10" s="58"/>
    </row>
    <row r="11" spans="1:9" x14ac:dyDescent="0.3">
      <c r="A11" s="44" t="s">
        <v>561</v>
      </c>
      <c r="B11" s="44">
        <v>1</v>
      </c>
      <c r="C11" s="55">
        <v>9.6870684261825643E-2</v>
      </c>
      <c r="D11" s="55">
        <v>9.6870684261825643E-2</v>
      </c>
      <c r="E11" s="55">
        <v>24.265071573410751</v>
      </c>
      <c r="F11" s="53">
        <v>2.8712045918703727E-5</v>
      </c>
    </row>
    <row r="12" spans="1:9" x14ac:dyDescent="0.3">
      <c r="A12" s="44" t="s">
        <v>562</v>
      </c>
      <c r="B12" s="44">
        <v>31</v>
      </c>
      <c r="C12" s="55">
        <v>0.12375777269114759</v>
      </c>
      <c r="D12" s="55">
        <v>3.9921862158434707E-3</v>
      </c>
      <c r="E12" s="55"/>
      <c r="F12" s="55"/>
    </row>
    <row r="13" spans="1:9" ht="15" thickBot="1" x14ac:dyDescent="0.35">
      <c r="A13" s="45" t="s">
        <v>563</v>
      </c>
      <c r="B13" s="45">
        <v>32</v>
      </c>
      <c r="C13" s="57">
        <v>0.22062845695297323</v>
      </c>
      <c r="D13" s="57"/>
      <c r="E13" s="57"/>
      <c r="F13" s="57"/>
      <c r="G13" s="45"/>
    </row>
    <row r="14" spans="1:9" ht="6.6" customHeight="1" thickBot="1" x14ac:dyDescent="0.35"/>
    <row r="15" spans="1:9" ht="28.8" x14ac:dyDescent="0.3">
      <c r="A15" s="46"/>
      <c r="B15" s="59" t="s">
        <v>570</v>
      </c>
      <c r="C15" s="59" t="s">
        <v>558</v>
      </c>
      <c r="D15" s="64" t="s">
        <v>571</v>
      </c>
      <c r="E15" s="64" t="s">
        <v>572</v>
      </c>
      <c r="F15" s="62" t="s">
        <v>573</v>
      </c>
      <c r="G15" s="62" t="s">
        <v>574</v>
      </c>
      <c r="H15" s="62" t="s">
        <v>575</v>
      </c>
      <c r="I15" s="62" t="s">
        <v>576</v>
      </c>
    </row>
    <row r="16" spans="1:9" ht="43.8" thickBot="1" x14ac:dyDescent="0.35">
      <c r="A16" s="49" t="s">
        <v>7</v>
      </c>
      <c r="B16" s="57">
        <v>0.11004015418349884</v>
      </c>
      <c r="C16" s="57">
        <v>2.2338828907989643E-2</v>
      </c>
      <c r="D16" s="65">
        <v>4.9259589496270406</v>
      </c>
      <c r="E16" s="65">
        <v>2.6552519528909181E-5</v>
      </c>
      <c r="F16" s="63">
        <v>6.4479812248905172E-2</v>
      </c>
      <c r="G16" s="63">
        <v>0.15560049611809251</v>
      </c>
      <c r="H16" s="63">
        <v>6.4479812248905172E-2</v>
      </c>
      <c r="I16" s="63">
        <v>0.15560049611809251</v>
      </c>
    </row>
    <row r="18" spans="1:7" x14ac:dyDescent="0.3">
      <c r="A18" t="s">
        <v>577</v>
      </c>
    </row>
    <row r="19" spans="1:7" ht="15" thickBot="1" x14ac:dyDescent="0.35">
      <c r="E19" s="96" t="s">
        <v>585</v>
      </c>
      <c r="F19" s="97"/>
      <c r="G19" s="98"/>
    </row>
    <row r="20" spans="1:7" ht="86.4" x14ac:dyDescent="0.3">
      <c r="A20" s="59" t="s">
        <v>578</v>
      </c>
      <c r="B20" s="59" t="s">
        <v>579</v>
      </c>
      <c r="C20" s="59" t="s">
        <v>580</v>
      </c>
      <c r="D20" s="59" t="s">
        <v>581</v>
      </c>
      <c r="E20" s="66" t="s">
        <v>586</v>
      </c>
      <c r="F20" s="59" t="s">
        <v>587</v>
      </c>
      <c r="G20" s="67" t="s">
        <v>588</v>
      </c>
    </row>
    <row r="21" spans="1:7" x14ac:dyDescent="0.3">
      <c r="A21" s="44">
        <v>1</v>
      </c>
      <c r="B21" s="54">
        <v>0</v>
      </c>
      <c r="C21" s="54">
        <v>-6.8581225889412512E-3</v>
      </c>
      <c r="D21" s="54">
        <v>-0.11027929745080722</v>
      </c>
      <c r="E21" s="68">
        <f>D21^2</f>
        <v>1.2161523446243617E-2</v>
      </c>
      <c r="F21" s="69"/>
      <c r="G21" s="70"/>
    </row>
    <row r="22" spans="1:7" x14ac:dyDescent="0.3">
      <c r="A22" s="44">
        <v>2</v>
      </c>
      <c r="B22" s="54">
        <v>0.11004015418349884</v>
      </c>
      <c r="C22" s="54">
        <v>3.9506673611063123E-2</v>
      </c>
      <c r="D22" s="54">
        <v>0.63527126468571615</v>
      </c>
      <c r="E22" s="68">
        <f>D22^2</f>
        <v>0.40356957973538921</v>
      </c>
      <c r="F22" s="69">
        <f>E21</f>
        <v>1.2161523446243617E-2</v>
      </c>
      <c r="G22" s="70">
        <f>+(C22-F22)^2</f>
        <v>7.4775723753652814E-4</v>
      </c>
    </row>
    <row r="23" spans="1:7" x14ac:dyDescent="0.3">
      <c r="A23" s="44">
        <v>3</v>
      </c>
      <c r="B23" s="54">
        <v>0</v>
      </c>
      <c r="C23" s="54">
        <v>5.462737000187734E-2</v>
      </c>
      <c r="D23" s="54">
        <v>0.8784135756200232</v>
      </c>
      <c r="E23" s="68">
        <f t="shared" ref="E23:E52" si="0">D23^2</f>
        <v>0.77161040983355422</v>
      </c>
      <c r="F23" s="69">
        <f t="shared" ref="F23:F52" si="1">E22</f>
        <v>0.40356957973538921</v>
      </c>
      <c r="G23" s="70">
        <f t="shared" ref="G23:G52" si="2">+(C23-F23)^2</f>
        <v>0.12176066573370618</v>
      </c>
    </row>
    <row r="24" spans="1:7" x14ac:dyDescent="0.3">
      <c r="A24" s="44">
        <v>4</v>
      </c>
      <c r="B24" s="54">
        <v>0</v>
      </c>
      <c r="C24" s="54">
        <v>-8.1167675329298694E-2</v>
      </c>
      <c r="D24" s="54">
        <v>-1.3051843408958574</v>
      </c>
      <c r="E24" s="68">
        <f t="shared" si="0"/>
        <v>1.7035061637197537</v>
      </c>
      <c r="F24" s="69">
        <f t="shared" si="1"/>
        <v>0.77161040983355422</v>
      </c>
      <c r="G24" s="70">
        <f t="shared" si="2"/>
        <v>0.72723046253402202</v>
      </c>
    </row>
    <row r="25" spans="1:7" x14ac:dyDescent="0.3">
      <c r="A25" s="44">
        <v>5</v>
      </c>
      <c r="B25" s="54">
        <v>0</v>
      </c>
      <c r="C25" s="54">
        <v>-4.8430840759395855E-3</v>
      </c>
      <c r="D25" s="54">
        <v>-7.7877276537901885E-2</v>
      </c>
      <c r="E25" s="68">
        <f t="shared" si="0"/>
        <v>6.0648702009608434E-3</v>
      </c>
      <c r="F25" s="69">
        <f t="shared" si="1"/>
        <v>1.7035061637197537</v>
      </c>
      <c r="G25" s="70">
        <f t="shared" si="2"/>
        <v>2.9184571524441116</v>
      </c>
    </row>
    <row r="26" spans="1:7" x14ac:dyDescent="0.3">
      <c r="A26" s="44">
        <v>6</v>
      </c>
      <c r="B26" s="54">
        <v>0.11004015418349884</v>
      </c>
      <c r="C26" s="54">
        <v>2.6715452519693733E-3</v>
      </c>
      <c r="D26" s="54">
        <v>4.295871496527226E-2</v>
      </c>
      <c r="E26" s="68">
        <f t="shared" si="0"/>
        <v>1.8454511914675069E-3</v>
      </c>
      <c r="F26" s="69">
        <f t="shared" si="1"/>
        <v>6.0648702009608434E-3</v>
      </c>
      <c r="G26" s="70">
        <f t="shared" si="2"/>
        <v>1.1514654209447964E-5</v>
      </c>
    </row>
    <row r="27" spans="1:7" x14ac:dyDescent="0.3">
      <c r="A27" s="44">
        <v>7</v>
      </c>
      <c r="B27" s="54">
        <v>0</v>
      </c>
      <c r="C27" s="54">
        <v>5.5283414975507261E-2</v>
      </c>
      <c r="D27" s="54">
        <v>0.88896284443955453</v>
      </c>
      <c r="E27" s="68">
        <f t="shared" si="0"/>
        <v>0.79025493879406361</v>
      </c>
      <c r="F27" s="69">
        <f t="shared" si="1"/>
        <v>1.8454511914675069E-3</v>
      </c>
      <c r="G27" s="70">
        <f t="shared" si="2"/>
        <v>2.8556159733843446E-3</v>
      </c>
    </row>
    <row r="28" spans="1:7" x14ac:dyDescent="0.3">
      <c r="A28" s="44">
        <v>8</v>
      </c>
      <c r="B28" s="54">
        <v>0</v>
      </c>
      <c r="C28" s="54">
        <v>-8.405172413793105E-2</v>
      </c>
      <c r="D28" s="54">
        <v>-1.3515601343152799</v>
      </c>
      <c r="E28" s="68">
        <f t="shared" si="0"/>
        <v>1.8267147966703374</v>
      </c>
      <c r="F28" s="69">
        <f t="shared" si="1"/>
        <v>0.79025493879406361</v>
      </c>
      <c r="G28" s="70">
        <f t="shared" si="2"/>
        <v>0.76441214084728049</v>
      </c>
    </row>
    <row r="29" spans="1:7" x14ac:dyDescent="0.3">
      <c r="A29" s="44">
        <v>9</v>
      </c>
      <c r="B29" s="54">
        <v>0</v>
      </c>
      <c r="C29" s="54">
        <v>6.6968325791856298E-3</v>
      </c>
      <c r="D29" s="54">
        <v>0.10768573795533171</v>
      </c>
      <c r="E29" s="68">
        <f t="shared" si="0"/>
        <v>1.1596218158984367E-2</v>
      </c>
      <c r="F29" s="69">
        <f t="shared" si="1"/>
        <v>1.8267147966703374</v>
      </c>
      <c r="G29" s="70">
        <f t="shared" si="2"/>
        <v>3.3124653896145011</v>
      </c>
    </row>
    <row r="30" spans="1:7" x14ac:dyDescent="0.3">
      <c r="A30" s="44">
        <v>10</v>
      </c>
      <c r="B30" s="54">
        <v>0.11004015418349884</v>
      </c>
      <c r="C30" s="54">
        <v>2.6421550239370692E-2</v>
      </c>
      <c r="D30" s="54">
        <v>0.42486117157739939</v>
      </c>
      <c r="E30" s="68">
        <f t="shared" si="0"/>
        <v>0.1805070151141204</v>
      </c>
      <c r="F30" s="69">
        <f t="shared" si="1"/>
        <v>1.1596218158984367E-2</v>
      </c>
      <c r="G30" s="70">
        <f t="shared" si="2"/>
        <v>2.1979047129373191E-4</v>
      </c>
    </row>
    <row r="31" spans="1:7" x14ac:dyDescent="0.3">
      <c r="A31" s="44">
        <v>11</v>
      </c>
      <c r="B31" s="54">
        <v>0</v>
      </c>
      <c r="C31" s="54">
        <v>9.9984179718398902E-2</v>
      </c>
      <c r="D31" s="54">
        <v>1.6077556142434732</v>
      </c>
      <c r="E31" s="68">
        <f t="shared" si="0"/>
        <v>2.5848781151314077</v>
      </c>
      <c r="F31" s="69">
        <f t="shared" si="1"/>
        <v>0.1805070151141204</v>
      </c>
      <c r="G31" s="70">
        <f t="shared" si="2"/>
        <v>6.4839270201664592E-3</v>
      </c>
    </row>
    <row r="32" spans="1:7" x14ac:dyDescent="0.3">
      <c r="A32" s="44">
        <v>12</v>
      </c>
      <c r="B32" s="54">
        <v>0</v>
      </c>
      <c r="C32" s="54">
        <v>-9.0464547677261642E-2</v>
      </c>
      <c r="D32" s="54">
        <v>-1.454678978491927</v>
      </c>
      <c r="E32" s="68">
        <f t="shared" si="0"/>
        <v>2.1160909304663162</v>
      </c>
      <c r="F32" s="69">
        <f t="shared" si="1"/>
        <v>2.5848781151314077</v>
      </c>
      <c r="G32" s="70">
        <f t="shared" si="2"/>
        <v>7.1574583634441815</v>
      </c>
    </row>
    <row r="33" spans="1:7" x14ac:dyDescent="0.3">
      <c r="A33" s="44">
        <v>13</v>
      </c>
      <c r="B33" s="54">
        <v>0</v>
      </c>
      <c r="C33" s="54">
        <v>1.2808349146109954E-2</v>
      </c>
      <c r="D33" s="54">
        <v>0.20595953586704724</v>
      </c>
      <c r="E33" s="68">
        <f t="shared" si="0"/>
        <v>4.2419330414569516E-2</v>
      </c>
      <c r="F33" s="69">
        <f t="shared" si="1"/>
        <v>2.1160909304663162</v>
      </c>
      <c r="G33" s="70">
        <f t="shared" si="2"/>
        <v>4.4237976168849906</v>
      </c>
    </row>
    <row r="34" spans="1:7" x14ac:dyDescent="0.3">
      <c r="A34" s="44">
        <v>14</v>
      </c>
      <c r="B34" s="54">
        <v>0.11004015418349884</v>
      </c>
      <c r="C34" s="54">
        <v>-4.1343823192085807E-2</v>
      </c>
      <c r="D34" s="54">
        <v>-0.66481281377291379</v>
      </c>
      <c r="E34" s="68">
        <f t="shared" si="0"/>
        <v>0.44197607735665895</v>
      </c>
      <c r="F34" s="69">
        <f t="shared" si="1"/>
        <v>4.2419330414569516E-2</v>
      </c>
      <c r="G34" s="70">
        <f t="shared" si="2"/>
        <v>7.0162659021321336E-3</v>
      </c>
    </row>
    <row r="35" spans="1:7" x14ac:dyDescent="0.3">
      <c r="A35" s="44">
        <v>15</v>
      </c>
      <c r="B35" s="54">
        <v>0</v>
      </c>
      <c r="C35" s="54">
        <v>7.3192111029948936E-2</v>
      </c>
      <c r="D35" s="54">
        <v>1.1769364689309714</v>
      </c>
      <c r="E35" s="68">
        <f t="shared" si="0"/>
        <v>1.3851794518997034</v>
      </c>
      <c r="F35" s="69">
        <f t="shared" si="1"/>
        <v>0.44197607735665895</v>
      </c>
      <c r="G35" s="70">
        <f t="shared" si="2"/>
        <v>0.13600161381965997</v>
      </c>
    </row>
    <row r="36" spans="1:7" x14ac:dyDescent="0.3">
      <c r="A36" s="44">
        <v>16</v>
      </c>
      <c r="B36" s="54">
        <v>0</v>
      </c>
      <c r="C36" s="54">
        <v>-0.1128505309011707</v>
      </c>
      <c r="D36" s="54">
        <v>-1.8146478286637002</v>
      </c>
      <c r="E36" s="68">
        <f t="shared" si="0"/>
        <v>3.292946742073882</v>
      </c>
      <c r="F36" s="69">
        <f t="shared" si="1"/>
        <v>1.3851794518997034</v>
      </c>
      <c r="G36" s="70">
        <f t="shared" si="2"/>
        <v>2.2440938293703869</v>
      </c>
    </row>
    <row r="37" spans="1:7" x14ac:dyDescent="0.3">
      <c r="A37" s="44">
        <v>17</v>
      </c>
      <c r="B37" s="54">
        <v>0</v>
      </c>
      <c r="C37" s="54">
        <v>-9.3601350314561627E-3</v>
      </c>
      <c r="D37" s="54">
        <v>-0.15051190787667582</v>
      </c>
      <c r="E37" s="68">
        <f t="shared" si="0"/>
        <v>2.2653834412676946E-2</v>
      </c>
      <c r="F37" s="69">
        <f t="shared" si="1"/>
        <v>3.292946742073882</v>
      </c>
      <c r="G37" s="70">
        <f t="shared" si="2"/>
        <v>10.905230710577213</v>
      </c>
    </row>
    <row r="38" spans="1:7" x14ac:dyDescent="0.3">
      <c r="A38" s="44">
        <v>18</v>
      </c>
      <c r="B38" s="54">
        <v>0.11004015418349884</v>
      </c>
      <c r="C38" s="54">
        <v>-3.0888976983994468E-2</v>
      </c>
      <c r="D38" s="54">
        <v>-0.49669784063964106</v>
      </c>
      <c r="E38" s="68">
        <f t="shared" si="0"/>
        <v>0.24670874489608227</v>
      </c>
      <c r="F38" s="69">
        <f t="shared" si="1"/>
        <v>2.2653834412676946E-2</v>
      </c>
      <c r="G38" s="70">
        <f t="shared" si="2"/>
        <v>2.8668326522595261E-3</v>
      </c>
    </row>
    <row r="39" spans="1:7" x14ac:dyDescent="0.3">
      <c r="A39" s="44">
        <v>19</v>
      </c>
      <c r="B39" s="54">
        <v>0</v>
      </c>
      <c r="C39" s="54">
        <v>7.5929381369312487E-2</v>
      </c>
      <c r="D39" s="54">
        <v>1.2209520498779645</v>
      </c>
      <c r="E39" s="68">
        <f t="shared" si="0"/>
        <v>1.4907239081012034</v>
      </c>
      <c r="F39" s="69">
        <f t="shared" si="1"/>
        <v>0.24670874489608227</v>
      </c>
      <c r="G39" s="70">
        <f t="shared" si="2"/>
        <v>2.9165591006608586E-2</v>
      </c>
    </row>
    <row r="40" spans="1:7" x14ac:dyDescent="0.3">
      <c r="A40" s="44">
        <v>20</v>
      </c>
      <c r="B40" s="54">
        <v>0</v>
      </c>
      <c r="C40" s="54">
        <v>-0.10005336179295621</v>
      </c>
      <c r="D40" s="54">
        <v>-1.6088680689246817</v>
      </c>
      <c r="E40" s="68">
        <f t="shared" si="0"/>
        <v>2.5884564632054343</v>
      </c>
      <c r="F40" s="69">
        <f t="shared" si="1"/>
        <v>1.4907239081012034</v>
      </c>
      <c r="G40" s="70">
        <f t="shared" si="2"/>
        <v>2.5305723224119157</v>
      </c>
    </row>
    <row r="41" spans="1:7" x14ac:dyDescent="0.3">
      <c r="A41" s="44">
        <v>21</v>
      </c>
      <c r="B41" s="54">
        <v>0</v>
      </c>
      <c r="C41" s="54">
        <v>-4.2988437592647033E-3</v>
      </c>
      <c r="D41" s="54">
        <v>-6.9125837789330832E-2</v>
      </c>
      <c r="E41" s="68">
        <f t="shared" si="0"/>
        <v>4.7783814500768785E-3</v>
      </c>
      <c r="F41" s="69">
        <f t="shared" si="1"/>
        <v>2.5884564632054343</v>
      </c>
      <c r="G41" s="70">
        <f t="shared" si="2"/>
        <v>6.7223800817936104</v>
      </c>
    </row>
    <row r="42" spans="1:7" x14ac:dyDescent="0.3">
      <c r="A42" s="44">
        <v>22</v>
      </c>
      <c r="B42" s="54">
        <v>0.11004015418349884</v>
      </c>
      <c r="C42" s="54">
        <v>2.4841489407389991E-2</v>
      </c>
      <c r="D42" s="54">
        <v>0.39945363529898043</v>
      </c>
      <c r="E42" s="68">
        <f t="shared" si="0"/>
        <v>0.15956320675357086</v>
      </c>
      <c r="F42" s="69">
        <f t="shared" si="1"/>
        <v>4.7783814500768785E-3</v>
      </c>
      <c r="G42" s="70">
        <f t="shared" si="2"/>
        <v>4.0252830090680081E-4</v>
      </c>
    </row>
    <row r="43" spans="1:7" x14ac:dyDescent="0.3">
      <c r="A43" s="44">
        <v>23</v>
      </c>
      <c r="B43" s="54">
        <v>0</v>
      </c>
      <c r="C43" s="54">
        <v>9.3926275744457666E-2</v>
      </c>
      <c r="D43" s="54">
        <v>1.5103439121913775</v>
      </c>
      <c r="E43" s="68">
        <f t="shared" si="0"/>
        <v>2.2811387330935555</v>
      </c>
      <c r="F43" s="69">
        <f t="shared" si="1"/>
        <v>0.15956320675357086</v>
      </c>
      <c r="G43" s="70">
        <f t="shared" si="2"/>
        <v>4.3082067122950851E-3</v>
      </c>
    </row>
    <row r="44" spans="1:7" x14ac:dyDescent="0.3">
      <c r="A44" s="44">
        <v>24</v>
      </c>
      <c r="B44" s="54">
        <v>0</v>
      </c>
      <c r="C44" s="54">
        <v>-0.10624775152896027</v>
      </c>
      <c r="D44" s="54">
        <v>-1.708474475687451</v>
      </c>
      <c r="E44" s="68">
        <f t="shared" si="0"/>
        <v>2.9188850340755108</v>
      </c>
      <c r="F44" s="69">
        <f t="shared" si="1"/>
        <v>2.2811387330935555</v>
      </c>
      <c r="G44" s="70">
        <f t="shared" si="2"/>
        <v>5.6996142269582535</v>
      </c>
    </row>
    <row r="45" spans="1:7" x14ac:dyDescent="0.3">
      <c r="A45" s="44">
        <v>25</v>
      </c>
      <c r="B45" s="54">
        <v>0</v>
      </c>
      <c r="C45" s="54">
        <v>-8.5871461156581397E-3</v>
      </c>
      <c r="D45" s="54">
        <v>-0.13808216876572371</v>
      </c>
      <c r="E45" s="68">
        <f t="shared" si="0"/>
        <v>1.9066685331045805E-2</v>
      </c>
      <c r="F45" s="69">
        <f t="shared" si="1"/>
        <v>2.9188850340755108</v>
      </c>
      <c r="G45" s="70">
        <f t="shared" si="2"/>
        <v>8.5700933657932357</v>
      </c>
    </row>
    <row r="46" spans="1:7" x14ac:dyDescent="0.3">
      <c r="A46" s="44">
        <v>26</v>
      </c>
      <c r="B46" s="54">
        <v>0.11004015418349884</v>
      </c>
      <c r="C46" s="54">
        <v>-2.667298677248249E-2</v>
      </c>
      <c r="D46" s="54">
        <v>-0.42890429618846243</v>
      </c>
      <c r="E46" s="68">
        <f t="shared" si="0"/>
        <v>0.18395889528892032</v>
      </c>
      <c r="F46" s="69">
        <f t="shared" si="1"/>
        <v>1.9066685331045805E-2</v>
      </c>
      <c r="G46" s="70">
        <f t="shared" si="2"/>
        <v>2.0921176041382842E-3</v>
      </c>
    </row>
    <row r="47" spans="1:7" x14ac:dyDescent="0.3">
      <c r="A47" s="44">
        <v>27</v>
      </c>
      <c r="B47" s="54">
        <v>0</v>
      </c>
      <c r="C47" s="54">
        <v>6.4584634603372937E-2</v>
      </c>
      <c r="D47" s="54">
        <v>1.0385273867314468</v>
      </c>
      <c r="E47" s="68">
        <f t="shared" si="0"/>
        <v>1.0785391329912482</v>
      </c>
      <c r="F47" s="69">
        <f t="shared" si="1"/>
        <v>0.18395889528892032</v>
      </c>
      <c r="G47" s="70">
        <f t="shared" si="2"/>
        <v>1.4250214114221022E-2</v>
      </c>
    </row>
    <row r="48" spans="1:7" x14ac:dyDescent="0.3">
      <c r="A48" s="44">
        <v>28</v>
      </c>
      <c r="B48" s="54">
        <v>0</v>
      </c>
      <c r="C48" s="54">
        <v>-9.6456230931706188E-2</v>
      </c>
      <c r="D48" s="54">
        <v>-1.5510258447485008</v>
      </c>
      <c r="E48" s="68">
        <f t="shared" si="0"/>
        <v>2.4056811710778003</v>
      </c>
      <c r="F48" s="69">
        <f t="shared" si="1"/>
        <v>1.0785391329912482</v>
      </c>
      <c r="G48" s="70">
        <f t="shared" si="2"/>
        <v>1.3806141052404362</v>
      </c>
    </row>
    <row r="49" spans="1:13" x14ac:dyDescent="0.3">
      <c r="A49" s="44">
        <v>29</v>
      </c>
      <c r="B49" s="54">
        <v>0</v>
      </c>
      <c r="C49" s="54">
        <v>-1.5584415584415368E-3</v>
      </c>
      <c r="D49" s="54">
        <v>-2.5059896196694544E-2</v>
      </c>
      <c r="E49" s="68">
        <f t="shared" si="0"/>
        <v>6.2799839738910573E-4</v>
      </c>
      <c r="F49" s="69">
        <f t="shared" si="1"/>
        <v>2.4056811710778003</v>
      </c>
      <c r="G49" s="70">
        <f t="shared" si="2"/>
        <v>5.7948025526450841</v>
      </c>
    </row>
    <row r="50" spans="1:13" x14ac:dyDescent="0.3">
      <c r="A50" s="44">
        <v>30</v>
      </c>
      <c r="B50" s="54">
        <v>0.11004015418349884</v>
      </c>
      <c r="C50" s="54">
        <v>5.4645284387696974E-3</v>
      </c>
      <c r="D50" s="54">
        <v>8.7870164073650822E-2</v>
      </c>
      <c r="E50" s="68">
        <f t="shared" si="0"/>
        <v>7.7211657343303156E-3</v>
      </c>
      <c r="F50" s="69">
        <f t="shared" si="1"/>
        <v>6.2799839738910573E-4</v>
      </c>
      <c r="G50" s="70">
        <f t="shared" si="2"/>
        <v>2.339202284117695E-5</v>
      </c>
    </row>
    <row r="51" spans="1:13" x14ac:dyDescent="0.3">
      <c r="A51" s="44">
        <v>31</v>
      </c>
      <c r="B51" s="54">
        <v>0</v>
      </c>
      <c r="C51" s="54">
        <v>4.8624067164179108E-2</v>
      </c>
      <c r="D51" s="54">
        <v>0.78187986530207987</v>
      </c>
      <c r="E51" s="68">
        <f t="shared" si="0"/>
        <v>0.61133612376479851</v>
      </c>
      <c r="F51" s="69">
        <f t="shared" si="1"/>
        <v>7.7211657343303156E-3</v>
      </c>
      <c r="G51" s="70">
        <f t="shared" si="2"/>
        <v>1.6730473453799265E-3</v>
      </c>
    </row>
    <row r="52" spans="1:13" ht="15" thickBot="1" x14ac:dyDescent="0.35">
      <c r="A52" s="45">
        <v>32</v>
      </c>
      <c r="B52" s="56">
        <v>0</v>
      </c>
      <c r="C52" s="56">
        <v>-9.6519515178472126E-2</v>
      </c>
      <c r="D52" s="56">
        <v>-1.5520434617686902</v>
      </c>
      <c r="E52" s="71">
        <f t="shared" si="0"/>
        <v>2.4088389072189398</v>
      </c>
      <c r="F52" s="72">
        <f t="shared" si="1"/>
        <v>0.61133612376479851</v>
      </c>
      <c r="G52" s="73">
        <f t="shared" si="2"/>
        <v>0.50105960558378593</v>
      </c>
    </row>
    <row r="53" spans="1:13" x14ac:dyDescent="0.3">
      <c r="B53" s="77" t="s">
        <v>591</v>
      </c>
      <c r="C53" s="79">
        <f>SKEW(C21:C52)</f>
        <v>-0.20100554528839298</v>
      </c>
      <c r="E53" s="74">
        <f>SUM(E21:E52)</f>
        <v>31.999999999999996</v>
      </c>
      <c r="F53" s="75">
        <f t="shared" ref="F53:G53" si="3">SUM(F21:F52)</f>
        <v>29.591161092781057</v>
      </c>
      <c r="G53" s="76">
        <f t="shared" si="3"/>
        <v>63.982161006713731</v>
      </c>
    </row>
    <row r="54" spans="1:13" x14ac:dyDescent="0.3">
      <c r="B54" s="77" t="s">
        <v>592</v>
      </c>
      <c r="C54" s="79">
        <f>KURT(C21:C52)</f>
        <v>-0.95142823567235313</v>
      </c>
      <c r="E54" s="25"/>
      <c r="F54" s="77" t="s">
        <v>589</v>
      </c>
      <c r="G54" s="78">
        <f>+G53/E53</f>
        <v>1.9994425314598043</v>
      </c>
      <c r="H54" s="25" t="s">
        <v>590</v>
      </c>
      <c r="I54" s="25"/>
      <c r="J54" s="25"/>
      <c r="K54" s="25"/>
      <c r="L54" s="25"/>
      <c r="M54" s="25"/>
    </row>
    <row r="59" spans="1:13" x14ac:dyDescent="0.3">
      <c r="A59" s="25" t="s">
        <v>593</v>
      </c>
    </row>
    <row r="60" spans="1:13" x14ac:dyDescent="0.3">
      <c r="A60" t="s">
        <v>553</v>
      </c>
    </row>
    <row r="61" spans="1:13" ht="15" thickBot="1" x14ac:dyDescent="0.35"/>
    <row r="62" spans="1:13" x14ac:dyDescent="0.3">
      <c r="A62" s="47" t="s">
        <v>554</v>
      </c>
      <c r="B62" s="47"/>
    </row>
    <row r="63" spans="1:13" x14ac:dyDescent="0.3">
      <c r="A63" s="44" t="s">
        <v>555</v>
      </c>
      <c r="B63" s="55">
        <v>6.9879041048346316E-2</v>
      </c>
    </row>
    <row r="64" spans="1:13" x14ac:dyDescent="0.3">
      <c r="A64" s="44" t="s">
        <v>556</v>
      </c>
      <c r="B64" s="55">
        <v>4.8830803778364684E-3</v>
      </c>
    </row>
    <row r="65" spans="1:9" x14ac:dyDescent="0.3">
      <c r="A65" s="44" t="s">
        <v>557</v>
      </c>
      <c r="B65" s="55">
        <v>-2.7374984138292563E-2</v>
      </c>
    </row>
    <row r="66" spans="1:9" x14ac:dyDescent="0.3">
      <c r="A66" s="44" t="s">
        <v>558</v>
      </c>
      <c r="B66" s="55">
        <v>0.50675868651075606</v>
      </c>
    </row>
    <row r="67" spans="1:9" ht="15" thickBot="1" x14ac:dyDescent="0.35">
      <c r="A67" s="45" t="s">
        <v>559</v>
      </c>
      <c r="B67" s="45">
        <v>32</v>
      </c>
    </row>
    <row r="68" spans="1:9" ht="15" thickBot="1" x14ac:dyDescent="0.35">
      <c r="A68" t="s">
        <v>560</v>
      </c>
    </row>
    <row r="69" spans="1:9" x14ac:dyDescent="0.3">
      <c r="A69" s="46"/>
      <c r="B69" s="46" t="s">
        <v>565</v>
      </c>
      <c r="C69" s="46" t="s">
        <v>566</v>
      </c>
      <c r="D69" s="46" t="s">
        <v>567</v>
      </c>
      <c r="E69" s="46" t="s">
        <v>568</v>
      </c>
      <c r="F69" s="94" t="s">
        <v>569</v>
      </c>
      <c r="G69" s="58"/>
    </row>
    <row r="70" spans="1:9" x14ac:dyDescent="0.3">
      <c r="A70" s="44" t="s">
        <v>561</v>
      </c>
      <c r="B70" s="44">
        <v>1</v>
      </c>
      <c r="C70" s="55">
        <v>3.9064643022691747E-2</v>
      </c>
      <c r="D70" s="55">
        <v>3.9064643022691747E-2</v>
      </c>
      <c r="E70" s="55">
        <v>0.15211829758698744</v>
      </c>
      <c r="F70" s="55">
        <v>0.69927466908167069</v>
      </c>
      <c r="G70" s="55"/>
    </row>
    <row r="71" spans="1:9" x14ac:dyDescent="0.3">
      <c r="A71" s="44" t="s">
        <v>562</v>
      </c>
      <c r="B71" s="44">
        <v>31</v>
      </c>
      <c r="C71" s="55">
        <v>7.9609353569773083</v>
      </c>
      <c r="D71" s="55">
        <v>0.25680436635410669</v>
      </c>
      <c r="E71" s="55"/>
      <c r="F71" s="55"/>
      <c r="G71" s="55"/>
    </row>
    <row r="72" spans="1:9" ht="15" thickBot="1" x14ac:dyDescent="0.35">
      <c r="A72" s="45" t="s">
        <v>563</v>
      </c>
      <c r="B72" s="45">
        <v>32</v>
      </c>
      <c r="C72" s="45">
        <v>8</v>
      </c>
      <c r="D72" s="45"/>
      <c r="E72" s="45"/>
      <c r="F72" s="45"/>
      <c r="G72" s="45"/>
    </row>
    <row r="73" spans="1:9" ht="15" thickBot="1" x14ac:dyDescent="0.35"/>
    <row r="74" spans="1:9" x14ac:dyDescent="0.3">
      <c r="A74" s="46"/>
      <c r="B74" s="46" t="s">
        <v>570</v>
      </c>
      <c r="C74" s="46" t="s">
        <v>558</v>
      </c>
      <c r="D74" s="46" t="s">
        <v>571</v>
      </c>
      <c r="E74" s="46" t="s">
        <v>572</v>
      </c>
      <c r="F74" s="93" t="s">
        <v>573</v>
      </c>
      <c r="G74" s="93" t="s">
        <v>574</v>
      </c>
      <c r="H74" s="93" t="s">
        <v>575</v>
      </c>
      <c r="I74" s="93" t="s">
        <v>576</v>
      </c>
    </row>
    <row r="75" spans="1:9" ht="15" thickBot="1" x14ac:dyDescent="0.35">
      <c r="A75" s="45" t="s">
        <v>586</v>
      </c>
      <c r="B75" s="57">
        <v>2.4027210230523368E-2</v>
      </c>
      <c r="C75" s="57">
        <v>6.1604525968225889E-2</v>
      </c>
      <c r="D75" s="57">
        <v>0.39002345773938779</v>
      </c>
      <c r="E75" s="57">
        <v>0.69918621631386513</v>
      </c>
      <c r="F75" s="63">
        <v>-0.10161604884055003</v>
      </c>
      <c r="G75" s="63">
        <v>0.14967046930159678</v>
      </c>
      <c r="H75" s="63">
        <v>-0.10161604884055003</v>
      </c>
      <c r="I75" s="63">
        <v>0.14967046930159678</v>
      </c>
    </row>
    <row r="77" spans="1:9" x14ac:dyDescent="0.3">
      <c r="A77" s="25" t="s">
        <v>595</v>
      </c>
    </row>
    <row r="78" spans="1:9" x14ac:dyDescent="0.3">
      <c r="A78" t="s">
        <v>553</v>
      </c>
    </row>
    <row r="79" spans="1:9" ht="15" thickBot="1" x14ac:dyDescent="0.35"/>
    <row r="80" spans="1:9" x14ac:dyDescent="0.3">
      <c r="A80" s="47" t="s">
        <v>554</v>
      </c>
      <c r="B80" s="47"/>
    </row>
    <row r="81" spans="1:9" x14ac:dyDescent="0.3">
      <c r="A81" s="44" t="s">
        <v>555</v>
      </c>
      <c r="B81" s="44">
        <v>0.98189423668484022</v>
      </c>
    </row>
    <row r="82" spans="1:9" x14ac:dyDescent="0.3">
      <c r="A82" s="44" t="s">
        <v>556</v>
      </c>
      <c r="B82" s="44">
        <v>0.96411629203490501</v>
      </c>
    </row>
    <row r="83" spans="1:9" x14ac:dyDescent="0.3">
      <c r="A83" s="44" t="s">
        <v>557</v>
      </c>
      <c r="B83" s="44">
        <v>0.93185822751877601</v>
      </c>
    </row>
    <row r="84" spans="1:9" x14ac:dyDescent="0.3">
      <c r="A84" s="44" t="s">
        <v>558</v>
      </c>
      <c r="B84" s="44">
        <v>7.6249021834843157E-3</v>
      </c>
    </row>
    <row r="85" spans="1:9" ht="15" thickBot="1" x14ac:dyDescent="0.35">
      <c r="A85" s="45" t="s">
        <v>559</v>
      </c>
      <c r="B85" s="45">
        <v>32</v>
      </c>
    </row>
    <row r="87" spans="1:9" ht="15" thickBot="1" x14ac:dyDescent="0.35">
      <c r="A87" t="s">
        <v>560</v>
      </c>
    </row>
    <row r="88" spans="1:9" x14ac:dyDescent="0.3">
      <c r="A88" s="46"/>
      <c r="B88" s="46" t="s">
        <v>565</v>
      </c>
      <c r="C88" s="46" t="s">
        <v>566</v>
      </c>
      <c r="D88" s="46" t="s">
        <v>567</v>
      </c>
      <c r="E88" s="46" t="s">
        <v>568</v>
      </c>
      <c r="F88" s="46" t="s">
        <v>569</v>
      </c>
    </row>
    <row r="89" spans="1:9" x14ac:dyDescent="0.3">
      <c r="A89" s="44" t="s">
        <v>561</v>
      </c>
      <c r="B89" s="44">
        <v>1</v>
      </c>
      <c r="C89" s="44">
        <v>4.8424188941660916E-2</v>
      </c>
      <c r="D89" s="44">
        <v>4.8424188941660916E-2</v>
      </c>
      <c r="E89" s="44">
        <v>832.90180273885051</v>
      </c>
      <c r="F89" s="44">
        <v>1.9246660426031069E-23</v>
      </c>
    </row>
    <row r="90" spans="1:9" x14ac:dyDescent="0.3">
      <c r="A90" s="44" t="s">
        <v>562</v>
      </c>
      <c r="B90" s="44">
        <v>31</v>
      </c>
      <c r="C90" s="44">
        <v>1.8023131325388205E-3</v>
      </c>
      <c r="D90" s="44">
        <v>5.8139133307703885E-5</v>
      </c>
      <c r="E90" s="44"/>
      <c r="F90" s="44"/>
    </row>
    <row r="91" spans="1:9" ht="15" thickBot="1" x14ac:dyDescent="0.35">
      <c r="A91" s="45" t="s">
        <v>563</v>
      </c>
      <c r="B91" s="45">
        <v>32</v>
      </c>
      <c r="C91" s="45">
        <v>5.0226502074199736E-2</v>
      </c>
      <c r="D91" s="45"/>
      <c r="E91" s="45"/>
      <c r="F91" s="45"/>
    </row>
    <row r="92" spans="1:9" ht="15" thickBot="1" x14ac:dyDescent="0.35"/>
    <row r="93" spans="1:9" x14ac:dyDescent="0.3">
      <c r="A93" s="46"/>
      <c r="B93" s="46" t="s">
        <v>570</v>
      </c>
      <c r="C93" s="46" t="s">
        <v>558</v>
      </c>
      <c r="D93" s="46" t="s">
        <v>571</v>
      </c>
      <c r="E93" s="46" t="s">
        <v>572</v>
      </c>
      <c r="F93" s="46" t="s">
        <v>573</v>
      </c>
      <c r="G93" s="46" t="s">
        <v>574</v>
      </c>
      <c r="H93" s="46" t="s">
        <v>575</v>
      </c>
      <c r="I93" s="46" t="s">
        <v>576</v>
      </c>
    </row>
    <row r="94" spans="1:9" x14ac:dyDescent="0.3">
      <c r="A94" s="44" t="s">
        <v>564</v>
      </c>
      <c r="B94" s="44">
        <v>0</v>
      </c>
      <c r="C94" s="44" t="e">
        <v>#N/A</v>
      </c>
      <c r="D94" s="44" t="e">
        <v>#N/A</v>
      </c>
      <c r="E94" s="44" t="e">
        <v>#N/A</v>
      </c>
      <c r="F94" s="44" t="e">
        <v>#N/A</v>
      </c>
      <c r="G94" s="44" t="e">
        <v>#N/A</v>
      </c>
      <c r="H94" s="44" t="e">
        <v>#N/A</v>
      </c>
      <c r="I94" s="44" t="e">
        <v>#N/A</v>
      </c>
    </row>
    <row r="95" spans="1:9" ht="29.4" thickBot="1" x14ac:dyDescent="0.35">
      <c r="A95" s="49" t="s">
        <v>16</v>
      </c>
      <c r="B95" s="45">
        <v>0.98439304298813513</v>
      </c>
      <c r="C95" s="45">
        <v>3.4109207945139698E-2</v>
      </c>
      <c r="D95" s="45">
        <v>28.860038162463507</v>
      </c>
      <c r="E95" s="50">
        <v>5.7691596049479957E-24</v>
      </c>
      <c r="F95" s="45">
        <v>0.91482685473809155</v>
      </c>
      <c r="G95" s="45">
        <v>1.0539592312381787</v>
      </c>
      <c r="H95" s="45">
        <v>0.91482685473809155</v>
      </c>
      <c r="I95" s="45">
        <v>1.0539592312381787</v>
      </c>
    </row>
    <row r="99" spans="1:4" x14ac:dyDescent="0.3">
      <c r="A99" t="s">
        <v>577</v>
      </c>
    </row>
    <row r="100" spans="1:4" ht="15" thickBot="1" x14ac:dyDescent="0.35"/>
    <row r="101" spans="1:4" x14ac:dyDescent="0.3">
      <c r="A101" s="46" t="s">
        <v>578</v>
      </c>
      <c r="B101" s="46" t="s">
        <v>594</v>
      </c>
      <c r="C101" s="46" t="s">
        <v>580</v>
      </c>
      <c r="D101" s="46" t="s">
        <v>581</v>
      </c>
    </row>
    <row r="102" spans="1:4" x14ac:dyDescent="0.3">
      <c r="A102" s="44">
        <v>1</v>
      </c>
      <c r="B102" s="44">
        <v>3.9312897898041405E-2</v>
      </c>
      <c r="C102" s="44">
        <v>-1.2399075904657997E-3</v>
      </c>
      <c r="D102" s="44">
        <v>-0.16521488949587984</v>
      </c>
    </row>
    <row r="103" spans="1:4" x14ac:dyDescent="0.3">
      <c r="A103" s="44">
        <v>2</v>
      </c>
      <c r="B103" s="44">
        <v>4.5027194382569989E-2</v>
      </c>
      <c r="C103" s="44">
        <v>-1.2163439506566863E-2</v>
      </c>
      <c r="D103" s="44">
        <v>-1.6207508764522669</v>
      </c>
    </row>
    <row r="104" spans="1:4" x14ac:dyDescent="0.3">
      <c r="A104" s="44">
        <v>3</v>
      </c>
      <c r="B104" s="44">
        <v>4.1238450693405107E-2</v>
      </c>
      <c r="C104" s="44">
        <v>-1.7289549566947421E-3</v>
      </c>
      <c r="D104" s="44">
        <v>-0.23037934787250144</v>
      </c>
    </row>
    <row r="105" spans="1:4" x14ac:dyDescent="0.3">
      <c r="A105" s="44">
        <v>4</v>
      </c>
      <c r="B105" s="44">
        <v>3.7740393811899996E-2</v>
      </c>
      <c r="C105" s="44">
        <v>6.5701484917700462E-3</v>
      </c>
      <c r="D105" s="44">
        <v>0.87545746585156548</v>
      </c>
    </row>
    <row r="106" spans="1:4" x14ac:dyDescent="0.3">
      <c r="A106" s="44">
        <v>5</v>
      </c>
      <c r="B106" s="44">
        <v>3.7598734686725692E-2</v>
      </c>
      <c r="C106" s="44">
        <v>9.8064647842470778E-3</v>
      </c>
      <c r="D106" s="44">
        <v>1.3066893114719642</v>
      </c>
    </row>
    <row r="107" spans="1:4" x14ac:dyDescent="0.3">
      <c r="A107" s="44">
        <v>6</v>
      </c>
      <c r="B107" s="44">
        <v>3.3422584898436004E-2</v>
      </c>
      <c r="C107" s="44">
        <v>1.4011029566468124E-2</v>
      </c>
      <c r="D107" s="44">
        <v>1.8669380842147414</v>
      </c>
    </row>
    <row r="108" spans="1:4" x14ac:dyDescent="0.3">
      <c r="A108" s="44">
        <v>7</v>
      </c>
      <c r="B108" s="44">
        <v>3.5892290036514223E-2</v>
      </c>
      <c r="C108" s="44">
        <v>3.8255979882188609E-3</v>
      </c>
      <c r="D108" s="44">
        <v>0.5097523023000422</v>
      </c>
    </row>
    <row r="109" spans="1:4" x14ac:dyDescent="0.3">
      <c r="A109" s="44">
        <v>8</v>
      </c>
      <c r="B109" s="44">
        <v>4.7269000873574926E-2</v>
      </c>
      <c r="C109" s="44">
        <v>-5.5920023804320457E-3</v>
      </c>
      <c r="D109" s="44">
        <v>-0.74512170297844527</v>
      </c>
    </row>
    <row r="110" spans="1:4" x14ac:dyDescent="0.3">
      <c r="A110" s="44">
        <v>9</v>
      </c>
      <c r="B110" s="44">
        <v>4.1678622856217269E-2</v>
      </c>
      <c r="C110" s="44">
        <v>-8.4335535485401472E-3</v>
      </c>
      <c r="D110" s="44">
        <v>-1.1237519862719787</v>
      </c>
    </row>
    <row r="111" spans="1:4" x14ac:dyDescent="0.3">
      <c r="A111" s="44">
        <v>10</v>
      </c>
      <c r="B111" s="44">
        <v>4.2003648785587863E-2</v>
      </c>
      <c r="C111" s="44">
        <v>-1.3158393120222531E-2</v>
      </c>
      <c r="D111" s="44">
        <v>-1.7533262010955284</v>
      </c>
    </row>
    <row r="112" spans="1:4" x14ac:dyDescent="0.3">
      <c r="A112" s="44">
        <v>11</v>
      </c>
      <c r="B112" s="44">
        <v>3.5047171675784236E-2</v>
      </c>
      <c r="C112" s="44">
        <v>-1.2139126808391881E-3</v>
      </c>
      <c r="D112" s="44">
        <v>-0.16175112642640577</v>
      </c>
    </row>
    <row r="113" spans="1:4" x14ac:dyDescent="0.3">
      <c r="A113" s="44">
        <v>12</v>
      </c>
      <c r="B113" s="44">
        <v>3.3784397747467207E-2</v>
      </c>
      <c r="C113" s="44">
        <v>-6.2446628906591556E-3</v>
      </c>
      <c r="D113" s="44">
        <v>-0.83208724372087106</v>
      </c>
    </row>
    <row r="114" spans="1:4" x14ac:dyDescent="0.3">
      <c r="A114" s="44">
        <v>13</v>
      </c>
      <c r="B114" s="44">
        <v>2.959462501780185E-2</v>
      </c>
      <c r="C114" s="44">
        <v>-4.5419569588136463E-3</v>
      </c>
      <c r="D114" s="44">
        <v>-0.60520551919803511</v>
      </c>
    </row>
    <row r="115" spans="1:4" x14ac:dyDescent="0.3">
      <c r="A115" s="44">
        <v>14</v>
      </c>
      <c r="B115" s="44">
        <v>3.5816037505073492E-2</v>
      </c>
      <c r="C115" s="44">
        <v>-7.0622469437981311E-3</v>
      </c>
      <c r="D115" s="44">
        <v>-0.94102847452840621</v>
      </c>
    </row>
    <row r="116" spans="1:4" x14ac:dyDescent="0.3">
      <c r="A116" s="44">
        <v>15</v>
      </c>
      <c r="B116" s="44">
        <v>4.3578568347016497E-2</v>
      </c>
      <c r="C116" s="44">
        <v>-1.217380280417428E-2</v>
      </c>
      <c r="D116" s="44">
        <v>-1.6221317624813454</v>
      </c>
    </row>
    <row r="117" spans="1:4" x14ac:dyDescent="0.3">
      <c r="A117" s="44">
        <v>16</v>
      </c>
      <c r="B117" s="44">
        <v>3.1683131145324901E-2</v>
      </c>
      <c r="C117" s="44">
        <v>-4.3535867401551381E-4</v>
      </c>
      <c r="D117" s="44">
        <v>-5.8010561247975413E-2</v>
      </c>
    </row>
    <row r="118" spans="1:4" x14ac:dyDescent="0.3">
      <c r="A118" s="44">
        <v>17</v>
      </c>
      <c r="B118" s="44">
        <v>4.6616657064314018E-2</v>
      </c>
      <c r="C118" s="44">
        <v>-6.7196152354749572E-4</v>
      </c>
      <c r="D118" s="44">
        <v>-8.9537357228917425E-2</v>
      </c>
    </row>
    <row r="119" spans="1:4" x14ac:dyDescent="0.3">
      <c r="A119" s="44">
        <v>18</v>
      </c>
      <c r="B119" s="44">
        <v>5.0894417951946574E-2</v>
      </c>
      <c r="C119" s="44">
        <v>1.1579344648960099E-3</v>
      </c>
      <c r="D119" s="44">
        <v>0.15429215542538599</v>
      </c>
    </row>
    <row r="120" spans="1:4" x14ac:dyDescent="0.3">
      <c r="A120" s="44">
        <v>19</v>
      </c>
      <c r="B120" s="44">
        <v>4.3529014328385338E-2</v>
      </c>
      <c r="C120" s="44">
        <v>6.1786134918515173E-3</v>
      </c>
      <c r="D120" s="44">
        <v>0.82328631032133137</v>
      </c>
    </row>
    <row r="121" spans="1:4" x14ac:dyDescent="0.3">
      <c r="A121" s="44">
        <v>20</v>
      </c>
      <c r="B121" s="44">
        <v>4.9930769915757393E-2</v>
      </c>
      <c r="C121" s="44">
        <v>-4.8552119793658852E-3</v>
      </c>
      <c r="D121" s="44">
        <v>-0.64694604405854106</v>
      </c>
    </row>
    <row r="122" spans="1:4" x14ac:dyDescent="0.3">
      <c r="A122" s="44">
        <v>21</v>
      </c>
      <c r="B122" s="44">
        <v>4.4938233291846666E-2</v>
      </c>
      <c r="C122" s="44">
        <v>-2.3472159390054564E-3</v>
      </c>
      <c r="D122" s="44">
        <v>-0.31276122911713944</v>
      </c>
    </row>
    <row r="123" spans="1:4" x14ac:dyDescent="0.3">
      <c r="A123" s="44">
        <v>22</v>
      </c>
      <c r="B123" s="44">
        <v>3.3959721169462706E-2</v>
      </c>
      <c r="C123" s="44">
        <v>4.6286167637123593E-3</v>
      </c>
      <c r="D123" s="44">
        <v>0.61675274271708513</v>
      </c>
    </row>
    <row r="124" spans="1:4" x14ac:dyDescent="0.3">
      <c r="A124" s="44">
        <v>23</v>
      </c>
      <c r="B124" s="44">
        <v>2.8469230645938808E-2</v>
      </c>
      <c r="C124" s="44">
        <v>4.7049837909878892E-3</v>
      </c>
      <c r="D124" s="44">
        <v>0.62692847683588004</v>
      </c>
    </row>
    <row r="125" spans="1:4" x14ac:dyDescent="0.3">
      <c r="A125" s="44">
        <v>24</v>
      </c>
      <c r="B125" s="44">
        <v>2.4031364241135032E-2</v>
      </c>
      <c r="C125" s="44">
        <v>1.1593160379388092E-2</v>
      </c>
      <c r="D125" s="44">
        <v>1.544762469168421</v>
      </c>
    </row>
    <row r="126" spans="1:4" x14ac:dyDescent="0.3">
      <c r="A126" s="44">
        <v>25</v>
      </c>
      <c r="B126" s="44">
        <v>2.2657792925270211E-2</v>
      </c>
      <c r="C126" s="44">
        <v>1.4040502700795536E-2</v>
      </c>
      <c r="D126" s="44">
        <v>1.8708653128795576</v>
      </c>
    </row>
    <row r="127" spans="1:4" x14ac:dyDescent="0.3">
      <c r="A127" s="44">
        <v>26</v>
      </c>
      <c r="B127" s="44">
        <v>2.5158781559204962E-2</v>
      </c>
      <c r="C127" s="44">
        <v>1.2359290924580175E-2</v>
      </c>
      <c r="D127" s="44">
        <v>1.6468476361087869</v>
      </c>
    </row>
    <row r="128" spans="1:4" x14ac:dyDescent="0.3">
      <c r="A128" s="44">
        <v>27</v>
      </c>
      <c r="B128" s="44">
        <v>3.3509609317601489E-2</v>
      </c>
      <c r="C128" s="44">
        <v>1.0226479584858124E-2</v>
      </c>
      <c r="D128" s="44">
        <v>1.3626553362008871</v>
      </c>
    </row>
    <row r="129" spans="1:4" x14ac:dyDescent="0.3">
      <c r="A129" s="44">
        <v>28</v>
      </c>
      <c r="B129" s="44">
        <v>4.02920380622388E-2</v>
      </c>
      <c r="C129" s="44">
        <v>6.6165158035657035E-3</v>
      </c>
      <c r="D129" s="44">
        <v>0.88163580555481924</v>
      </c>
    </row>
    <row r="130" spans="1:4" x14ac:dyDescent="0.3">
      <c r="A130" s="44">
        <v>29</v>
      </c>
      <c r="B130" s="44">
        <v>3.7937843647645859E-2</v>
      </c>
      <c r="C130" s="44">
        <v>3.5133821029542586E-3</v>
      </c>
      <c r="D130" s="44">
        <v>0.46815023987257431</v>
      </c>
    </row>
    <row r="131" spans="1:4" x14ac:dyDescent="0.3">
      <c r="A131" s="44">
        <v>30</v>
      </c>
      <c r="B131" s="44">
        <v>4.1287788803812064E-2</v>
      </c>
      <c r="C131" s="44">
        <v>-1.2806265953606011E-3</v>
      </c>
      <c r="D131" s="44">
        <v>-0.17064060504581813</v>
      </c>
    </row>
    <row r="132" spans="1:4" x14ac:dyDescent="0.3">
      <c r="A132" s="44">
        <v>31</v>
      </c>
      <c r="B132" s="44">
        <v>4.4221753733122718E-2</v>
      </c>
      <c r="C132" s="44">
        <v>1.1845005973313699E-3</v>
      </c>
      <c r="D132" s="44">
        <v>0.15783203264558435</v>
      </c>
    </row>
    <row r="133" spans="1:4" ht="15" thickBot="1" x14ac:dyDescent="0.35">
      <c r="A133" s="45">
        <v>32</v>
      </c>
      <c r="B133" s="45">
        <v>4.5123879273208108E-2</v>
      </c>
      <c r="C133" s="45">
        <v>-2.0023535871145984E-3</v>
      </c>
      <c r="D133" s="45">
        <v>-0.26680909865430968</v>
      </c>
    </row>
  </sheetData>
  <mergeCells count="1">
    <mergeCell ref="E19:G19"/>
  </mergeCells>
  <pageMargins left="0.7" right="0.7"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5D051-847A-43AC-9C6A-BD1F263D3B05}">
  <sheetPr>
    <pageSetUpPr fitToPage="1"/>
  </sheetPr>
  <dimension ref="A1:K72"/>
  <sheetViews>
    <sheetView showGridLines="0" workbookViewId="0"/>
  </sheetViews>
  <sheetFormatPr defaultRowHeight="14.4" x14ac:dyDescent="0.3"/>
  <cols>
    <col min="1" max="1" width="16.6640625" customWidth="1"/>
    <col min="2" max="2" width="11.21875" customWidth="1"/>
    <col min="3" max="3" width="13" customWidth="1"/>
    <col min="4" max="4" width="10.109375" customWidth="1"/>
    <col min="5" max="5" width="10.21875" customWidth="1"/>
    <col min="6" max="6" width="8.88671875" customWidth="1"/>
    <col min="7" max="7" width="11.88671875" customWidth="1"/>
    <col min="11" max="11" width="10.5546875" bestFit="1" customWidth="1"/>
  </cols>
  <sheetData>
    <row r="1" spans="1:9" x14ac:dyDescent="0.3">
      <c r="A1" t="s">
        <v>553</v>
      </c>
    </row>
    <row r="2" spans="1:9" ht="15" thickBot="1" x14ac:dyDescent="0.35"/>
    <row r="3" spans="1:9" x14ac:dyDescent="0.3">
      <c r="A3" s="47" t="s">
        <v>554</v>
      </c>
      <c r="B3" s="47"/>
    </row>
    <row r="4" spans="1:9" x14ac:dyDescent="0.3">
      <c r="A4" s="44" t="s">
        <v>555</v>
      </c>
      <c r="B4" s="55">
        <v>0.83238052385291461</v>
      </c>
    </row>
    <row r="5" spans="1:9" x14ac:dyDescent="0.3">
      <c r="A5" s="44" t="s">
        <v>556</v>
      </c>
      <c r="B5" s="55">
        <v>0.69285733648965253</v>
      </c>
    </row>
    <row r="6" spans="1:9" x14ac:dyDescent="0.3">
      <c r="A6" s="44" t="s">
        <v>557</v>
      </c>
      <c r="B6" s="55">
        <v>0.66059927197352353</v>
      </c>
    </row>
    <row r="7" spans="1:9" x14ac:dyDescent="0.3">
      <c r="A7" s="44" t="s">
        <v>558</v>
      </c>
      <c r="B7" s="55">
        <v>4.669884959770404E-2</v>
      </c>
    </row>
    <row r="8" spans="1:9" ht="15" thickBot="1" x14ac:dyDescent="0.35">
      <c r="A8" s="45" t="s">
        <v>559</v>
      </c>
      <c r="B8" s="45">
        <v>32</v>
      </c>
    </row>
    <row r="9" spans="1:9" ht="15" thickBot="1" x14ac:dyDescent="0.35">
      <c r="A9" t="s">
        <v>560</v>
      </c>
    </row>
    <row r="10" spans="1:9" x14ac:dyDescent="0.3">
      <c r="A10" s="46"/>
      <c r="B10" s="46" t="s">
        <v>565</v>
      </c>
      <c r="C10" s="46" t="s">
        <v>566</v>
      </c>
      <c r="D10" s="46" t="s">
        <v>567</v>
      </c>
      <c r="E10" s="46" t="s">
        <v>568</v>
      </c>
      <c r="F10" s="58" t="s">
        <v>569</v>
      </c>
      <c r="G10" s="58"/>
    </row>
    <row r="11" spans="1:9" x14ac:dyDescent="0.3">
      <c r="A11" s="44" t="s">
        <v>561</v>
      </c>
      <c r="B11" s="44">
        <v>1</v>
      </c>
      <c r="C11" s="55">
        <v>0.1525027699047882</v>
      </c>
      <c r="D11" s="55">
        <v>0.1525027699047882</v>
      </c>
      <c r="E11" s="55">
        <v>69.930296187770182</v>
      </c>
      <c r="F11" s="55">
        <v>2.4716527125424162E-9</v>
      </c>
    </row>
    <row r="12" spans="1:9" x14ac:dyDescent="0.3">
      <c r="A12" s="44" t="s">
        <v>562</v>
      </c>
      <c r="B12" s="44">
        <v>31</v>
      </c>
      <c r="C12" s="55">
        <v>6.7604259166218456E-2</v>
      </c>
      <c r="D12" s="55">
        <v>2.1807825537489825E-3</v>
      </c>
      <c r="E12" s="55"/>
      <c r="F12" s="55"/>
    </row>
    <row r="13" spans="1:9" ht="15" thickBot="1" x14ac:dyDescent="0.35">
      <c r="A13" s="45" t="s">
        <v>563</v>
      </c>
      <c r="B13" s="45">
        <v>32</v>
      </c>
      <c r="C13" s="57">
        <v>0.22010702907100665</v>
      </c>
      <c r="D13" s="57"/>
      <c r="E13" s="57"/>
      <c r="F13" s="57"/>
      <c r="G13" s="57"/>
    </row>
    <row r="14" spans="1:9" ht="6" customHeight="1" thickBot="1" x14ac:dyDescent="0.35"/>
    <row r="15" spans="1:9" s="48" customFormat="1" ht="28.8" x14ac:dyDescent="0.3">
      <c r="A15" s="59"/>
      <c r="B15" s="59" t="s">
        <v>570</v>
      </c>
      <c r="C15" s="59" t="s">
        <v>558</v>
      </c>
      <c r="D15" s="64" t="s">
        <v>571</v>
      </c>
      <c r="E15" s="64" t="s">
        <v>572</v>
      </c>
      <c r="F15" s="62" t="s">
        <v>573</v>
      </c>
      <c r="G15" s="62" t="s">
        <v>574</v>
      </c>
      <c r="H15" s="62" t="s">
        <v>575</v>
      </c>
      <c r="I15" s="62" t="s">
        <v>576</v>
      </c>
    </row>
    <row r="16" spans="1:9" ht="29.4" thickBot="1" x14ac:dyDescent="0.35">
      <c r="A16" s="49" t="s">
        <v>583</v>
      </c>
      <c r="B16" s="57">
        <v>1.746932899879706</v>
      </c>
      <c r="C16" s="57">
        <v>0.20890245322452228</v>
      </c>
      <c r="D16" s="57">
        <v>8.3624336283028402</v>
      </c>
      <c r="E16" s="60">
        <v>1.9078596200945455E-9</v>
      </c>
      <c r="F16" s="63">
        <v>1.320873537543096</v>
      </c>
      <c r="G16" s="63">
        <v>2.172992262216316</v>
      </c>
      <c r="H16" s="63">
        <v>1.320873537543096</v>
      </c>
      <c r="I16" s="63">
        <v>2.172992262216316</v>
      </c>
    </row>
    <row r="18" spans="1:11" x14ac:dyDescent="0.3">
      <c r="A18" t="s">
        <v>577</v>
      </c>
    </row>
    <row r="19" spans="1:11" ht="15" thickBot="1" x14ac:dyDescent="0.35">
      <c r="E19" s="96" t="s">
        <v>585</v>
      </c>
      <c r="F19" s="97"/>
      <c r="G19" s="98"/>
    </row>
    <row r="20" spans="1:11" ht="86.4" x14ac:dyDescent="0.3">
      <c r="A20" s="46" t="s">
        <v>578</v>
      </c>
      <c r="B20" s="59" t="s">
        <v>582</v>
      </c>
      <c r="C20" s="59" t="s">
        <v>580</v>
      </c>
      <c r="D20" s="59" t="s">
        <v>581</v>
      </c>
      <c r="E20" s="66" t="s">
        <v>586</v>
      </c>
      <c r="F20" s="59" t="s">
        <v>587</v>
      </c>
      <c r="G20" s="67" t="s">
        <v>588</v>
      </c>
    </row>
    <row r="21" spans="1:11" x14ac:dyDescent="0.3">
      <c r="A21" s="44">
        <v>1</v>
      </c>
      <c r="B21" s="54">
        <v>6.9765826990437235E-2</v>
      </c>
      <c r="C21" s="54">
        <v>2.9193581947478398E-3</v>
      </c>
      <c r="D21" s="54">
        <v>6.3514859948113331E-2</v>
      </c>
      <c r="E21" s="68">
        <f>D21^2</f>
        <v>4.0341374342284511E-3</v>
      </c>
      <c r="F21" s="69"/>
      <c r="G21" s="70"/>
      <c r="K21" s="95"/>
    </row>
    <row r="22" spans="1:11" x14ac:dyDescent="0.3">
      <c r="A22" s="44">
        <v>2</v>
      </c>
      <c r="B22" s="54">
        <v>7.9906585907412064E-2</v>
      </c>
      <c r="C22" s="54">
        <v>1.4607488471055086E-2</v>
      </c>
      <c r="D22" s="54">
        <v>0.31780703926702708</v>
      </c>
      <c r="E22" s="68">
        <f>D22^2</f>
        <v>0.10100131420767369</v>
      </c>
      <c r="F22" s="69">
        <f>E21</f>
        <v>4.0341374342284511E-3</v>
      </c>
      <c r="G22" s="70">
        <f>+(C22-F22)^2</f>
        <v>1.1179575214796285E-4</v>
      </c>
      <c r="K22" s="95"/>
    </row>
    <row r="23" spans="1:11" x14ac:dyDescent="0.3">
      <c r="A23" s="44">
        <v>3</v>
      </c>
      <c r="B23" s="54">
        <v>7.3182969718778038E-2</v>
      </c>
      <c r="C23" s="54">
        <v>1.4944088193288504E-2</v>
      </c>
      <c r="D23" s="54">
        <v>0.32513025306610527</v>
      </c>
      <c r="E23" s="68">
        <f t="shared" ref="E23:E52" si="0">D23^2</f>
        <v>0.10570968145882965</v>
      </c>
      <c r="F23" s="69">
        <f t="shared" ref="F23:F52" si="1">E22</f>
        <v>0.10100131420767369</v>
      </c>
      <c r="G23" s="70">
        <f t="shared" ref="G23:G52" si="2">+(C23-F23)^2</f>
        <v>7.4058461492909743E-3</v>
      </c>
      <c r="K23" s="95"/>
    </row>
    <row r="24" spans="1:11" x14ac:dyDescent="0.3">
      <c r="A24" s="44">
        <v>4</v>
      </c>
      <c r="B24" s="54">
        <v>6.6975214904296337E-2</v>
      </c>
      <c r="C24" s="54">
        <v>3.9325685224293389E-2</v>
      </c>
      <c r="D24" s="54">
        <v>0.8555871608623653</v>
      </c>
      <c r="E24" s="68">
        <f t="shared" si="0"/>
        <v>0.73202938983252297</v>
      </c>
      <c r="F24" s="69">
        <f t="shared" si="1"/>
        <v>0.10570968145882965</v>
      </c>
      <c r="G24" s="70">
        <f t="shared" si="2"/>
        <v>4.4068349560669254E-3</v>
      </c>
      <c r="K24" s="95"/>
    </row>
    <row r="25" spans="1:11" x14ac:dyDescent="0.3">
      <c r="A25" s="44">
        <v>5</v>
      </c>
      <c r="B25" s="54">
        <v>6.6723822446682068E-2</v>
      </c>
      <c r="C25" s="54">
        <v>4.182171057015005E-2</v>
      </c>
      <c r="D25" s="54">
        <v>0.90989180239427592</v>
      </c>
      <c r="E25" s="68">
        <f t="shared" si="0"/>
        <v>0.82790309206430401</v>
      </c>
      <c r="F25" s="69">
        <f t="shared" si="1"/>
        <v>0.73202938983252297</v>
      </c>
      <c r="G25" s="70">
        <f t="shared" si="2"/>
        <v>0.47638664051275065</v>
      </c>
    </row>
    <row r="26" spans="1:11" x14ac:dyDescent="0.3">
      <c r="A26" s="44">
        <v>6</v>
      </c>
      <c r="B26" s="54">
        <v>5.9312703979363876E-2</v>
      </c>
      <c r="C26" s="54">
        <v>1.3711512277441024E-2</v>
      </c>
      <c r="D26" s="54">
        <v>0.29831378127743791</v>
      </c>
      <c r="E26" s="68">
        <f t="shared" si="0"/>
        <v>8.8991112100043068E-2</v>
      </c>
      <c r="F26" s="69">
        <f t="shared" si="1"/>
        <v>0.82790309206430401</v>
      </c>
      <c r="G26" s="70">
        <f t="shared" si="2"/>
        <v>0.66290792859582759</v>
      </c>
    </row>
    <row r="27" spans="1:11" x14ac:dyDescent="0.3">
      <c r="A27" s="44">
        <v>7</v>
      </c>
      <c r="B27" s="54">
        <v>6.369551548889503E-2</v>
      </c>
      <c r="C27" s="54">
        <v>9.9961897442841091E-3</v>
      </c>
      <c r="D27" s="54">
        <v>0.21748156590212878</v>
      </c>
      <c r="E27" s="68">
        <f t="shared" si="0"/>
        <v>4.7298231507241981E-2</v>
      </c>
      <c r="F27" s="69">
        <f t="shared" si="1"/>
        <v>8.8991112100043068E-2</v>
      </c>
      <c r="G27" s="70">
        <f t="shared" si="2"/>
        <v>6.240197757992387E-3</v>
      </c>
    </row>
    <row r="28" spans="1:11" x14ac:dyDescent="0.3">
      <c r="A28" s="44">
        <v>8</v>
      </c>
      <c r="B28" s="54">
        <v>8.3884961762662399E-2</v>
      </c>
      <c r="C28" s="54">
        <v>-1.356338098002012E-2</v>
      </c>
      <c r="D28" s="54">
        <v>-0.29509097065195605</v>
      </c>
      <c r="E28" s="68">
        <f t="shared" si="0"/>
        <v>8.7078680960313584E-2</v>
      </c>
      <c r="F28" s="69">
        <f t="shared" si="1"/>
        <v>4.7298231507241981E-2</v>
      </c>
      <c r="G28" s="70">
        <f t="shared" si="2"/>
        <v>3.7041358745496583E-3</v>
      </c>
    </row>
    <row r="29" spans="1:11" x14ac:dyDescent="0.3">
      <c r="A29" s="44">
        <v>9</v>
      </c>
      <c r="B29" s="54">
        <v>7.3964112208868796E-2</v>
      </c>
      <c r="C29" s="54">
        <v>8.7690005028306789E-3</v>
      </c>
      <c r="D29" s="54">
        <v>0.19078228900593464</v>
      </c>
      <c r="E29" s="68">
        <f t="shared" si="0"/>
        <v>3.6397881798343967E-2</v>
      </c>
      <c r="F29" s="69">
        <f t="shared" si="1"/>
        <v>8.7078680960313584E-2</v>
      </c>
      <c r="G29" s="70">
        <f t="shared" si="2"/>
        <v>6.1324060533530797E-3</v>
      </c>
    </row>
    <row r="30" spans="1:11" x14ac:dyDescent="0.3">
      <c r="A30" s="44">
        <v>10</v>
      </c>
      <c r="B30" s="54">
        <v>7.4540912800234116E-2</v>
      </c>
      <c r="C30" s="54">
        <v>3.1302334225658202E-2</v>
      </c>
      <c r="D30" s="54">
        <v>0.68102755529231773</v>
      </c>
      <c r="E30" s="68">
        <f t="shared" si="0"/>
        <v>0.46379853106743091</v>
      </c>
      <c r="F30" s="69">
        <f t="shared" si="1"/>
        <v>3.6397881798343967E-2</v>
      </c>
      <c r="G30" s="70">
        <f t="shared" si="2"/>
        <v>2.5964605065503798E-5</v>
      </c>
    </row>
    <row r="31" spans="1:11" x14ac:dyDescent="0.3">
      <c r="A31" s="44">
        <v>11</v>
      </c>
      <c r="B31" s="54">
        <v>6.219574354397138E-2</v>
      </c>
      <c r="C31" s="54">
        <v>9.0489932848601642E-2</v>
      </c>
      <c r="D31" s="54">
        <v>1.9687393694727999</v>
      </c>
      <c r="E31" s="68">
        <f t="shared" si="0"/>
        <v>3.875934704912158</v>
      </c>
      <c r="F31" s="69">
        <f t="shared" si="1"/>
        <v>0.46379853106743091</v>
      </c>
      <c r="G31" s="70">
        <f t="shared" si="2"/>
        <v>0.1393593095041073</v>
      </c>
    </row>
    <row r="32" spans="1:11" x14ac:dyDescent="0.3">
      <c r="A32" s="44">
        <v>12</v>
      </c>
      <c r="B32" s="54">
        <v>5.9954787722309867E-2</v>
      </c>
      <c r="C32" s="54">
        <v>8.466059689307473E-2</v>
      </c>
      <c r="D32" s="54">
        <v>1.8419137344849792</v>
      </c>
      <c r="E32" s="68">
        <f t="shared" si="0"/>
        <v>3.3926462052844024</v>
      </c>
      <c r="F32" s="69">
        <f t="shared" si="1"/>
        <v>3.875934704912158</v>
      </c>
      <c r="G32" s="70">
        <f t="shared" si="2"/>
        <v>14.373759362135894</v>
      </c>
    </row>
    <row r="33" spans="1:7" x14ac:dyDescent="0.3">
      <c r="A33" s="44">
        <v>13</v>
      </c>
      <c r="B33" s="54">
        <v>5.2519493581817421E-2</v>
      </c>
      <c r="C33" s="54">
        <v>9.9044691962950598E-2</v>
      </c>
      <c r="D33" s="54">
        <v>2.1548605272037213</v>
      </c>
      <c r="E33" s="68">
        <f t="shared" si="0"/>
        <v>4.6434238917007002</v>
      </c>
      <c r="F33" s="69">
        <f t="shared" si="1"/>
        <v>3.3926462052844024</v>
      </c>
      <c r="G33" s="70">
        <f t="shared" si="2"/>
        <v>10.847810928553358</v>
      </c>
    </row>
    <row r="34" spans="1:7" x14ac:dyDescent="0.3">
      <c r="A34" s="44">
        <v>14</v>
      </c>
      <c r="B34" s="54">
        <v>6.3560195499768962E-2</v>
      </c>
      <c r="C34" s="54">
        <v>1.9338080089536552E-2</v>
      </c>
      <c r="D34" s="54">
        <v>0.42072790203067356</v>
      </c>
      <c r="E34" s="68">
        <f t="shared" si="0"/>
        <v>0.17701196754713205</v>
      </c>
      <c r="F34" s="69">
        <f t="shared" si="1"/>
        <v>4.6434238917007002</v>
      </c>
      <c r="G34" s="70">
        <f t="shared" si="2"/>
        <v>21.382169593143679</v>
      </c>
    </row>
    <row r="35" spans="1:7" x14ac:dyDescent="0.3">
      <c r="A35" s="44">
        <v>15</v>
      </c>
      <c r="B35" s="54">
        <v>7.7335811459993298E-2</v>
      </c>
      <c r="C35" s="54">
        <v>-2.0813447012992092E-2</v>
      </c>
      <c r="D35" s="54">
        <v>-0.45282664335126421</v>
      </c>
      <c r="E35" s="68">
        <f t="shared" si="0"/>
        <v>0.20505196892877303</v>
      </c>
      <c r="F35" s="69">
        <f t="shared" si="1"/>
        <v>0.17701196754713205</v>
      </c>
      <c r="G35" s="70">
        <f t="shared" si="2"/>
        <v>3.9134894645884981E-2</v>
      </c>
    </row>
    <row r="36" spans="1:7" x14ac:dyDescent="0.3">
      <c r="A36" s="44">
        <v>16</v>
      </c>
      <c r="B36" s="54">
        <v>5.6225818094936063E-2</v>
      </c>
      <c r="C36" s="54">
        <v>-2.5707159018402224E-2</v>
      </c>
      <c r="D36" s="54">
        <v>-0.5592964260621428</v>
      </c>
      <c r="E36" s="68">
        <f t="shared" si="0"/>
        <v>0.31281249220588597</v>
      </c>
      <c r="F36" s="69">
        <f t="shared" si="1"/>
        <v>0.20505196892877303</v>
      </c>
      <c r="G36" s="70">
        <f t="shared" si="2"/>
        <v>5.3249775130940806E-2</v>
      </c>
    </row>
    <row r="37" spans="1:7" x14ac:dyDescent="0.3">
      <c r="A37" s="44">
        <v>17</v>
      </c>
      <c r="B37" s="54">
        <v>8.2727293217005615E-2</v>
      </c>
      <c r="C37" s="54">
        <v>-7.4764763943000967E-2</v>
      </c>
      <c r="D37" s="54">
        <v>-1.6266155757922087</v>
      </c>
      <c r="E37" s="68">
        <f t="shared" si="0"/>
        <v>2.6458782314098186</v>
      </c>
      <c r="F37" s="69">
        <f t="shared" si="1"/>
        <v>0.31281249220588597</v>
      </c>
      <c r="G37" s="70">
        <f t="shared" si="2"/>
        <v>0.15021612948389992</v>
      </c>
    </row>
    <row r="38" spans="1:7" x14ac:dyDescent="0.3">
      <c r="A38" s="44">
        <v>18</v>
      </c>
      <c r="B38" s="54">
        <v>9.0318733735256007E-2</v>
      </c>
      <c r="C38" s="54">
        <v>-7.2495505101216606E-2</v>
      </c>
      <c r="D38" s="54">
        <v>-1.5772445675407183</v>
      </c>
      <c r="E38" s="68">
        <f t="shared" si="0"/>
        <v>2.4877004258367075</v>
      </c>
      <c r="F38" s="69">
        <f t="shared" si="1"/>
        <v>2.6458782314098186</v>
      </c>
      <c r="G38" s="70">
        <f t="shared" si="2"/>
        <v>7.389555771352966</v>
      </c>
    </row>
    <row r="39" spans="1:7" x14ac:dyDescent="0.3">
      <c r="A39" s="44">
        <v>19</v>
      </c>
      <c r="B39" s="54">
        <v>7.724787143838846E-2</v>
      </c>
      <c r="C39" s="54">
        <v>-5.6828595642036739E-2</v>
      </c>
      <c r="D39" s="54">
        <v>-1.2363882923807146</v>
      </c>
      <c r="E39" s="68">
        <f t="shared" si="0"/>
        <v>1.5286560095360993</v>
      </c>
      <c r="F39" s="69">
        <f t="shared" si="1"/>
        <v>2.4877004258367075</v>
      </c>
      <c r="G39" s="70">
        <f t="shared" si="2"/>
        <v>6.4746279411475767</v>
      </c>
    </row>
    <row r="40" spans="1:7" x14ac:dyDescent="0.3">
      <c r="A40" s="44">
        <v>20</v>
      </c>
      <c r="B40" s="54">
        <v>8.8608615535707091E-2</v>
      </c>
      <c r="C40" s="54">
        <v>-5.3469747958601044E-2</v>
      </c>
      <c r="D40" s="54">
        <v>-1.1633117029494235</v>
      </c>
      <c r="E40" s="68">
        <f t="shared" si="0"/>
        <v>1.3532941182190878</v>
      </c>
      <c r="F40" s="69">
        <f t="shared" si="1"/>
        <v>1.5286560095360993</v>
      </c>
      <c r="G40" s="70">
        <f t="shared" si="2"/>
        <v>2.5031219125281794</v>
      </c>
    </row>
    <row r="41" spans="1:7" x14ac:dyDescent="0.3">
      <c r="A41" s="44">
        <v>21</v>
      </c>
      <c r="B41" s="54">
        <v>7.9748712934517005E-2</v>
      </c>
      <c r="C41" s="54">
        <v>-3.9321203640836674E-2</v>
      </c>
      <c r="D41" s="54">
        <v>-0.85548965753231454</v>
      </c>
      <c r="E41" s="68">
        <f t="shared" si="0"/>
        <v>0.73186255414475687</v>
      </c>
      <c r="F41" s="69">
        <f t="shared" si="1"/>
        <v>1.3532941182190878</v>
      </c>
      <c r="G41" s="70">
        <f t="shared" si="2"/>
        <v>1.9393774346790209</v>
      </c>
    </row>
    <row r="42" spans="1:7" x14ac:dyDescent="0.3">
      <c r="A42" s="44">
        <v>22</v>
      </c>
      <c r="B42" s="54">
        <v>6.0265921833003819E-2</v>
      </c>
      <c r="C42" s="54">
        <v>3.3892252417032101E-2</v>
      </c>
      <c r="D42" s="54">
        <v>0.73737497148061892</v>
      </c>
      <c r="E42" s="68">
        <f t="shared" si="0"/>
        <v>0.54372184856604355</v>
      </c>
      <c r="F42" s="69">
        <f t="shared" si="1"/>
        <v>0.73186255414475687</v>
      </c>
      <c r="G42" s="70">
        <f t="shared" si="2"/>
        <v>0.48716254209389115</v>
      </c>
    </row>
    <row r="43" spans="1:7" x14ac:dyDescent="0.3">
      <c r="A43" s="44">
        <v>23</v>
      </c>
      <c r="B43" s="54">
        <v>5.0522335569018764E-2</v>
      </c>
      <c r="C43" s="54">
        <v>6.1937643086264135E-2</v>
      </c>
      <c r="D43" s="54">
        <v>1.347543009014039</v>
      </c>
      <c r="E43" s="68">
        <f t="shared" si="0"/>
        <v>1.8158721611426105</v>
      </c>
      <c r="F43" s="69">
        <f t="shared" si="1"/>
        <v>0.54372184856604355</v>
      </c>
      <c r="G43" s="70">
        <f t="shared" si="2"/>
        <v>0.23211602064978229</v>
      </c>
    </row>
    <row r="44" spans="1:7" x14ac:dyDescent="0.3">
      <c r="A44" s="44">
        <v>24</v>
      </c>
      <c r="B44" s="54">
        <v>4.2646767082381229E-2</v>
      </c>
      <c r="C44" s="54">
        <v>6.2156079048659399E-2</v>
      </c>
      <c r="D44" s="54">
        <v>1.3522953993113744</v>
      </c>
      <c r="E44" s="68">
        <f t="shared" si="0"/>
        <v>1.8287028469987097</v>
      </c>
      <c r="F44" s="69">
        <f t="shared" si="1"/>
        <v>1.8158721611426105</v>
      </c>
      <c r="G44" s="70">
        <f t="shared" si="2"/>
        <v>3.0755200965949574</v>
      </c>
    </row>
    <row r="45" spans="1:7" x14ac:dyDescent="0.3">
      <c r="A45" s="44">
        <v>25</v>
      </c>
      <c r="B45" s="54">
        <v>4.0209186952059002E-2</v>
      </c>
      <c r="C45" s="54">
        <v>5.983547584383208E-2</v>
      </c>
      <c r="D45" s="54">
        <v>1.3018073201798306</v>
      </c>
      <c r="E45" s="68">
        <f t="shared" si="0"/>
        <v>1.6947022988737919</v>
      </c>
      <c r="F45" s="69">
        <f t="shared" si="1"/>
        <v>1.8287028469987097</v>
      </c>
      <c r="G45" s="70">
        <f t="shared" si="2"/>
        <v>3.128891776736368</v>
      </c>
    </row>
    <row r="46" spans="1:7" x14ac:dyDescent="0.3">
      <c r="A46" s="44">
        <v>26</v>
      </c>
      <c r="B46" s="54">
        <v>4.4647515075126078E-2</v>
      </c>
      <c r="C46" s="54">
        <v>5.4639895818330494E-3</v>
      </c>
      <c r="D46" s="54">
        <v>0.11887699620842605</v>
      </c>
      <c r="E46" s="68">
        <f t="shared" si="0"/>
        <v>1.4131740227538141E-2</v>
      </c>
      <c r="F46" s="69">
        <f t="shared" si="1"/>
        <v>1.6947022988737919</v>
      </c>
      <c r="G46" s="70">
        <f t="shared" si="2"/>
        <v>2.8535260655795551</v>
      </c>
    </row>
    <row r="47" spans="1:7" x14ac:dyDescent="0.3">
      <c r="A47" s="44">
        <v>27</v>
      </c>
      <c r="B47" s="54">
        <v>5.9467140077847098E-2</v>
      </c>
      <c r="C47" s="54">
        <v>-3.7522062730443402E-2</v>
      </c>
      <c r="D47" s="54">
        <v>-0.81634674483453917</v>
      </c>
      <c r="E47" s="68">
        <f t="shared" si="0"/>
        <v>0.66642200780194816</v>
      </c>
      <c r="F47" s="69">
        <f t="shared" si="1"/>
        <v>1.4131740227538141E-2</v>
      </c>
      <c r="G47" s="70">
        <f t="shared" si="2"/>
        <v>2.6681153600219827E-3</v>
      </c>
    </row>
    <row r="48" spans="1:7" x14ac:dyDescent="0.3">
      <c r="A48" s="44">
        <v>28</v>
      </c>
      <c r="B48" s="54">
        <v>7.1503437976835338E-2</v>
      </c>
      <c r="C48" s="54">
        <v>-3.8362420936717267E-2</v>
      </c>
      <c r="D48" s="54">
        <v>-0.8346299530663206</v>
      </c>
      <c r="E48" s="68">
        <f t="shared" si="0"/>
        <v>0.69660715855548849</v>
      </c>
      <c r="F48" s="69">
        <f t="shared" si="1"/>
        <v>0.66642200780194816</v>
      </c>
      <c r="G48" s="70">
        <f t="shared" si="2"/>
        <v>0.49672109099248696</v>
      </c>
    </row>
    <row r="49" spans="1:8" x14ac:dyDescent="0.3">
      <c r="A49" s="44">
        <v>29</v>
      </c>
      <c r="B49" s="54">
        <v>6.7325615200801131E-2</v>
      </c>
      <c r="C49" s="54">
        <v>-2.6860058291882399E-2</v>
      </c>
      <c r="D49" s="54">
        <v>-0.58437941725558895</v>
      </c>
      <c r="E49" s="68">
        <f t="shared" si="0"/>
        <v>0.34149930331198175</v>
      </c>
      <c r="F49" s="69">
        <f t="shared" si="1"/>
        <v>0.69660715855548849</v>
      </c>
      <c r="G49" s="70">
        <f t="shared" si="2"/>
        <v>0.52340481385288085</v>
      </c>
    </row>
    <row r="50" spans="1:8" x14ac:dyDescent="0.3">
      <c r="A50" s="44">
        <v>30</v>
      </c>
      <c r="B50" s="54">
        <v>7.3270526583286325E-2</v>
      </c>
      <c r="C50" s="54">
        <v>-1.9401080948416444E-3</v>
      </c>
      <c r="D50" s="54">
        <v>-4.2209857683706289E-2</v>
      </c>
      <c r="E50" s="68">
        <f t="shared" si="0"/>
        <v>1.7816720856787388E-3</v>
      </c>
      <c r="F50" s="69">
        <f t="shared" si="1"/>
        <v>0.34149930331198175</v>
      </c>
      <c r="G50" s="70">
        <f t="shared" si="2"/>
        <v>0.11795062930746529</v>
      </c>
    </row>
    <row r="51" spans="1:8" x14ac:dyDescent="0.3">
      <c r="A51" s="44">
        <v>31</v>
      </c>
      <c r="B51" s="54">
        <v>7.8477227198060773E-2</v>
      </c>
      <c r="C51" s="54">
        <v>-2.3208510934272841E-2</v>
      </c>
      <c r="D51" s="54">
        <v>-0.50493472306570486</v>
      </c>
      <c r="E51" s="68">
        <f t="shared" si="0"/>
        <v>0.25495907455744005</v>
      </c>
      <c r="F51" s="69">
        <f t="shared" si="1"/>
        <v>1.7816720856787388E-3</v>
      </c>
      <c r="G51" s="70">
        <f t="shared" si="2"/>
        <v>6.2450924737067633E-4</v>
      </c>
    </row>
    <row r="52" spans="1:8" ht="15" thickBot="1" x14ac:dyDescent="0.35">
      <c r="A52" s="45">
        <v>32</v>
      </c>
      <c r="B52" s="56">
        <v>8.0078165763222811E-2</v>
      </c>
      <c r="C52" s="56">
        <v>-2.488336056841757E-2</v>
      </c>
      <c r="D52" s="56">
        <v>-0.54137349927968004</v>
      </c>
      <c r="E52" s="71">
        <f t="shared" si="0"/>
        <v>0.29308526572232574</v>
      </c>
      <c r="F52" s="72">
        <f t="shared" si="1"/>
        <v>0.25495907455744005</v>
      </c>
      <c r="G52" s="73">
        <f t="shared" si="2"/>
        <v>7.8311788497169826E-2</v>
      </c>
    </row>
    <row r="53" spans="1:8" x14ac:dyDescent="0.3">
      <c r="B53" s="77" t="s">
        <v>591</v>
      </c>
      <c r="C53" s="79">
        <f>SKEW(C21:C52)</f>
        <v>0.2404429967636362</v>
      </c>
      <c r="E53" s="74">
        <f>SUM(E21:E52)</f>
        <v>32.000000000000007</v>
      </c>
      <c r="F53" s="75">
        <f>SUM(F21:F52)</f>
        <v>31.706914734277682</v>
      </c>
      <c r="G53" s="76">
        <f>SUM(G21:G52)</f>
        <v>77.456602251474507</v>
      </c>
    </row>
    <row r="54" spans="1:8" x14ac:dyDescent="0.3">
      <c r="B54" s="77" t="s">
        <v>592</v>
      </c>
      <c r="C54" s="79">
        <f>KURT(C21:C52)</f>
        <v>-0.58017546835625833</v>
      </c>
      <c r="E54" s="25"/>
      <c r="F54" s="77" t="s">
        <v>589</v>
      </c>
      <c r="G54" s="78">
        <f>+G53/E53</f>
        <v>2.4205188203585779</v>
      </c>
      <c r="H54" s="25" t="s">
        <v>590</v>
      </c>
    </row>
    <row r="56" spans="1:8" x14ac:dyDescent="0.3">
      <c r="A56" s="25" t="s">
        <v>593</v>
      </c>
    </row>
    <row r="57" spans="1:8" x14ac:dyDescent="0.3">
      <c r="A57" t="s">
        <v>553</v>
      </c>
    </row>
    <row r="58" spans="1:8" ht="15" thickBot="1" x14ac:dyDescent="0.35"/>
    <row r="59" spans="1:8" x14ac:dyDescent="0.3">
      <c r="A59" s="47" t="s">
        <v>554</v>
      </c>
      <c r="B59" s="47"/>
    </row>
    <row r="60" spans="1:8" x14ac:dyDescent="0.3">
      <c r="A60" s="44" t="s">
        <v>555</v>
      </c>
      <c r="B60" s="55">
        <v>0.59874138592753057</v>
      </c>
    </row>
    <row r="61" spans="1:8" x14ac:dyDescent="0.3">
      <c r="A61" s="44" t="s">
        <v>556</v>
      </c>
      <c r="B61" s="55">
        <v>0.35849124722242004</v>
      </c>
    </row>
    <row r="62" spans="1:8" x14ac:dyDescent="0.3">
      <c r="A62" s="44" t="s">
        <v>557</v>
      </c>
      <c r="B62" s="55">
        <v>0.32623318270629104</v>
      </c>
    </row>
    <row r="63" spans="1:8" x14ac:dyDescent="0.3">
      <c r="A63" s="44" t="s">
        <v>558</v>
      </c>
      <c r="B63" s="55">
        <v>3.2157559968572558E-2</v>
      </c>
    </row>
    <row r="64" spans="1:8" ht="15" thickBot="1" x14ac:dyDescent="0.35">
      <c r="A64" s="45" t="s">
        <v>559</v>
      </c>
      <c r="B64" s="45">
        <v>32</v>
      </c>
    </row>
    <row r="65" spans="1:9" ht="15" thickBot="1" x14ac:dyDescent="0.35">
      <c r="A65" t="s">
        <v>560</v>
      </c>
    </row>
    <row r="66" spans="1:9" x14ac:dyDescent="0.3">
      <c r="A66" s="46"/>
      <c r="B66" s="46" t="s">
        <v>565</v>
      </c>
      <c r="C66" s="46" t="s">
        <v>566</v>
      </c>
      <c r="D66" s="46" t="s">
        <v>567</v>
      </c>
      <c r="E66" s="46" t="s">
        <v>568</v>
      </c>
      <c r="F66" s="58" t="s">
        <v>569</v>
      </c>
      <c r="G66" s="58"/>
    </row>
    <row r="67" spans="1:9" x14ac:dyDescent="0.3">
      <c r="A67" s="44" t="s">
        <v>561</v>
      </c>
      <c r="B67" s="44">
        <v>1</v>
      </c>
      <c r="C67" s="55">
        <v>1.7914464903160912E-2</v>
      </c>
      <c r="D67" s="55">
        <v>1.7914464903160912E-2</v>
      </c>
      <c r="E67" s="55">
        <v>17.323580724000088</v>
      </c>
      <c r="F67" s="55">
        <v>2.4409451793256962E-4</v>
      </c>
      <c r="G67" s="55"/>
    </row>
    <row r="68" spans="1:9" x14ac:dyDescent="0.3">
      <c r="A68" s="44" t="s">
        <v>562</v>
      </c>
      <c r="B68" s="44">
        <v>31</v>
      </c>
      <c r="C68" s="55">
        <v>3.2057368557102554E-2</v>
      </c>
      <c r="D68" s="55">
        <v>1.0341086631323404E-3</v>
      </c>
      <c r="E68" s="55"/>
      <c r="F68" s="55"/>
      <c r="G68" s="55"/>
    </row>
    <row r="69" spans="1:9" ht="15" thickBot="1" x14ac:dyDescent="0.35">
      <c r="A69" s="45" t="s">
        <v>563</v>
      </c>
      <c r="B69" s="45">
        <v>32</v>
      </c>
      <c r="C69" s="57">
        <v>4.9971833460263466E-2</v>
      </c>
      <c r="D69" s="57"/>
      <c r="E69" s="57"/>
      <c r="F69" s="57"/>
      <c r="G69" s="57"/>
    </row>
    <row r="70" spans="1:9" ht="15" thickBot="1" x14ac:dyDescent="0.35"/>
    <row r="71" spans="1:9" x14ac:dyDescent="0.3">
      <c r="A71" s="46"/>
      <c r="B71" s="46" t="s">
        <v>570</v>
      </c>
      <c r="C71" s="46" t="s">
        <v>558</v>
      </c>
      <c r="D71" s="46" t="s">
        <v>571</v>
      </c>
      <c r="E71" s="46" t="s">
        <v>572</v>
      </c>
      <c r="F71" s="93" t="s">
        <v>573</v>
      </c>
      <c r="G71" s="93" t="s">
        <v>574</v>
      </c>
      <c r="H71" s="93" t="s">
        <v>575</v>
      </c>
      <c r="I71" s="93" t="s">
        <v>576</v>
      </c>
    </row>
    <row r="72" spans="1:9" ht="15" thickBot="1" x14ac:dyDescent="0.35">
      <c r="A72" s="45" t="s">
        <v>586</v>
      </c>
      <c r="B72" s="57">
        <v>1.5092983607523012E-2</v>
      </c>
      <c r="C72" s="57">
        <v>3.626237696558622E-3</v>
      </c>
      <c r="D72" s="57">
        <v>4.1621605836392304</v>
      </c>
      <c r="E72" s="57">
        <v>2.3229818517859509E-4</v>
      </c>
      <c r="F72" s="92">
        <v>7.6972230655621638E-3</v>
      </c>
      <c r="G72" s="92">
        <v>2.2488744149483861E-2</v>
      </c>
      <c r="H72" s="92">
        <v>7.6972230655621638E-3</v>
      </c>
      <c r="I72" s="92">
        <v>2.2488744149483861E-2</v>
      </c>
    </row>
  </sheetData>
  <mergeCells count="1">
    <mergeCell ref="E19:G19"/>
  </mergeCells>
  <pageMargins left="0.7" right="0.7" top="0.75" bottom="0.75" header="0.3" footer="0.3"/>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0C36A-635F-43C3-945A-ED0A55EAA9A2}">
  <sheetPr>
    <pageSetUpPr fitToPage="1"/>
  </sheetPr>
  <dimension ref="A1:I73"/>
  <sheetViews>
    <sheetView showGridLines="0" workbookViewId="0"/>
  </sheetViews>
  <sheetFormatPr defaultRowHeight="14.4" x14ac:dyDescent="0.3"/>
  <cols>
    <col min="1" max="1" width="16" customWidth="1"/>
    <col min="2" max="2" width="12" customWidth="1"/>
    <col min="3" max="3" width="13.21875" customWidth="1"/>
    <col min="4" max="4" width="9.77734375" customWidth="1"/>
    <col min="5" max="5" width="10.109375" customWidth="1"/>
    <col min="6" max="6" width="9.6640625" customWidth="1"/>
    <col min="7" max="7" width="11.5546875" customWidth="1"/>
    <col min="8" max="9" width="9.5546875" bestFit="1" customWidth="1"/>
  </cols>
  <sheetData>
    <row r="1" spans="1:9" x14ac:dyDescent="0.3">
      <c r="A1" t="s">
        <v>553</v>
      </c>
    </row>
    <row r="2" spans="1:9" ht="15" thickBot="1" x14ac:dyDescent="0.35"/>
    <row r="3" spans="1:9" x14ac:dyDescent="0.3">
      <c r="A3" s="47" t="s">
        <v>554</v>
      </c>
      <c r="B3" s="47"/>
    </row>
    <row r="4" spans="1:9" x14ac:dyDescent="0.3">
      <c r="A4" s="44" t="s">
        <v>555</v>
      </c>
      <c r="B4" s="55">
        <v>0.51368000374680278</v>
      </c>
    </row>
    <row r="5" spans="1:9" x14ac:dyDescent="0.3">
      <c r="A5" s="44" t="s">
        <v>556</v>
      </c>
      <c r="B5" s="55">
        <v>0.26386714624931534</v>
      </c>
    </row>
    <row r="6" spans="1:9" x14ac:dyDescent="0.3">
      <c r="A6" s="44" t="s">
        <v>557</v>
      </c>
      <c r="B6" s="55">
        <v>0.23160908173318628</v>
      </c>
    </row>
    <row r="7" spans="1:9" x14ac:dyDescent="0.3">
      <c r="A7" s="44" t="s">
        <v>558</v>
      </c>
      <c r="B7" s="55">
        <v>7.2295990037511984E-2</v>
      </c>
    </row>
    <row r="8" spans="1:9" ht="15" thickBot="1" x14ac:dyDescent="0.35">
      <c r="A8" s="45" t="s">
        <v>559</v>
      </c>
      <c r="B8" s="45">
        <v>32</v>
      </c>
    </row>
    <row r="9" spans="1:9" ht="15" thickBot="1" x14ac:dyDescent="0.35">
      <c r="A9" t="s">
        <v>560</v>
      </c>
    </row>
    <row r="10" spans="1:9" x14ac:dyDescent="0.3">
      <c r="A10" s="46"/>
      <c r="B10" s="46" t="s">
        <v>565</v>
      </c>
      <c r="C10" s="46" t="s">
        <v>566</v>
      </c>
      <c r="D10" s="46" t="s">
        <v>567</v>
      </c>
      <c r="E10" s="46" t="s">
        <v>568</v>
      </c>
      <c r="F10" s="58" t="s">
        <v>569</v>
      </c>
      <c r="G10" s="58"/>
    </row>
    <row r="11" spans="1:9" x14ac:dyDescent="0.3">
      <c r="A11" s="44" t="s">
        <v>561</v>
      </c>
      <c r="B11" s="44">
        <v>1</v>
      </c>
      <c r="C11" s="55">
        <v>5.8079013630381621E-2</v>
      </c>
      <c r="D11" s="55">
        <v>5.8079013630381621E-2</v>
      </c>
      <c r="E11" s="55">
        <v>11.111963678908372</v>
      </c>
      <c r="F11" s="55">
        <v>2.2903306465929469E-3</v>
      </c>
      <c r="G11" s="61"/>
    </row>
    <row r="12" spans="1:9" x14ac:dyDescent="0.3">
      <c r="A12" s="44" t="s">
        <v>562</v>
      </c>
      <c r="B12" s="44">
        <v>31</v>
      </c>
      <c r="C12" s="55">
        <v>0.16202801544062503</v>
      </c>
      <c r="D12" s="55">
        <v>5.226710175504033E-3</v>
      </c>
      <c r="E12" s="55"/>
      <c r="F12" s="55"/>
      <c r="G12" s="61"/>
    </row>
    <row r="13" spans="1:9" ht="15" thickBot="1" x14ac:dyDescent="0.35">
      <c r="A13" s="45" t="s">
        <v>563</v>
      </c>
      <c r="B13" s="45">
        <v>32</v>
      </c>
      <c r="C13" s="57">
        <v>0.22010702907100665</v>
      </c>
      <c r="D13" s="57"/>
      <c r="E13" s="57"/>
      <c r="F13" s="57"/>
      <c r="G13" s="57"/>
    </row>
    <row r="14" spans="1:9" ht="6.6" customHeight="1" thickBot="1" x14ac:dyDescent="0.35"/>
    <row r="15" spans="1:9" s="48" customFormat="1" ht="28.8" x14ac:dyDescent="0.3">
      <c r="A15" s="59"/>
      <c r="B15" s="59" t="s">
        <v>570</v>
      </c>
      <c r="C15" s="59" t="s">
        <v>558</v>
      </c>
      <c r="D15" s="64" t="s">
        <v>571</v>
      </c>
      <c r="E15" s="64" t="s">
        <v>572</v>
      </c>
      <c r="F15" s="62" t="s">
        <v>573</v>
      </c>
      <c r="G15" s="62" t="s">
        <v>574</v>
      </c>
      <c r="H15" s="62" t="s">
        <v>575</v>
      </c>
      <c r="I15" s="62" t="s">
        <v>576</v>
      </c>
    </row>
    <row r="16" spans="1:9" ht="43.8" thickBot="1" x14ac:dyDescent="0.35">
      <c r="A16" s="49" t="s">
        <v>584</v>
      </c>
      <c r="B16" s="57">
        <v>1.4209526925794356</v>
      </c>
      <c r="C16" s="57">
        <v>0.42626945402510946</v>
      </c>
      <c r="D16" s="57">
        <v>3.3334612160498232</v>
      </c>
      <c r="E16" s="57">
        <v>2.231473128642328E-3</v>
      </c>
      <c r="F16" s="63">
        <v>0.55157040930716927</v>
      </c>
      <c r="G16" s="63">
        <v>2.2903349758517018</v>
      </c>
      <c r="H16" s="63">
        <v>0.55157040930716927</v>
      </c>
      <c r="I16" s="63">
        <v>2.2903349758517018</v>
      </c>
    </row>
    <row r="18" spans="1:7" x14ac:dyDescent="0.3">
      <c r="A18" t="s">
        <v>577</v>
      </c>
    </row>
    <row r="19" spans="1:7" ht="15" thickBot="1" x14ac:dyDescent="0.35">
      <c r="E19" s="96" t="s">
        <v>585</v>
      </c>
      <c r="F19" s="97"/>
      <c r="G19" s="98"/>
    </row>
    <row r="20" spans="1:7" ht="72" x14ac:dyDescent="0.3">
      <c r="A20" s="46" t="s">
        <v>578</v>
      </c>
      <c r="B20" s="59" t="s">
        <v>582</v>
      </c>
      <c r="C20" s="59" t="s">
        <v>580</v>
      </c>
      <c r="D20" s="59" t="s">
        <v>581</v>
      </c>
      <c r="E20" s="66" t="s">
        <v>586</v>
      </c>
      <c r="F20" s="59" t="s">
        <v>587</v>
      </c>
      <c r="G20" s="67" t="s">
        <v>588</v>
      </c>
    </row>
    <row r="21" spans="1:7" x14ac:dyDescent="0.3">
      <c r="A21" s="44">
        <v>1</v>
      </c>
      <c r="B21" s="55">
        <v>9.8962081902041282E-2</v>
      </c>
      <c r="C21" s="55">
        <v>-2.6276896716856207E-2</v>
      </c>
      <c r="D21" s="55">
        <v>-0.36927848623195625</v>
      </c>
      <c r="E21" s="81">
        <f>D21^2</f>
        <v>0.13636660039376511</v>
      </c>
      <c r="F21" s="82"/>
      <c r="G21" s="83"/>
    </row>
    <row r="22" spans="1:7" x14ac:dyDescent="0.3">
      <c r="A22" s="44">
        <v>2</v>
      </c>
      <c r="B22" s="55">
        <v>8.0272151453174512E-2</v>
      </c>
      <c r="C22" s="55">
        <v>1.4241922925292638E-2</v>
      </c>
      <c r="D22" s="55">
        <v>0.20014675992962838</v>
      </c>
      <c r="E22" s="81">
        <f>D22^2</f>
        <v>4.0058725510328297E-2</v>
      </c>
      <c r="F22" s="82">
        <f>E21</f>
        <v>0.13636660039376511</v>
      </c>
      <c r="G22" s="83">
        <f>+(C22-F22)^2</f>
        <v>1.4914436846778427E-2</v>
      </c>
    </row>
    <row r="23" spans="1:7" x14ac:dyDescent="0.3">
      <c r="A23" s="44">
        <v>3</v>
      </c>
      <c r="B23" s="55">
        <v>5.9724171731701178E-2</v>
      </c>
      <c r="C23" s="55">
        <v>2.8402886180365364E-2</v>
      </c>
      <c r="D23" s="55">
        <v>0.39915576509366185</v>
      </c>
      <c r="E23" s="81">
        <f t="shared" ref="E23:E52" si="0">D23^2</f>
        <v>0.15932532480750655</v>
      </c>
      <c r="F23" s="82">
        <f t="shared" ref="F23:F52" si="1">E22</f>
        <v>4.0058725510328297E-2</v>
      </c>
      <c r="G23" s="83">
        <f t="shared" ref="G23:G52" si="2">+(C23-F23)^2</f>
        <v>1.3585859048591075E-4</v>
      </c>
    </row>
    <row r="24" spans="1:7" x14ac:dyDescent="0.3">
      <c r="A24" s="44">
        <v>4</v>
      </c>
      <c r="B24" s="55">
        <v>3.7153313427299384E-2</v>
      </c>
      <c r="C24" s="55">
        <v>6.9147586701290342E-2</v>
      </c>
      <c r="D24" s="55">
        <v>0.97175539481666928</v>
      </c>
      <c r="E24" s="81">
        <f t="shared" si="0"/>
        <v>0.94430854735530079</v>
      </c>
      <c r="F24" s="82">
        <f t="shared" si="1"/>
        <v>0.15932532480750655</v>
      </c>
      <c r="G24" s="83">
        <f>+(C24-F24)^2</f>
        <v>8.1320244499533192E-3</v>
      </c>
    </row>
    <row r="25" spans="1:7" x14ac:dyDescent="0.3">
      <c r="A25" s="44">
        <v>5</v>
      </c>
      <c r="B25" s="55">
        <v>3.5110945109851938E-2</v>
      </c>
      <c r="C25" s="55">
        <v>7.3434587906980181E-2</v>
      </c>
      <c r="D25" s="55">
        <v>1.0320021329596929</v>
      </c>
      <c r="E25" s="81">
        <f t="shared" si="0"/>
        <v>1.0650284024333556</v>
      </c>
      <c r="F25" s="82">
        <f t="shared" si="1"/>
        <v>0.94430854735530079</v>
      </c>
      <c r="G25" s="83">
        <f t="shared" si="2"/>
        <v>0.75842145324519517</v>
      </c>
    </row>
    <row r="26" spans="1:7" x14ac:dyDescent="0.3">
      <c r="A26" s="44">
        <v>6</v>
      </c>
      <c r="B26" s="55">
        <v>4.4796637988406378E-2</v>
      </c>
      <c r="C26" s="55">
        <v>2.8227578268398522E-2</v>
      </c>
      <c r="D26" s="55">
        <v>0.39669210125035603</v>
      </c>
      <c r="E26" s="81">
        <f t="shared" si="0"/>
        <v>0.15736462319442271</v>
      </c>
      <c r="F26" s="82">
        <f t="shared" si="1"/>
        <v>1.0650284024333556</v>
      </c>
      <c r="G26" s="83">
        <f t="shared" si="2"/>
        <v>1.0749559489891343</v>
      </c>
    </row>
    <row r="27" spans="1:7" x14ac:dyDescent="0.3">
      <c r="A27" s="44">
        <v>7</v>
      </c>
      <c r="B27" s="55">
        <v>5.0611038522113468E-2</v>
      </c>
      <c r="C27" s="55">
        <v>2.3080666711065671E-2</v>
      </c>
      <c r="D27" s="55">
        <v>0.32436074001155329</v>
      </c>
      <c r="E27" s="81">
        <f t="shared" si="0"/>
        <v>0.10520988966084246</v>
      </c>
      <c r="F27" s="82">
        <f t="shared" si="1"/>
        <v>0.15736462319442271</v>
      </c>
      <c r="G27" s="83">
        <f t="shared" si="2"/>
        <v>1.8032180968824123E-2</v>
      </c>
    </row>
    <row r="28" spans="1:7" x14ac:dyDescent="0.3">
      <c r="A28" s="44">
        <v>8</v>
      </c>
      <c r="B28" s="55">
        <v>5.4096839369394252E-2</v>
      </c>
      <c r="C28" s="55">
        <v>1.6224741413248027E-2</v>
      </c>
      <c r="D28" s="55">
        <v>0.22801200663645124</v>
      </c>
      <c r="E28" s="81">
        <f t="shared" si="0"/>
        <v>5.1989475170381085E-2</v>
      </c>
      <c r="F28" s="82">
        <f t="shared" si="1"/>
        <v>0.10520988966084246</v>
      </c>
      <c r="G28" s="83">
        <f t="shared" si="2"/>
        <v>7.9183566086463587E-3</v>
      </c>
    </row>
    <row r="29" spans="1:7" x14ac:dyDescent="0.3">
      <c r="A29" s="44">
        <v>9</v>
      </c>
      <c r="B29" s="55">
        <v>3.7587059665499703E-2</v>
      </c>
      <c r="C29" s="55">
        <v>4.5146053046199772E-2</v>
      </c>
      <c r="D29" s="55">
        <v>0.63445338724316602</v>
      </c>
      <c r="E29" s="81">
        <f t="shared" si="0"/>
        <v>0.40253110058432678</v>
      </c>
      <c r="F29" s="82">
        <f t="shared" si="1"/>
        <v>5.1989475170381085E-2</v>
      </c>
      <c r="G29" s="83">
        <f t="shared" si="2"/>
        <v>4.6832426369734273E-5</v>
      </c>
    </row>
    <row r="30" spans="1:7" x14ac:dyDescent="0.3">
      <c r="A30" s="44">
        <v>10</v>
      </c>
      <c r="B30" s="55">
        <v>3.0607018248238128E-2</v>
      </c>
      <c r="C30" s="55">
        <v>7.5236228777654193E-2</v>
      </c>
      <c r="D30" s="55">
        <v>1.0573212267866798</v>
      </c>
      <c r="E30" s="81">
        <f t="shared" si="0"/>
        <v>1.1179281766136897</v>
      </c>
      <c r="F30" s="82">
        <f t="shared" si="1"/>
        <v>0.40253110058432678</v>
      </c>
      <c r="G30" s="83">
        <f t="shared" si="2"/>
        <v>0.10712193311094625</v>
      </c>
    </row>
    <row r="31" spans="1:7" x14ac:dyDescent="0.3">
      <c r="A31" s="44">
        <v>11</v>
      </c>
      <c r="B31" s="55">
        <v>2.8364640634726095E-2</v>
      </c>
      <c r="C31" s="55">
        <v>0.12432103575784692</v>
      </c>
      <c r="D31" s="55">
        <v>1.7471273105852212</v>
      </c>
      <c r="E31" s="81">
        <f t="shared" si="0"/>
        <v>3.0524538393927481</v>
      </c>
      <c r="F31" s="82">
        <f t="shared" si="1"/>
        <v>1.1179281766136897</v>
      </c>
      <c r="G31" s="83">
        <f t="shared" si="2"/>
        <v>0.98725515035972256</v>
      </c>
    </row>
    <row r="32" spans="1:7" x14ac:dyDescent="0.3">
      <c r="A32" s="44">
        <v>12</v>
      </c>
      <c r="B32" s="55">
        <v>2.5262277799331941E-2</v>
      </c>
      <c r="C32" s="55">
        <v>0.11935310681605266</v>
      </c>
      <c r="D32" s="55">
        <v>1.6773112550935207</v>
      </c>
      <c r="E32" s="81">
        <f t="shared" si="0"/>
        <v>2.8133730464634019</v>
      </c>
      <c r="F32" s="82">
        <f t="shared" si="1"/>
        <v>3.0524538393927481</v>
      </c>
      <c r="G32" s="83">
        <f t="shared" si="2"/>
        <v>8.6030799074419466</v>
      </c>
    </row>
    <row r="33" spans="1:7" x14ac:dyDescent="0.3">
      <c r="A33" s="44">
        <v>13</v>
      </c>
      <c r="B33" s="55">
        <v>2.9291901963137131E-2</v>
      </c>
      <c r="C33" s="55">
        <v>0.12227228358163089</v>
      </c>
      <c r="D33" s="55">
        <v>1.7183354745305413</v>
      </c>
      <c r="E33" s="81">
        <f t="shared" si="0"/>
        <v>2.9526768030301005</v>
      </c>
      <c r="F33" s="82">
        <f t="shared" si="1"/>
        <v>2.8133730464634019</v>
      </c>
      <c r="G33" s="83">
        <f t="shared" si="2"/>
        <v>7.2420233159828502</v>
      </c>
    </row>
    <row r="34" spans="1:7" x14ac:dyDescent="0.3">
      <c r="A34" s="44">
        <v>14</v>
      </c>
      <c r="B34" s="55">
        <v>3.261978976331753E-2</v>
      </c>
      <c r="C34" s="55">
        <v>5.0278485825987984E-2</v>
      </c>
      <c r="D34" s="55">
        <v>0.70658127312063568</v>
      </c>
      <c r="E34" s="81">
        <f t="shared" si="0"/>
        <v>0.49925709552477837</v>
      </c>
      <c r="F34" s="82">
        <f t="shared" si="1"/>
        <v>2.9526768030301005</v>
      </c>
      <c r="G34" s="83">
        <f t="shared" si="2"/>
        <v>8.423915991709265</v>
      </c>
    </row>
    <row r="35" spans="1:7" x14ac:dyDescent="0.3">
      <c r="A35" s="44">
        <v>15</v>
      </c>
      <c r="B35" s="55">
        <v>3.1647340492667549E-2</v>
      </c>
      <c r="C35" s="55">
        <v>2.4875023954333657E-2</v>
      </c>
      <c r="D35" s="55">
        <v>0.34957747445676995</v>
      </c>
      <c r="E35" s="81">
        <f t="shared" si="0"/>
        <v>0.12220441064757365</v>
      </c>
      <c r="F35" s="82">
        <f t="shared" si="1"/>
        <v>0.49925709552477837</v>
      </c>
      <c r="G35" s="83">
        <f t="shared" si="2"/>
        <v>0.22503834982746654</v>
      </c>
    </row>
    <row r="36" spans="1:7" x14ac:dyDescent="0.3">
      <c r="A36" s="44">
        <v>16</v>
      </c>
      <c r="B36" s="55">
        <v>4.565684885182935E-2</v>
      </c>
      <c r="C36" s="55">
        <v>-1.5138189775295512E-2</v>
      </c>
      <c r="D36" s="55">
        <v>-0.21274231370431104</v>
      </c>
      <c r="E36" s="81">
        <f t="shared" si="0"/>
        <v>4.5259292040263487E-2</v>
      </c>
      <c r="F36" s="82">
        <f t="shared" si="1"/>
        <v>0.12220441064757365</v>
      </c>
      <c r="G36" s="83">
        <f t="shared" si="2"/>
        <v>1.88629898909159E-2</v>
      </c>
    </row>
    <row r="37" spans="1:7" x14ac:dyDescent="0.3">
      <c r="A37" s="44">
        <v>17</v>
      </c>
      <c r="B37" s="55">
        <v>4.8860875331738517E-2</v>
      </c>
      <c r="C37" s="55">
        <v>-4.0898346057733868E-2</v>
      </c>
      <c r="D37" s="55">
        <v>-0.57475886457712499</v>
      </c>
      <c r="E37" s="81">
        <f t="shared" si="0"/>
        <v>0.33034775240998593</v>
      </c>
      <c r="F37" s="82">
        <f t="shared" si="1"/>
        <v>4.5259292040263487E-2</v>
      </c>
      <c r="G37" s="83">
        <f t="shared" si="2"/>
        <v>7.4231386026254852E-3</v>
      </c>
    </row>
    <row r="38" spans="1:7" x14ac:dyDescent="0.3">
      <c r="A38" s="44">
        <v>18</v>
      </c>
      <c r="B38" s="55">
        <v>4.7893121932403963E-2</v>
      </c>
      <c r="C38" s="55">
        <v>-3.0069893298364563E-2</v>
      </c>
      <c r="D38" s="55">
        <v>-0.42258280336632625</v>
      </c>
      <c r="E38" s="81">
        <f t="shared" si="0"/>
        <v>0.17857622570094317</v>
      </c>
      <c r="F38" s="82">
        <f t="shared" si="1"/>
        <v>0.33034775240998593</v>
      </c>
      <c r="G38" s="83">
        <f t="shared" si="2"/>
        <v>0.12990087933795005</v>
      </c>
    </row>
    <row r="39" spans="1:7" x14ac:dyDescent="0.3">
      <c r="A39" s="44">
        <v>19</v>
      </c>
      <c r="B39" s="55">
        <v>2.507286925239155E-2</v>
      </c>
      <c r="C39" s="55">
        <v>-4.6535934560398284E-3</v>
      </c>
      <c r="D39" s="55">
        <v>-6.539858817814484E-2</v>
      </c>
      <c r="E39" s="81">
        <f t="shared" si="0"/>
        <v>4.2769753356945864E-3</v>
      </c>
      <c r="F39" s="82">
        <f t="shared" si="1"/>
        <v>0.17857622570094317</v>
      </c>
      <c r="G39" s="83">
        <f t="shared" si="2"/>
        <v>3.3573166628300691E-2</v>
      </c>
    </row>
    <row r="40" spans="1:7" x14ac:dyDescent="0.3">
      <c r="A40" s="44">
        <v>20</v>
      </c>
      <c r="B40" s="55">
        <v>-1.303168494098224E-2</v>
      </c>
      <c r="C40" s="55">
        <v>4.8170552518088286E-2</v>
      </c>
      <c r="D40" s="55">
        <v>0.67695774377442564</v>
      </c>
      <c r="E40" s="81">
        <f t="shared" si="0"/>
        <v>0.45827178685616093</v>
      </c>
      <c r="F40" s="82">
        <f t="shared" si="1"/>
        <v>4.2769753356945864E-3</v>
      </c>
      <c r="G40" s="83">
        <f t="shared" si="2"/>
        <v>1.926646117866753E-3</v>
      </c>
    </row>
    <row r="41" spans="1:7" x14ac:dyDescent="0.3">
      <c r="A41" s="44">
        <v>21</v>
      </c>
      <c r="B41" s="55">
        <v>-2.1201843121343721E-2</v>
      </c>
      <c r="C41" s="55">
        <v>6.1629352415024055E-2</v>
      </c>
      <c r="D41" s="55">
        <v>0.86609899991259987</v>
      </c>
      <c r="E41" s="81">
        <f t="shared" si="0"/>
        <v>0.75012747764960563</v>
      </c>
      <c r="F41" s="82">
        <f t="shared" si="1"/>
        <v>0.45827178685616093</v>
      </c>
      <c r="G41" s="83">
        <f t="shared" si="2"/>
        <v>0.15732522079939157</v>
      </c>
    </row>
    <row r="42" spans="1:7" x14ac:dyDescent="0.3">
      <c r="A42" s="44">
        <v>22</v>
      </c>
      <c r="B42" s="55">
        <v>-4.7320454118555989E-2</v>
      </c>
      <c r="C42" s="55">
        <v>0.1414786283685919</v>
      </c>
      <c r="D42" s="55">
        <v>1.9882490037194072</v>
      </c>
      <c r="E42" s="81">
        <f t="shared" si="0"/>
        <v>3.9531341007912153</v>
      </c>
      <c r="F42" s="82">
        <f t="shared" si="1"/>
        <v>0.75012747764960563</v>
      </c>
      <c r="G42" s="83">
        <f t="shared" si="2"/>
        <v>0.37045342173110213</v>
      </c>
    </row>
    <row r="43" spans="1:7" x14ac:dyDescent="0.3">
      <c r="A43" s="44">
        <v>23</v>
      </c>
      <c r="B43" s="55">
        <v>-4.2515118201995161E-2</v>
      </c>
      <c r="C43" s="55">
        <v>0.15497509685727806</v>
      </c>
      <c r="D43" s="55">
        <v>2.1779196298471186</v>
      </c>
      <c r="E43" s="81">
        <f t="shared" si="0"/>
        <v>4.7433339140734105</v>
      </c>
      <c r="F43" s="82">
        <f t="shared" si="1"/>
        <v>3.9531341007912153</v>
      </c>
      <c r="G43" s="83">
        <f t="shared" si="2"/>
        <v>14.426011819164438</v>
      </c>
    </row>
    <row r="44" spans="1:7" x14ac:dyDescent="0.3">
      <c r="A44" s="44">
        <v>24</v>
      </c>
      <c r="B44" s="55">
        <v>-3.1941704355999627E-2</v>
      </c>
      <c r="C44" s="55">
        <v>0.13674455048704026</v>
      </c>
      <c r="D44" s="55">
        <v>1.9217193395569667</v>
      </c>
      <c r="E44" s="81">
        <f t="shared" si="0"/>
        <v>3.6930052200272643</v>
      </c>
      <c r="F44" s="82">
        <f t="shared" si="1"/>
        <v>4.7433339140734105</v>
      </c>
      <c r="G44" s="83">
        <f t="shared" si="2"/>
        <v>21.22066556470708</v>
      </c>
    </row>
    <row r="45" spans="1:7" x14ac:dyDescent="0.3">
      <c r="A45" s="44">
        <v>25</v>
      </c>
      <c r="B45" s="55">
        <v>-2.7157095071699042E-2</v>
      </c>
      <c r="C45" s="55">
        <v>0.12720175786759014</v>
      </c>
      <c r="D45" s="55">
        <v>1.787611113197213</v>
      </c>
      <c r="E45" s="81">
        <f t="shared" si="0"/>
        <v>3.1955534920261792</v>
      </c>
      <c r="F45" s="82">
        <f t="shared" si="1"/>
        <v>3.6930052200272643</v>
      </c>
      <c r="G45" s="83">
        <f t="shared" si="2"/>
        <v>12.714954330749917</v>
      </c>
    </row>
    <row r="46" spans="1:7" x14ac:dyDescent="0.3">
      <c r="A46" s="44">
        <v>26</v>
      </c>
      <c r="B46" s="55">
        <v>-7.7706611532753151E-3</v>
      </c>
      <c r="C46" s="55">
        <v>5.7882165810234441E-2</v>
      </c>
      <c r="D46" s="55">
        <v>0.81343846651872631</v>
      </c>
      <c r="E46" s="81">
        <f t="shared" si="0"/>
        <v>0.66168213881233706</v>
      </c>
      <c r="F46" s="82">
        <f t="shared" si="1"/>
        <v>3.1955534920261792</v>
      </c>
      <c r="G46" s="83">
        <f t="shared" si="2"/>
        <v>9.844981351357724</v>
      </c>
    </row>
    <row r="47" spans="1:7" x14ac:dyDescent="0.3">
      <c r="A47" s="44">
        <v>27</v>
      </c>
      <c r="B47" s="55">
        <v>2.3347973919493939E-3</v>
      </c>
      <c r="C47" s="55">
        <v>1.9610279955454304E-2</v>
      </c>
      <c r="D47" s="55">
        <v>0.27559017240759764</v>
      </c>
      <c r="E47" s="81">
        <f t="shared" si="0"/>
        <v>7.5949943127649397E-2</v>
      </c>
      <c r="F47" s="82">
        <f t="shared" si="1"/>
        <v>0.66168213881233706</v>
      </c>
      <c r="G47" s="83">
        <f t="shared" si="2"/>
        <v>0.41225627193593278</v>
      </c>
    </row>
    <row r="48" spans="1:7" x14ac:dyDescent="0.3">
      <c r="A48" s="44">
        <v>28</v>
      </c>
      <c r="B48" s="55">
        <v>2.7466636940544697E-2</v>
      </c>
      <c r="C48" s="55">
        <v>5.6743800995733736E-3</v>
      </c>
      <c r="D48" s="55">
        <v>7.9744062476411456E-2</v>
      </c>
      <c r="E48" s="81">
        <f t="shared" si="0"/>
        <v>6.3591155002418135E-3</v>
      </c>
      <c r="F48" s="82">
        <f t="shared" si="1"/>
        <v>7.5949943127649397E-2</v>
      </c>
      <c r="G48" s="83">
        <f t="shared" si="2"/>
        <v>4.9386547589130858E-3</v>
      </c>
    </row>
    <row r="49" spans="1:8" x14ac:dyDescent="0.3">
      <c r="A49" s="44">
        <v>29</v>
      </c>
      <c r="B49" s="55">
        <v>1.7883330946312278E-2</v>
      </c>
      <c r="C49" s="55">
        <v>2.2582225962606454E-2</v>
      </c>
      <c r="D49" s="55">
        <v>0.31735597658569298</v>
      </c>
      <c r="E49" s="81">
        <f t="shared" si="0"/>
        <v>0.10071481587465891</v>
      </c>
      <c r="F49" s="82">
        <f t="shared" si="1"/>
        <v>6.3591155002418135E-3</v>
      </c>
      <c r="G49" s="83">
        <f t="shared" si="2"/>
        <v>2.6318931307408498E-4</v>
      </c>
    </row>
    <row r="50" spans="1:8" x14ac:dyDescent="0.3">
      <c r="A50" s="44">
        <v>30</v>
      </c>
      <c r="B50" s="55">
        <v>4.242527418186403E-2</v>
      </c>
      <c r="C50" s="55">
        <v>2.890514430658065E-2</v>
      </c>
      <c r="D50" s="55">
        <v>0.40621417547389149</v>
      </c>
      <c r="E50" s="81">
        <f t="shared" si="0"/>
        <v>0.16500995635593352</v>
      </c>
      <c r="F50" s="82">
        <f t="shared" si="1"/>
        <v>0.10071481587465891</v>
      </c>
      <c r="G50" s="83">
        <f t="shared" si="2"/>
        <v>5.1566289307152686E-3</v>
      </c>
    </row>
    <row r="51" spans="1:8" x14ac:dyDescent="0.3">
      <c r="A51" s="44">
        <v>31</v>
      </c>
      <c r="B51" s="55">
        <v>4.7989361907372276E-2</v>
      </c>
      <c r="C51" s="55">
        <v>7.2793543564156557E-3</v>
      </c>
      <c r="D51" s="55">
        <v>0.10229933109866778</v>
      </c>
      <c r="E51" s="81">
        <f t="shared" si="0"/>
        <v>1.0465153143234856E-2</v>
      </c>
      <c r="F51" s="82">
        <f t="shared" si="1"/>
        <v>0.16500995635593352</v>
      </c>
      <c r="G51" s="83">
        <f t="shared" si="2"/>
        <v>2.4878942807130305E-2</v>
      </c>
    </row>
    <row r="52" spans="1:8" ht="15" thickBot="1" x14ac:dyDescent="0.35">
      <c r="A52" s="45">
        <v>32</v>
      </c>
      <c r="B52" s="57">
        <v>4.8887602012739957E-2</v>
      </c>
      <c r="C52" s="57">
        <v>6.3072031820652838E-3</v>
      </c>
      <c r="D52" s="57">
        <v>8.8637348181848125E-2</v>
      </c>
      <c r="E52" s="84">
        <f t="shared" si="0"/>
        <v>7.8565794927101754E-3</v>
      </c>
      <c r="F52" s="85">
        <f t="shared" si="1"/>
        <v>1.0465153143234856E-2</v>
      </c>
      <c r="G52" s="86">
        <f t="shared" si="2"/>
        <v>1.7288547879590045E-5</v>
      </c>
    </row>
    <row r="53" spans="1:8" x14ac:dyDescent="0.3">
      <c r="B53" s="77" t="s">
        <v>591</v>
      </c>
      <c r="C53" s="80">
        <f>SKEW(C21:C52)</f>
        <v>0.50707159157413362</v>
      </c>
      <c r="D53" s="61"/>
      <c r="E53" s="87">
        <f>SUM(E21:E52)</f>
        <v>32.000000000000014</v>
      </c>
      <c r="F53" s="88">
        <f>SUM(F21:F52)</f>
        <v>31.992143420507304</v>
      </c>
      <c r="G53" s="89">
        <f>SUM(G21:G52)</f>
        <v>86.844581245938556</v>
      </c>
    </row>
    <row r="54" spans="1:8" x14ac:dyDescent="0.3">
      <c r="B54" s="77" t="s">
        <v>592</v>
      </c>
      <c r="C54" s="80">
        <f>KURT(C21:C52)</f>
        <v>-0.66645523597598455</v>
      </c>
      <c r="E54" s="25"/>
      <c r="F54" s="77" t="s">
        <v>589</v>
      </c>
      <c r="G54" s="78">
        <f>+G53/E53</f>
        <v>2.7138931639355786</v>
      </c>
      <c r="H54" s="25" t="s">
        <v>590</v>
      </c>
    </row>
    <row r="57" spans="1:8" x14ac:dyDescent="0.3">
      <c r="A57" s="25" t="s">
        <v>593</v>
      </c>
    </row>
    <row r="58" spans="1:8" x14ac:dyDescent="0.3">
      <c r="A58" t="s">
        <v>553</v>
      </c>
    </row>
    <row r="59" spans="1:8" ht="15" thickBot="1" x14ac:dyDescent="0.35"/>
    <row r="60" spans="1:8" x14ac:dyDescent="0.3">
      <c r="A60" s="47" t="s">
        <v>554</v>
      </c>
      <c r="B60" s="47"/>
    </row>
    <row r="61" spans="1:8" x14ac:dyDescent="0.3">
      <c r="A61" s="44" t="s">
        <v>555</v>
      </c>
      <c r="B61" s="55">
        <v>6.7103614564312408E-2</v>
      </c>
    </row>
    <row r="62" spans="1:8" x14ac:dyDescent="0.3">
      <c r="A62" s="44" t="s">
        <v>556</v>
      </c>
      <c r="B62" s="55">
        <v>4.5028950875958011E-3</v>
      </c>
    </row>
    <row r="63" spans="1:8" x14ac:dyDescent="0.3">
      <c r="A63" s="44" t="s">
        <v>557</v>
      </c>
      <c r="B63" s="55">
        <v>-2.7755169428533229E-2</v>
      </c>
    </row>
    <row r="64" spans="1:8" x14ac:dyDescent="0.3">
      <c r="A64" s="44" t="s">
        <v>558</v>
      </c>
      <c r="B64" s="55">
        <v>3.0392690706360616E-2</v>
      </c>
    </row>
    <row r="65" spans="1:9" ht="15" thickBot="1" x14ac:dyDescent="0.35">
      <c r="A65" s="45" t="s">
        <v>559</v>
      </c>
      <c r="B65" s="45">
        <v>32</v>
      </c>
    </row>
    <row r="66" spans="1:9" ht="15" thickBot="1" x14ac:dyDescent="0.35">
      <c r="A66" t="s">
        <v>560</v>
      </c>
    </row>
    <row r="67" spans="1:9" x14ac:dyDescent="0.3">
      <c r="A67" s="46"/>
      <c r="B67" s="46" t="s">
        <v>565</v>
      </c>
      <c r="C67" s="46" t="s">
        <v>566</v>
      </c>
      <c r="D67" s="46" t="s">
        <v>567</v>
      </c>
      <c r="E67" s="46" t="s">
        <v>568</v>
      </c>
      <c r="F67" s="58" t="s">
        <v>569</v>
      </c>
      <c r="G67" s="58"/>
    </row>
    <row r="68" spans="1:9" x14ac:dyDescent="0.3">
      <c r="A68" s="44" t="s">
        <v>561</v>
      </c>
      <c r="B68" s="44">
        <v>1</v>
      </c>
      <c r="C68" s="55">
        <v>1.295244694141974E-4</v>
      </c>
      <c r="D68" s="55">
        <v>1.295244694141974E-4</v>
      </c>
      <c r="E68" s="55">
        <v>0.14022114883774836</v>
      </c>
      <c r="F68" s="55">
        <v>0.71069521259410617</v>
      </c>
      <c r="G68" s="55"/>
    </row>
    <row r="69" spans="1:9" x14ac:dyDescent="0.3">
      <c r="A69" s="44" t="s">
        <v>562</v>
      </c>
      <c r="B69" s="44">
        <v>31</v>
      </c>
      <c r="C69" s="55">
        <v>2.8635185099547465E-2</v>
      </c>
      <c r="D69" s="55">
        <v>9.2371564837249889E-4</v>
      </c>
      <c r="E69" s="55"/>
      <c r="F69" s="55"/>
      <c r="G69" s="55"/>
    </row>
    <row r="70" spans="1:9" ht="15" thickBot="1" x14ac:dyDescent="0.35">
      <c r="A70" s="45" t="s">
        <v>563</v>
      </c>
      <c r="B70" s="45">
        <v>32</v>
      </c>
      <c r="C70" s="57">
        <v>2.8764709568961662E-2</v>
      </c>
      <c r="D70" s="57"/>
      <c r="E70" s="57"/>
      <c r="F70" s="57"/>
      <c r="G70" s="57"/>
    </row>
    <row r="71" spans="1:9" ht="15" thickBot="1" x14ac:dyDescent="0.35"/>
    <row r="72" spans="1:9" x14ac:dyDescent="0.3">
      <c r="A72" s="46"/>
      <c r="B72" s="46" t="s">
        <v>570</v>
      </c>
      <c r="C72" s="46" t="s">
        <v>558</v>
      </c>
      <c r="D72" s="46" t="s">
        <v>571</v>
      </c>
      <c r="E72" s="46" t="s">
        <v>572</v>
      </c>
      <c r="F72" s="93" t="s">
        <v>573</v>
      </c>
      <c r="G72" s="93" t="s">
        <v>574</v>
      </c>
      <c r="H72" s="93" t="s">
        <v>575</v>
      </c>
      <c r="I72" s="93" t="s">
        <v>576</v>
      </c>
    </row>
    <row r="73" spans="1:9" ht="15" thickBot="1" x14ac:dyDescent="0.35">
      <c r="A73" s="45" t="s">
        <v>586</v>
      </c>
      <c r="B73" s="57">
        <v>-1.1794435349755203E-3</v>
      </c>
      <c r="C73" s="57">
        <v>3.1497087264963147E-3</v>
      </c>
      <c r="D73" s="57">
        <v>-0.37446114463019392</v>
      </c>
      <c r="E73" s="57">
        <v>0.71061065663835399</v>
      </c>
      <c r="F73" s="92">
        <v>-7.6033168348968606E-3</v>
      </c>
      <c r="G73" s="92">
        <v>5.2444297649458203E-3</v>
      </c>
      <c r="H73" s="92">
        <v>-7.6033168348968606E-3</v>
      </c>
      <c r="I73" s="92">
        <v>5.2444297649458203E-3</v>
      </c>
    </row>
  </sheetData>
  <mergeCells count="1">
    <mergeCell ref="E19:G19"/>
  </mergeCells>
  <pageMargins left="0.7" right="0.7" top="0.75" bottom="0.75" header="0.3" footer="0.3"/>
  <pageSetup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1A889-BBEC-47AD-8227-4C17A50F818B}">
  <sheetPr>
    <pageSetUpPr fitToPage="1"/>
  </sheetPr>
  <dimension ref="A1:I73"/>
  <sheetViews>
    <sheetView showGridLines="0" workbookViewId="0"/>
  </sheetViews>
  <sheetFormatPr defaultRowHeight="14.4" x14ac:dyDescent="0.3"/>
  <cols>
    <col min="1" max="1" width="16.44140625" customWidth="1"/>
    <col min="2" max="2" width="11.5546875" customWidth="1"/>
    <col min="3" max="3" width="12.88671875" customWidth="1"/>
    <col min="4" max="5" width="8.6640625" customWidth="1"/>
    <col min="6" max="6" width="9.44140625" customWidth="1"/>
    <col min="7" max="7" width="11.21875" customWidth="1"/>
    <col min="8" max="9" width="9.5546875" bestFit="1" customWidth="1"/>
  </cols>
  <sheetData>
    <row r="1" spans="1:9" x14ac:dyDescent="0.3">
      <c r="A1" t="s">
        <v>553</v>
      </c>
    </row>
    <row r="2" spans="1:9" ht="15" thickBot="1" x14ac:dyDescent="0.35"/>
    <row r="3" spans="1:9" x14ac:dyDescent="0.3">
      <c r="A3" s="47" t="s">
        <v>554</v>
      </c>
      <c r="B3" s="47"/>
    </row>
    <row r="4" spans="1:9" x14ac:dyDescent="0.3">
      <c r="A4" s="44" t="s">
        <v>555</v>
      </c>
      <c r="B4" s="55">
        <v>0.82356629539892801</v>
      </c>
    </row>
    <row r="5" spans="1:9" x14ac:dyDescent="0.3">
      <c r="A5" s="44" t="s">
        <v>556</v>
      </c>
      <c r="B5" s="55">
        <v>0.67826144291711443</v>
      </c>
    </row>
    <row r="6" spans="1:9" x14ac:dyDescent="0.3">
      <c r="A6" s="44" t="s">
        <v>557</v>
      </c>
      <c r="B6" s="55">
        <v>0.64600337840098532</v>
      </c>
    </row>
    <row r="7" spans="1:9" x14ac:dyDescent="0.3">
      <c r="A7" s="44" t="s">
        <v>558</v>
      </c>
      <c r="B7" s="55">
        <v>4.7795572050647064E-2</v>
      </c>
    </row>
    <row r="8" spans="1:9" ht="15" thickBot="1" x14ac:dyDescent="0.35">
      <c r="A8" s="45" t="s">
        <v>559</v>
      </c>
      <c r="B8" s="45">
        <v>32</v>
      </c>
    </row>
    <row r="9" spans="1:9" ht="15" thickBot="1" x14ac:dyDescent="0.35">
      <c r="A9" t="s">
        <v>560</v>
      </c>
    </row>
    <row r="10" spans="1:9" x14ac:dyDescent="0.3">
      <c r="A10" s="46"/>
      <c r="B10" s="46" t="s">
        <v>565</v>
      </c>
      <c r="C10" s="46" t="s">
        <v>566</v>
      </c>
      <c r="D10" s="46" t="s">
        <v>567</v>
      </c>
      <c r="E10" s="46" t="s">
        <v>568</v>
      </c>
      <c r="F10" s="58" t="s">
        <v>569</v>
      </c>
      <c r="G10" s="46"/>
    </row>
    <row r="11" spans="1:9" x14ac:dyDescent="0.3">
      <c r="A11" s="44" t="s">
        <v>561</v>
      </c>
      <c r="B11" s="44">
        <v>1</v>
      </c>
      <c r="C11" s="55">
        <v>0.14929011113390023</v>
      </c>
      <c r="D11" s="55">
        <v>0.14929011113390023</v>
      </c>
      <c r="E11" s="55">
        <v>65.35152305358865</v>
      </c>
      <c r="F11" s="53">
        <v>5.0427431273863098E-9</v>
      </c>
    </row>
    <row r="12" spans="1:9" x14ac:dyDescent="0.3">
      <c r="A12" s="44" t="s">
        <v>562</v>
      </c>
      <c r="B12" s="44">
        <v>31</v>
      </c>
      <c r="C12" s="55">
        <v>7.0816917937106441E-2</v>
      </c>
      <c r="D12" s="55">
        <v>2.2844167076485947E-3</v>
      </c>
      <c r="E12" s="55"/>
      <c r="F12" s="55"/>
    </row>
    <row r="13" spans="1:9" ht="15" thickBot="1" x14ac:dyDescent="0.35">
      <c r="A13" s="45" t="s">
        <v>563</v>
      </c>
      <c r="B13" s="45">
        <v>32</v>
      </c>
      <c r="C13" s="57">
        <v>0.22010702907100665</v>
      </c>
      <c r="D13" s="57"/>
      <c r="E13" s="57"/>
      <c r="F13" s="57"/>
      <c r="G13" s="45"/>
    </row>
    <row r="14" spans="1:9" ht="6" customHeight="1" thickBot="1" x14ac:dyDescent="0.35">
      <c r="C14" s="61"/>
      <c r="D14" s="61"/>
      <c r="E14" s="61"/>
      <c r="F14" s="61"/>
    </row>
    <row r="15" spans="1:9" s="48" customFormat="1" ht="28.8" x14ac:dyDescent="0.3">
      <c r="A15" s="59"/>
      <c r="B15" s="59" t="s">
        <v>570</v>
      </c>
      <c r="C15" s="59" t="s">
        <v>558</v>
      </c>
      <c r="D15" s="64" t="s">
        <v>571</v>
      </c>
      <c r="E15" s="64" t="s">
        <v>572</v>
      </c>
      <c r="F15" s="62" t="s">
        <v>573</v>
      </c>
      <c r="G15" s="62" t="s">
        <v>574</v>
      </c>
      <c r="H15" s="62" t="s">
        <v>575</v>
      </c>
      <c r="I15" s="62" t="s">
        <v>576</v>
      </c>
    </row>
    <row r="16" spans="1:9" ht="43.8" thickBot="1" x14ac:dyDescent="0.35">
      <c r="A16" s="49" t="s">
        <v>13</v>
      </c>
      <c r="B16" s="57">
        <v>1.7240468122711137</v>
      </c>
      <c r="C16" s="57">
        <v>0.21326579064326423</v>
      </c>
      <c r="D16" s="57">
        <v>8.0840288874786115</v>
      </c>
      <c r="E16" s="60">
        <v>3.9565007390340318E-9</v>
      </c>
      <c r="F16" s="63">
        <v>1.2890883645978151</v>
      </c>
      <c r="G16" s="63">
        <v>2.1590052599444123</v>
      </c>
      <c r="H16" s="63">
        <v>1.2890883645978151</v>
      </c>
      <c r="I16" s="63">
        <v>2.1590052599444123</v>
      </c>
    </row>
    <row r="18" spans="1:7" x14ac:dyDescent="0.3">
      <c r="A18" t="s">
        <v>577</v>
      </c>
    </row>
    <row r="19" spans="1:7" ht="15" thickBot="1" x14ac:dyDescent="0.35">
      <c r="E19" s="96" t="s">
        <v>585</v>
      </c>
      <c r="F19" s="97"/>
      <c r="G19" s="98"/>
    </row>
    <row r="20" spans="1:7" ht="72" x14ac:dyDescent="0.3">
      <c r="A20" s="46" t="s">
        <v>578</v>
      </c>
      <c r="B20" s="59" t="s">
        <v>582</v>
      </c>
      <c r="C20" s="59" t="s">
        <v>580</v>
      </c>
      <c r="D20" s="59" t="s">
        <v>581</v>
      </c>
      <c r="E20" s="66" t="s">
        <v>586</v>
      </c>
      <c r="F20" s="59" t="s">
        <v>587</v>
      </c>
      <c r="G20" s="67" t="s">
        <v>588</v>
      </c>
    </row>
    <row r="21" spans="1:7" x14ac:dyDescent="0.3">
      <c r="A21" s="44">
        <v>1</v>
      </c>
      <c r="B21" s="55">
        <v>6.5639617573404724E-2</v>
      </c>
      <c r="C21" s="55">
        <v>7.0455676117803512E-3</v>
      </c>
      <c r="D21" s="55">
        <v>0.1497691845656936</v>
      </c>
      <c r="E21" s="81">
        <f>D21^2</f>
        <v>2.2430808645472793E-2</v>
      </c>
      <c r="F21" s="82"/>
      <c r="G21" s="83"/>
    </row>
    <row r="22" spans="1:7" x14ac:dyDescent="0.3">
      <c r="A22" s="44">
        <v>2</v>
      </c>
      <c r="B22" s="55">
        <v>5.665865183323246E-2</v>
      </c>
      <c r="C22" s="55">
        <v>3.785542254523469E-2</v>
      </c>
      <c r="D22" s="55">
        <v>0.80470106574662792</v>
      </c>
      <c r="E22" s="81">
        <f>D22^2</f>
        <v>0.64754380521375876</v>
      </c>
      <c r="F22" s="82">
        <f>E21</f>
        <v>2.2430808645472793E-2</v>
      </c>
      <c r="G22" s="83">
        <f>+(C22-F22)^2</f>
        <v>2.3791871395672793E-4</v>
      </c>
    </row>
    <row r="23" spans="1:7" x14ac:dyDescent="0.3">
      <c r="A23" s="44">
        <v>3</v>
      </c>
      <c r="B23" s="55">
        <v>6.8116220179314665E-2</v>
      </c>
      <c r="C23" s="55">
        <v>2.0010837732751877E-2</v>
      </c>
      <c r="D23" s="55">
        <v>0.42537479091103986</v>
      </c>
      <c r="E23" s="81">
        <f t="shared" ref="E23:E52" si="0">D23^2</f>
        <v>0.18094371274261087</v>
      </c>
      <c r="F23" s="82">
        <f t="shared" ref="F23:F52" si="1">E22</f>
        <v>0.64754380521375876</v>
      </c>
      <c r="G23" s="83">
        <f t="shared" ref="G23:G52" si="2">+(C23-F23)^2</f>
        <v>0.39379762527551837</v>
      </c>
    </row>
    <row r="24" spans="1:7" x14ac:dyDescent="0.3">
      <c r="A24" s="44">
        <v>4</v>
      </c>
      <c r="B24" s="55">
        <v>7.6393449208646672E-2</v>
      </c>
      <c r="C24" s="55">
        <v>2.9907450919943054E-2</v>
      </c>
      <c r="D24" s="55">
        <v>0.6357492800479303</v>
      </c>
      <c r="E24" s="81">
        <f t="shared" si="0"/>
        <v>0.40417714708146169</v>
      </c>
      <c r="F24" s="82">
        <f t="shared" si="1"/>
        <v>0.18094371274261087</v>
      </c>
      <c r="G24" s="83">
        <f>+(C24-F24)^2</f>
        <v>2.2811952385365469E-2</v>
      </c>
    </row>
    <row r="25" spans="1:7" x14ac:dyDescent="0.3">
      <c r="A25" s="44">
        <v>5</v>
      </c>
      <c r="B25" s="55">
        <v>8.1728783033006888E-2</v>
      </c>
      <c r="C25" s="55">
        <v>2.681674998382523E-2</v>
      </c>
      <c r="D25" s="55">
        <v>0.57004956862016309</v>
      </c>
      <c r="E25" s="81">
        <f t="shared" si="0"/>
        <v>0.32495651068403403</v>
      </c>
      <c r="F25" s="82">
        <f t="shared" si="1"/>
        <v>0.40417714708146169</v>
      </c>
      <c r="G25" s="83">
        <f t="shared" si="2"/>
        <v>0.14240086929768589</v>
      </c>
    </row>
    <row r="26" spans="1:7" x14ac:dyDescent="0.3">
      <c r="A26" s="44">
        <v>6</v>
      </c>
      <c r="B26" s="55">
        <v>8.177777181271495E-2</v>
      </c>
      <c r="C26" s="55">
        <v>-8.7535555559100503E-3</v>
      </c>
      <c r="D26" s="55">
        <v>-0.18607626097677371</v>
      </c>
      <c r="E26" s="81">
        <f t="shared" si="0"/>
        <v>3.4624374899096401E-2</v>
      </c>
      <c r="F26" s="82">
        <f t="shared" si="1"/>
        <v>0.32495651068403403</v>
      </c>
      <c r="G26" s="83">
        <f t="shared" si="2"/>
        <v>0.11136240830986788</v>
      </c>
    </row>
    <row r="27" spans="1:7" x14ac:dyDescent="0.3">
      <c r="A27" s="44">
        <v>7</v>
      </c>
      <c r="B27" s="55">
        <v>6.8475498239182114E-2</v>
      </c>
      <c r="C27" s="55">
        <v>5.2162069939970246E-3</v>
      </c>
      <c r="D27" s="55">
        <v>0.11088206246301185</v>
      </c>
      <c r="E27" s="81">
        <f t="shared" si="0"/>
        <v>1.2294831776051262E-2</v>
      </c>
      <c r="F27" s="82">
        <f t="shared" si="1"/>
        <v>3.4624374899096401E-2</v>
      </c>
      <c r="G27" s="83">
        <f t="shared" si="2"/>
        <v>8.64840339534517E-4</v>
      </c>
    </row>
    <row r="28" spans="1:7" x14ac:dyDescent="0.3">
      <c r="A28" s="44">
        <v>8</v>
      </c>
      <c r="B28" s="55">
        <v>7.1853096397130986E-2</v>
      </c>
      <c r="C28" s="55">
        <v>-1.5315156144887071E-3</v>
      </c>
      <c r="D28" s="55">
        <v>-3.2555765180378435E-2</v>
      </c>
      <c r="E28" s="81">
        <f t="shared" si="0"/>
        <v>1.0598778464799409E-3</v>
      </c>
      <c r="F28" s="82">
        <f t="shared" si="1"/>
        <v>1.2294831776051262E-2</v>
      </c>
      <c r="G28" s="83">
        <f t="shared" si="2"/>
        <v>1.9116788216389142E-4</v>
      </c>
    </row>
    <row r="29" spans="1:7" x14ac:dyDescent="0.3">
      <c r="A29" s="44">
        <v>9</v>
      </c>
      <c r="B29" s="55">
        <v>5.7316055763632981E-2</v>
      </c>
      <c r="C29" s="55">
        <v>2.5417056948066494E-2</v>
      </c>
      <c r="D29" s="55">
        <v>0.54029598506823484</v>
      </c>
      <c r="E29" s="81">
        <f t="shared" si="0"/>
        <v>0.29191975148085425</v>
      </c>
      <c r="F29" s="82">
        <f t="shared" si="1"/>
        <v>1.0598778464799409E-3</v>
      </c>
      <c r="G29" s="83">
        <f t="shared" si="2"/>
        <v>5.9327217378676465E-4</v>
      </c>
    </row>
    <row r="30" spans="1:7" x14ac:dyDescent="0.3">
      <c r="A30" s="44">
        <v>10</v>
      </c>
      <c r="B30" s="55">
        <v>4.9730571079018383E-2</v>
      </c>
      <c r="C30" s="55">
        <v>5.6112675946873934E-2</v>
      </c>
      <c r="D30" s="55">
        <v>1.1927995277925827</v>
      </c>
      <c r="E30" s="81">
        <f t="shared" si="0"/>
        <v>1.4227707135022083</v>
      </c>
      <c r="F30" s="82">
        <f t="shared" si="1"/>
        <v>0.29191975148085425</v>
      </c>
      <c r="G30" s="83">
        <f t="shared" si="2"/>
        <v>5.5604976871888298E-2</v>
      </c>
    </row>
    <row r="31" spans="1:7" x14ac:dyDescent="0.3">
      <c r="A31" s="44">
        <v>11</v>
      </c>
      <c r="B31" s="55">
        <v>5.8330122318977995E-2</v>
      </c>
      <c r="C31" s="55">
        <v>9.4355554073595027E-2</v>
      </c>
      <c r="D31" s="55">
        <v>2.005736822285014</v>
      </c>
      <c r="E31" s="81">
        <f t="shared" si="0"/>
        <v>4.0229802002699859</v>
      </c>
      <c r="F31" s="82">
        <f t="shared" si="1"/>
        <v>1.4227707135022083</v>
      </c>
      <c r="G31" s="83">
        <f t="shared" si="2"/>
        <v>1.7646868357997481</v>
      </c>
    </row>
    <row r="32" spans="1:7" x14ac:dyDescent="0.3">
      <c r="A32" s="44">
        <v>12</v>
      </c>
      <c r="B32" s="55">
        <v>4.7479792090671595E-2</v>
      </c>
      <c r="C32" s="55">
        <v>9.7135592524712988E-2</v>
      </c>
      <c r="D32" s="55">
        <v>2.0648327127550794</v>
      </c>
      <c r="E32" s="81">
        <f t="shared" si="0"/>
        <v>4.2635341316635005</v>
      </c>
      <c r="F32" s="82">
        <f t="shared" si="1"/>
        <v>4.0229802002699859</v>
      </c>
      <c r="G32" s="83">
        <f t="shared" si="2"/>
        <v>15.412255884162635</v>
      </c>
    </row>
    <row r="33" spans="1:7" x14ac:dyDescent="0.3">
      <c r="A33" s="44">
        <v>13</v>
      </c>
      <c r="B33" s="55">
        <v>4.3191972505984957E-2</v>
      </c>
      <c r="C33" s="55">
        <v>0.10837221303878307</v>
      </c>
      <c r="D33" s="55">
        <v>2.3036920331670463</v>
      </c>
      <c r="E33" s="81">
        <f t="shared" si="0"/>
        <v>5.3069969836773199</v>
      </c>
      <c r="F33" s="82">
        <f t="shared" si="1"/>
        <v>4.2635341316635005</v>
      </c>
      <c r="G33" s="83">
        <f t="shared" si="2"/>
        <v>17.265370569989042</v>
      </c>
    </row>
    <row r="34" spans="1:7" x14ac:dyDescent="0.3">
      <c r="A34" s="44">
        <v>14</v>
      </c>
      <c r="B34" s="55">
        <v>4.957288095787802E-2</v>
      </c>
      <c r="C34" s="55">
        <v>3.3325394631427495E-2</v>
      </c>
      <c r="D34" s="55">
        <v>0.70840526332237252</v>
      </c>
      <c r="E34" s="81">
        <f t="shared" si="0"/>
        <v>0.50183801710283993</v>
      </c>
      <c r="F34" s="82">
        <f t="shared" si="1"/>
        <v>5.3069969836773199</v>
      </c>
      <c r="G34" s="83">
        <f t="shared" si="2"/>
        <v>27.811612029109828</v>
      </c>
    </row>
    <row r="35" spans="1:7" x14ac:dyDescent="0.3">
      <c r="A35" s="44">
        <v>15</v>
      </c>
      <c r="B35" s="55">
        <v>5.4143285924258835E-2</v>
      </c>
      <c r="C35" s="55">
        <v>2.37907852274237E-3</v>
      </c>
      <c r="D35" s="55">
        <v>5.057259684416579E-2</v>
      </c>
      <c r="E35" s="81">
        <f t="shared" si="0"/>
        <v>2.5575875515625275E-3</v>
      </c>
      <c r="F35" s="82">
        <f t="shared" si="1"/>
        <v>0.50183801710283993</v>
      </c>
      <c r="G35" s="83">
        <f t="shared" si="2"/>
        <v>0.24945923132755765</v>
      </c>
    </row>
    <row r="36" spans="1:7" x14ac:dyDescent="0.3">
      <c r="A36" s="44">
        <v>16</v>
      </c>
      <c r="B36" s="55">
        <v>5.3872622519734008E-2</v>
      </c>
      <c r="C36" s="55">
        <v>-2.3353963443200169E-2</v>
      </c>
      <c r="D36" s="55">
        <v>-0.49644035143696097</v>
      </c>
      <c r="E36" s="81">
        <f t="shared" si="0"/>
        <v>0.24645302253485332</v>
      </c>
      <c r="F36" s="82">
        <f t="shared" si="1"/>
        <v>2.5575875515625275E-3</v>
      </c>
      <c r="G36" s="83">
        <f t="shared" si="2"/>
        <v>6.7140847495418771E-4</v>
      </c>
    </row>
    <row r="37" spans="1:7" x14ac:dyDescent="0.3">
      <c r="A37" s="44">
        <v>17</v>
      </c>
      <c r="B37" s="55">
        <v>7.9210805887825378E-2</v>
      </c>
      <c r="C37" s="55">
        <v>-7.124827661382073E-2</v>
      </c>
      <c r="D37" s="55">
        <v>-1.5145403292023045</v>
      </c>
      <c r="E37" s="81">
        <f t="shared" si="0"/>
        <v>2.2938324087802249</v>
      </c>
      <c r="F37" s="82">
        <f t="shared" si="1"/>
        <v>0.24645302253485332</v>
      </c>
      <c r="G37" s="83">
        <f t="shared" si="2"/>
        <v>0.10093411548075529</v>
      </c>
    </row>
    <row r="38" spans="1:7" x14ac:dyDescent="0.3">
      <c r="A38" s="44">
        <v>18</v>
      </c>
      <c r="B38" s="55">
        <v>8.9740692255470059E-2</v>
      </c>
      <c r="C38" s="55">
        <v>-7.1917463621430658E-2</v>
      </c>
      <c r="D38" s="55">
        <v>-1.528765385006768</v>
      </c>
      <c r="E38" s="81">
        <f t="shared" si="0"/>
        <v>2.3371236023948914</v>
      </c>
      <c r="F38" s="82">
        <f t="shared" si="1"/>
        <v>2.2938324087802249</v>
      </c>
      <c r="G38" s="83">
        <f t="shared" si="2"/>
        <v>5.5967724587684495</v>
      </c>
    </row>
    <row r="39" spans="1:7" x14ac:dyDescent="0.3">
      <c r="A39" s="44">
        <v>19</v>
      </c>
      <c r="B39" s="55">
        <v>8.5698277289038283E-2</v>
      </c>
      <c r="C39" s="55">
        <v>-6.5279001492686561E-2</v>
      </c>
      <c r="D39" s="55">
        <v>-1.3876501314777472</v>
      </c>
      <c r="E39" s="81">
        <f t="shared" si="0"/>
        <v>1.9255728873902092</v>
      </c>
      <c r="F39" s="82">
        <f t="shared" si="1"/>
        <v>2.3371236023948914</v>
      </c>
      <c r="G39" s="83">
        <f t="shared" si="2"/>
        <v>5.7715382711658156</v>
      </c>
    </row>
    <row r="40" spans="1:7" x14ac:dyDescent="0.3">
      <c r="A40" s="44">
        <v>20</v>
      </c>
      <c r="B40" s="55">
        <v>7.7712371971577682E-2</v>
      </c>
      <c r="C40" s="55">
        <v>-4.2573504394471634E-2</v>
      </c>
      <c r="D40" s="55">
        <v>-0.90499437215006473</v>
      </c>
      <c r="E40" s="81">
        <f t="shared" si="0"/>
        <v>0.81901481362328987</v>
      </c>
      <c r="F40" s="82">
        <f t="shared" si="1"/>
        <v>1.9255728873902092</v>
      </c>
      <c r="G40" s="83">
        <f t="shared" si="2"/>
        <v>3.8736002194950587</v>
      </c>
    </row>
    <row r="41" spans="1:7" x14ac:dyDescent="0.3">
      <c r="A41" s="44">
        <v>21</v>
      </c>
      <c r="B41" s="55">
        <v>7.3428907698549567E-2</v>
      </c>
      <c r="C41" s="55">
        <v>-3.3001398404869237E-2</v>
      </c>
      <c r="D41" s="55">
        <v>-0.70151800407971654</v>
      </c>
      <c r="E41" s="81">
        <f t="shared" si="0"/>
        <v>0.49212751004798921</v>
      </c>
      <c r="F41" s="82">
        <f t="shared" si="1"/>
        <v>0.81901481362328987</v>
      </c>
      <c r="G41" s="83">
        <f t="shared" si="2"/>
        <v>0.72593162555881308</v>
      </c>
    </row>
    <row r="42" spans="1:7" x14ac:dyDescent="0.3">
      <c r="A42" s="44">
        <v>22</v>
      </c>
      <c r="B42" s="55">
        <v>6.6528101004530965E-2</v>
      </c>
      <c r="C42" s="55">
        <v>2.7630073245504955E-2</v>
      </c>
      <c r="D42" s="55">
        <v>0.5873385605654553</v>
      </c>
      <c r="E42" s="81">
        <f t="shared" si="0"/>
        <v>0.34496658472710101</v>
      </c>
      <c r="F42" s="82">
        <f t="shared" si="1"/>
        <v>0.49212751004798921</v>
      </c>
      <c r="G42" s="83">
        <f t="shared" si="2"/>
        <v>0.21575786879607783</v>
      </c>
    </row>
    <row r="43" spans="1:7" x14ac:dyDescent="0.3">
      <c r="A43" s="44">
        <v>23</v>
      </c>
      <c r="B43" s="55">
        <v>5.7193898649581833E-2</v>
      </c>
      <c r="C43" s="55">
        <v>5.5266080005701067E-2</v>
      </c>
      <c r="D43" s="55">
        <v>1.1748032511612885</v>
      </c>
      <c r="E43" s="81">
        <f t="shared" si="0"/>
        <v>1.3801626789391335</v>
      </c>
      <c r="F43" s="82">
        <f t="shared" si="1"/>
        <v>0.34496658472710101</v>
      </c>
      <c r="G43" s="83">
        <f t="shared" si="2"/>
        <v>8.3926382435833877E-2</v>
      </c>
    </row>
    <row r="44" spans="1:7" x14ac:dyDescent="0.3">
      <c r="A44" s="44">
        <v>24</v>
      </c>
      <c r="B44" s="55">
        <v>6.1418348110686694E-2</v>
      </c>
      <c r="C44" s="55">
        <v>4.3384498020353934E-2</v>
      </c>
      <c r="D44" s="55">
        <v>0.9222338425134291</v>
      </c>
      <c r="E44" s="81">
        <f t="shared" si="0"/>
        <v>0.85051526027708435</v>
      </c>
      <c r="F44" s="82">
        <f t="shared" si="1"/>
        <v>1.3801626789391335</v>
      </c>
      <c r="G44" s="83">
        <f t="shared" si="2"/>
        <v>1.7869759049805212</v>
      </c>
    </row>
    <row r="45" spans="1:7" x14ac:dyDescent="0.3">
      <c r="A45" s="44">
        <v>25</v>
      </c>
      <c r="B45" s="55">
        <v>6.3269579589901606E-2</v>
      </c>
      <c r="C45" s="55">
        <v>3.6775083205989476E-2</v>
      </c>
      <c r="D45" s="55">
        <v>0.78173605415232295</v>
      </c>
      <c r="E45" s="81">
        <f t="shared" si="0"/>
        <v>0.61111125836164359</v>
      </c>
      <c r="F45" s="82">
        <f t="shared" si="1"/>
        <v>0.85051526027708435</v>
      </c>
      <c r="G45" s="83">
        <f t="shared" si="2"/>
        <v>0.66217307577969686</v>
      </c>
    </row>
    <row r="46" spans="1:7" x14ac:dyDescent="0.3">
      <c r="A46" s="44">
        <v>26</v>
      </c>
      <c r="B46" s="55">
        <v>6.4682913268226352E-2</v>
      </c>
      <c r="C46" s="55">
        <v>-1.4571408611267225E-2</v>
      </c>
      <c r="D46" s="55">
        <v>-0.30974764645421643</v>
      </c>
      <c r="E46" s="81">
        <f t="shared" si="0"/>
        <v>9.5943604483926262E-2</v>
      </c>
      <c r="F46" s="82">
        <f t="shared" si="1"/>
        <v>0.61111125836164359</v>
      </c>
      <c r="G46" s="83">
        <f t="shared" si="2"/>
        <v>0.39147879975033451</v>
      </c>
    </row>
    <row r="47" spans="1:7" x14ac:dyDescent="0.3">
      <c r="A47" s="44">
        <v>27</v>
      </c>
      <c r="B47" s="55">
        <v>7.5403064653491531E-2</v>
      </c>
      <c r="C47" s="55">
        <v>-5.3457987306087834E-2</v>
      </c>
      <c r="D47" s="55">
        <v>-1.1363682258856131</v>
      </c>
      <c r="E47" s="81">
        <f t="shared" si="0"/>
        <v>1.2913327448024159</v>
      </c>
      <c r="F47" s="82">
        <f t="shared" si="1"/>
        <v>9.5943604483926262E-2</v>
      </c>
      <c r="G47" s="83">
        <f t="shared" si="2"/>
        <v>2.2320835629390013E-2</v>
      </c>
    </row>
    <row r="48" spans="1:7" x14ac:dyDescent="0.3">
      <c r="A48" s="44">
        <v>28</v>
      </c>
      <c r="B48" s="55">
        <v>8.0872542760588084E-2</v>
      </c>
      <c r="C48" s="55">
        <v>-4.7731525720470014E-2</v>
      </c>
      <c r="D48" s="55">
        <v>-1.0146395690360581</v>
      </c>
      <c r="E48" s="81">
        <f t="shared" si="0"/>
        <v>1.0294934550536778</v>
      </c>
      <c r="F48" s="82">
        <f t="shared" si="1"/>
        <v>1.2913327448024159</v>
      </c>
      <c r="G48" s="83">
        <f t="shared" si="2"/>
        <v>1.7930931205909886</v>
      </c>
    </row>
    <row r="49" spans="1:8" x14ac:dyDescent="0.3">
      <c r="A49" s="44">
        <v>29</v>
      </c>
      <c r="B49" s="55">
        <v>7.1463853620052434E-2</v>
      </c>
      <c r="C49" s="55">
        <v>-3.0998296711133702E-2</v>
      </c>
      <c r="D49" s="55">
        <v>-0.65893762960835112</v>
      </c>
      <c r="E49" s="81">
        <f t="shared" si="0"/>
        <v>0.43419879971387254</v>
      </c>
      <c r="F49" s="82">
        <f t="shared" si="1"/>
        <v>1.0294934550536778</v>
      </c>
      <c r="G49" s="83">
        <f t="shared" si="2"/>
        <v>1.1246427555611989</v>
      </c>
    </row>
    <row r="50" spans="1:8" x14ac:dyDescent="0.3">
      <c r="A50" s="44">
        <v>30</v>
      </c>
      <c r="B50" s="55">
        <v>6.8974220473494108E-2</v>
      </c>
      <c r="C50" s="55">
        <v>2.3561980149505724E-3</v>
      </c>
      <c r="D50" s="55">
        <v>5.0086220843927449E-2</v>
      </c>
      <c r="E50" s="81">
        <f t="shared" si="0"/>
        <v>2.5086295184266723E-3</v>
      </c>
      <c r="F50" s="82">
        <f t="shared" si="1"/>
        <v>0.43419879971387254</v>
      </c>
      <c r="G50" s="83">
        <f t="shared" si="2"/>
        <v>0.18648803264209377</v>
      </c>
    </row>
    <row r="51" spans="1:8" x14ac:dyDescent="0.3">
      <c r="A51" s="44">
        <v>31</v>
      </c>
      <c r="B51" s="55">
        <v>7.8282508035590823E-2</v>
      </c>
      <c r="C51" s="55">
        <v>-2.3013791771802891E-2</v>
      </c>
      <c r="D51" s="55">
        <v>-0.4892092471960004</v>
      </c>
      <c r="E51" s="81">
        <f t="shared" si="0"/>
        <v>0.23932568754207742</v>
      </c>
      <c r="F51" s="82">
        <f t="shared" si="1"/>
        <v>2.5086295184266723E-3</v>
      </c>
      <c r="G51" s="83">
        <f t="shared" si="2"/>
        <v>6.5139398851596321E-4</v>
      </c>
    </row>
    <row r="52" spans="1:8" ht="15" thickBot="1" x14ac:dyDescent="0.35">
      <c r="A52" s="45">
        <v>32</v>
      </c>
      <c r="B52" s="57">
        <v>7.4343528899376468E-2</v>
      </c>
      <c r="C52" s="57">
        <v>-1.9148723704571227E-2</v>
      </c>
      <c r="D52" s="57">
        <v>-0.40704864288183457</v>
      </c>
      <c r="E52" s="84">
        <f t="shared" si="0"/>
        <v>0.1656885976719433</v>
      </c>
      <c r="F52" s="85">
        <f t="shared" si="1"/>
        <v>0.23932568754207742</v>
      </c>
      <c r="G52" s="86">
        <f t="shared" si="2"/>
        <v>6.6809021269301661E-2</v>
      </c>
    </row>
    <row r="53" spans="1:8" x14ac:dyDescent="0.3">
      <c r="B53" s="77" t="s">
        <v>591</v>
      </c>
      <c r="C53" s="80">
        <f>SKEW(C21:C52)</f>
        <v>0.29398737574381639</v>
      </c>
      <c r="D53" s="61"/>
      <c r="E53" s="87">
        <f>SUM(E21:E52)</f>
        <v>32.000000000000007</v>
      </c>
      <c r="F53" s="88">
        <f>SUM(F21:F52)</f>
        <v>31.834311402328066</v>
      </c>
      <c r="G53" s="89">
        <f>SUM(G21:G52)</f>
        <v>85.635014872006352</v>
      </c>
    </row>
    <row r="54" spans="1:8" x14ac:dyDescent="0.3">
      <c r="B54" s="77" t="s">
        <v>592</v>
      </c>
      <c r="C54" s="80">
        <f>KURT(C21:C52)</f>
        <v>-0.30191907527854411</v>
      </c>
      <c r="E54" s="25"/>
      <c r="F54" s="77" t="s">
        <v>589</v>
      </c>
      <c r="G54" s="78">
        <f>+G53/E53</f>
        <v>2.676094214750198</v>
      </c>
      <c r="H54" s="25" t="s">
        <v>590</v>
      </c>
    </row>
    <row r="57" spans="1:8" x14ac:dyDescent="0.3">
      <c r="A57" s="25" t="s">
        <v>593</v>
      </c>
    </row>
    <row r="58" spans="1:8" x14ac:dyDescent="0.3">
      <c r="A58" t="s">
        <v>553</v>
      </c>
    </row>
    <row r="59" spans="1:8" ht="15" thickBot="1" x14ac:dyDescent="0.35"/>
    <row r="60" spans="1:8" x14ac:dyDescent="0.3">
      <c r="A60" s="47" t="s">
        <v>554</v>
      </c>
      <c r="B60" s="47"/>
    </row>
    <row r="61" spans="1:8" x14ac:dyDescent="0.3">
      <c r="A61" s="44" t="s">
        <v>555</v>
      </c>
      <c r="B61" s="55">
        <v>0.55500474132517985</v>
      </c>
    </row>
    <row r="62" spans="1:8" x14ac:dyDescent="0.3">
      <c r="A62" s="44" t="s">
        <v>556</v>
      </c>
      <c r="B62" s="55">
        <v>0.30803026289342977</v>
      </c>
    </row>
    <row r="63" spans="1:8" x14ac:dyDescent="0.3">
      <c r="A63" s="44" t="s">
        <v>557</v>
      </c>
      <c r="B63" s="55">
        <v>0.27577219837730071</v>
      </c>
    </row>
    <row r="64" spans="1:8" x14ac:dyDescent="0.3">
      <c r="A64" s="44" t="s">
        <v>558</v>
      </c>
      <c r="B64" s="55">
        <v>3.348337066128286E-2</v>
      </c>
    </row>
    <row r="65" spans="1:9" ht="15" thickBot="1" x14ac:dyDescent="0.35">
      <c r="A65" s="45" t="s">
        <v>559</v>
      </c>
      <c r="B65" s="45">
        <v>32</v>
      </c>
    </row>
    <row r="66" spans="1:9" ht="15" thickBot="1" x14ac:dyDescent="0.35">
      <c r="A66" t="s">
        <v>560</v>
      </c>
    </row>
    <row r="67" spans="1:9" x14ac:dyDescent="0.3">
      <c r="A67" s="46"/>
      <c r="B67" s="46" t="s">
        <v>565</v>
      </c>
      <c r="C67" s="46" t="s">
        <v>566</v>
      </c>
      <c r="D67" s="46" t="s">
        <v>567</v>
      </c>
      <c r="E67" s="46" t="s">
        <v>568</v>
      </c>
      <c r="F67" s="58" t="s">
        <v>569</v>
      </c>
      <c r="G67" s="58"/>
    </row>
    <row r="68" spans="1:9" x14ac:dyDescent="0.3">
      <c r="A68" s="44" t="s">
        <v>561</v>
      </c>
      <c r="B68" s="44">
        <v>1</v>
      </c>
      <c r="C68" s="55">
        <v>1.5471282638133139E-2</v>
      </c>
      <c r="D68" s="55">
        <v>1.5471282638133139E-2</v>
      </c>
      <c r="E68" s="55">
        <v>13.799647062058858</v>
      </c>
      <c r="F68" s="55">
        <v>8.3077229447798065E-4</v>
      </c>
    </row>
    <row r="69" spans="1:9" x14ac:dyDescent="0.3">
      <c r="A69" s="44" t="s">
        <v>562</v>
      </c>
      <c r="B69" s="44">
        <v>31</v>
      </c>
      <c r="C69" s="55">
        <v>3.4755219436066596E-2</v>
      </c>
      <c r="D69" s="55">
        <v>1.121136110840858E-3</v>
      </c>
      <c r="E69" s="55"/>
      <c r="F69" s="55"/>
    </row>
    <row r="70" spans="1:9" ht="15" thickBot="1" x14ac:dyDescent="0.35">
      <c r="A70" s="45" t="s">
        <v>563</v>
      </c>
      <c r="B70" s="45">
        <v>32</v>
      </c>
      <c r="C70" s="57">
        <v>5.0226502074199736E-2</v>
      </c>
      <c r="D70" s="57"/>
      <c r="E70" s="57"/>
      <c r="F70" s="57"/>
      <c r="G70" s="45"/>
    </row>
    <row r="71" spans="1:9" ht="4.2" customHeight="1" thickBot="1" x14ac:dyDescent="0.35"/>
    <row r="72" spans="1:9" x14ac:dyDescent="0.3">
      <c r="A72" s="46"/>
      <c r="B72" s="46" t="s">
        <v>570</v>
      </c>
      <c r="C72" s="46" t="s">
        <v>558</v>
      </c>
      <c r="D72" s="46" t="s">
        <v>571</v>
      </c>
      <c r="E72" s="46" t="s">
        <v>572</v>
      </c>
      <c r="F72" s="93" t="s">
        <v>573</v>
      </c>
      <c r="G72" s="93" t="s">
        <v>574</v>
      </c>
      <c r="H72" s="93" t="s">
        <v>575</v>
      </c>
      <c r="I72" s="93" t="s">
        <v>576</v>
      </c>
    </row>
    <row r="73" spans="1:9" ht="15" thickBot="1" x14ac:dyDescent="0.35">
      <c r="A73" s="45" t="s">
        <v>586</v>
      </c>
      <c r="B73" s="57">
        <v>1.3324115014820956E-2</v>
      </c>
      <c r="C73" s="57">
        <v>3.5867770590476598E-3</v>
      </c>
      <c r="D73" s="57">
        <v>3.7147876200475918</v>
      </c>
      <c r="E73" s="57">
        <v>8.0154897289233919E-4</v>
      </c>
      <c r="F73" s="92">
        <v>6.0088349736670908E-3</v>
      </c>
      <c r="G73" s="92">
        <v>2.063939505597482E-2</v>
      </c>
      <c r="H73" s="92">
        <v>6.0088349736670908E-3</v>
      </c>
      <c r="I73" s="92">
        <v>2.063939505597482E-2</v>
      </c>
    </row>
  </sheetData>
  <mergeCells count="1">
    <mergeCell ref="E19:G19"/>
  </mergeCells>
  <pageMargins left="0.7" right="0.7" top="0.75" bottom="0.75" header="0.3" footer="0.3"/>
  <pageSetup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B27E9-6560-4F3E-A9C9-24099A6BB16F}">
  <dimension ref="A1:I55"/>
  <sheetViews>
    <sheetView showGridLines="0" workbookViewId="0">
      <selection activeCell="D8" sqref="D8"/>
    </sheetView>
  </sheetViews>
  <sheetFormatPr defaultRowHeight="14.4" x14ac:dyDescent="0.3"/>
  <cols>
    <col min="1" max="1" width="17" customWidth="1"/>
    <col min="2" max="2" width="12" customWidth="1"/>
    <col min="3" max="4" width="11.21875" bestFit="1" customWidth="1"/>
    <col min="5" max="5" width="11.5546875" bestFit="1" customWidth="1"/>
    <col min="6" max="6" width="9.77734375" customWidth="1"/>
    <col min="7" max="7" width="12.21875" customWidth="1"/>
  </cols>
  <sheetData>
    <row r="1" spans="1:9" x14ac:dyDescent="0.3">
      <c r="A1" t="s">
        <v>553</v>
      </c>
    </row>
    <row r="2" spans="1:9" ht="15" thickBot="1" x14ac:dyDescent="0.35"/>
    <row r="3" spans="1:9" x14ac:dyDescent="0.3">
      <c r="A3" s="47" t="s">
        <v>554</v>
      </c>
      <c r="B3" s="47"/>
    </row>
    <row r="4" spans="1:9" x14ac:dyDescent="0.3">
      <c r="A4" s="44" t="s">
        <v>555</v>
      </c>
      <c r="B4" s="55">
        <v>0.83303555888717118</v>
      </c>
    </row>
    <row r="5" spans="1:9" x14ac:dyDescent="0.3">
      <c r="A5" s="44" t="s">
        <v>556</v>
      </c>
      <c r="B5" s="55">
        <v>0.6939482423704616</v>
      </c>
    </row>
    <row r="6" spans="1:9" x14ac:dyDescent="0.3">
      <c r="A6" s="44" t="s">
        <v>557</v>
      </c>
      <c r="B6" s="55">
        <v>0.65041318378281032</v>
      </c>
    </row>
    <row r="7" spans="1:9" x14ac:dyDescent="0.3">
      <c r="A7" s="44" t="s">
        <v>558</v>
      </c>
      <c r="B7" s="55">
        <v>4.7386405615182321E-2</v>
      </c>
    </row>
    <row r="8" spans="1:9" ht="15" thickBot="1" x14ac:dyDescent="0.35">
      <c r="A8" s="45" t="s">
        <v>559</v>
      </c>
      <c r="B8" s="45">
        <v>32</v>
      </c>
    </row>
    <row r="9" spans="1:9" ht="15" thickBot="1" x14ac:dyDescent="0.35">
      <c r="A9" t="s">
        <v>560</v>
      </c>
    </row>
    <row r="10" spans="1:9" x14ac:dyDescent="0.3">
      <c r="A10" s="46"/>
      <c r="B10" s="46" t="s">
        <v>565</v>
      </c>
      <c r="C10" s="46" t="s">
        <v>566</v>
      </c>
      <c r="D10" s="46" t="s">
        <v>567</v>
      </c>
      <c r="E10" s="46" t="s">
        <v>568</v>
      </c>
      <c r="F10" s="58" t="s">
        <v>569</v>
      </c>
      <c r="G10" s="58"/>
    </row>
    <row r="11" spans="1:9" x14ac:dyDescent="0.3">
      <c r="A11" s="44" t="s">
        <v>561</v>
      </c>
      <c r="B11" s="44">
        <v>2</v>
      </c>
      <c r="C11" s="55">
        <v>0.15274288595720917</v>
      </c>
      <c r="D11" s="55">
        <v>7.6371442978604584E-2</v>
      </c>
      <c r="E11" s="55">
        <v>34.011317942361934</v>
      </c>
      <c r="F11" s="55">
        <v>2.4837705049220614E-8</v>
      </c>
    </row>
    <row r="12" spans="1:9" x14ac:dyDescent="0.3">
      <c r="A12" s="44" t="s">
        <v>562</v>
      </c>
      <c r="B12" s="44">
        <v>30</v>
      </c>
      <c r="C12" s="55">
        <v>6.7364143113797487E-2</v>
      </c>
      <c r="D12" s="55">
        <v>2.2454714371265829E-3</v>
      </c>
      <c r="E12" s="55"/>
      <c r="F12" s="55"/>
    </row>
    <row r="13" spans="1:9" ht="15" thickBot="1" x14ac:dyDescent="0.35">
      <c r="A13" s="45" t="s">
        <v>563</v>
      </c>
      <c r="B13" s="45">
        <v>32</v>
      </c>
      <c r="C13" s="57">
        <v>0.22010702907100665</v>
      </c>
      <c r="D13" s="57"/>
      <c r="E13" s="57"/>
      <c r="F13" s="57"/>
      <c r="G13" s="45"/>
    </row>
    <row r="14" spans="1:9" ht="8.4" customHeight="1" thickBot="1" x14ac:dyDescent="0.35"/>
    <row r="15" spans="1:9" s="48" customFormat="1" ht="28.8" x14ac:dyDescent="0.3">
      <c r="A15" s="59"/>
      <c r="B15" s="59" t="s">
        <v>570</v>
      </c>
      <c r="C15" s="59" t="s">
        <v>558</v>
      </c>
      <c r="D15" s="59" t="s">
        <v>571</v>
      </c>
      <c r="E15" s="59" t="s">
        <v>572</v>
      </c>
      <c r="F15" s="62" t="s">
        <v>573</v>
      </c>
      <c r="G15" s="62" t="s">
        <v>574</v>
      </c>
      <c r="H15" s="62" t="s">
        <v>575</v>
      </c>
      <c r="I15" s="62" t="s">
        <v>576</v>
      </c>
    </row>
    <row r="16" spans="1:9" ht="43.2" x14ac:dyDescent="0.3">
      <c r="A16" s="51" t="s">
        <v>13</v>
      </c>
      <c r="B16" s="55">
        <v>0.36500219301879455</v>
      </c>
      <c r="C16" s="55">
        <v>1.1161913277933908</v>
      </c>
      <c r="D16" s="55">
        <v>0.32700683469774922</v>
      </c>
      <c r="E16" s="55">
        <v>0.74593350027879124</v>
      </c>
      <c r="F16" s="63">
        <v>-1.9145646116959536</v>
      </c>
      <c r="G16" s="63">
        <v>2.6445689977335425</v>
      </c>
      <c r="H16" s="63">
        <v>-1.9145646116959536</v>
      </c>
      <c r="I16" s="63">
        <v>2.6445689977335425</v>
      </c>
    </row>
    <row r="17" spans="1:9" ht="29.4" thickBot="1" x14ac:dyDescent="0.35">
      <c r="A17" s="49" t="s">
        <v>16</v>
      </c>
      <c r="B17" s="57">
        <v>1.3876272803965926</v>
      </c>
      <c r="C17" s="57">
        <v>1.1190319045290178</v>
      </c>
      <c r="D17" s="57">
        <v>1.2400247703220062</v>
      </c>
      <c r="E17" s="57">
        <v>0.22457814666255338</v>
      </c>
      <c r="F17" s="63">
        <v>-0.89774075594533698</v>
      </c>
      <c r="G17" s="63">
        <v>3.6729953167385219</v>
      </c>
      <c r="H17" s="63">
        <v>-0.89774075594533698</v>
      </c>
      <c r="I17" s="63">
        <v>3.6729953167385219</v>
      </c>
    </row>
    <row r="19" spans="1:9" x14ac:dyDescent="0.3">
      <c r="A19" t="s">
        <v>577</v>
      </c>
    </row>
    <row r="20" spans="1:9" ht="15" thickBot="1" x14ac:dyDescent="0.35">
      <c r="E20" s="96" t="s">
        <v>585</v>
      </c>
      <c r="F20" s="97"/>
      <c r="G20" s="98"/>
    </row>
    <row r="21" spans="1:9" ht="72" x14ac:dyDescent="0.3">
      <c r="A21" s="46" t="s">
        <v>578</v>
      </c>
      <c r="B21" s="59" t="s">
        <v>582</v>
      </c>
      <c r="C21" s="59" t="s">
        <v>580</v>
      </c>
      <c r="D21" s="59" t="s">
        <v>581</v>
      </c>
      <c r="E21" s="66" t="s">
        <v>586</v>
      </c>
      <c r="F21" s="59" t="s">
        <v>587</v>
      </c>
      <c r="G21" s="67" t="s">
        <v>588</v>
      </c>
    </row>
    <row r="22" spans="1:9" x14ac:dyDescent="0.3">
      <c r="A22" s="44">
        <v>1</v>
      </c>
      <c r="B22" s="55">
        <v>6.9313258000776576E-2</v>
      </c>
      <c r="C22" s="55">
        <v>3.3719271844084991E-3</v>
      </c>
      <c r="D22" s="55">
        <v>7.3491782634266853E-2</v>
      </c>
      <c r="E22" s="81">
        <f>D22^2</f>
        <v>5.4010421147623272E-3</v>
      </c>
      <c r="F22" s="82"/>
      <c r="G22" s="83"/>
    </row>
    <row r="23" spans="1:9" x14ac:dyDescent="0.3">
      <c r="A23" s="44">
        <v>2</v>
      </c>
      <c r="B23" s="55">
        <v>7.5466903812863723E-2</v>
      </c>
      <c r="C23" s="55">
        <v>1.9047170565603427E-2</v>
      </c>
      <c r="D23" s="55">
        <v>0.41513663921265442</v>
      </c>
      <c r="E23" s="81">
        <f>D23^2</f>
        <v>0.17233842921677761</v>
      </c>
      <c r="F23" s="82">
        <f>E22</f>
        <v>5.4010421147623272E-3</v>
      </c>
      <c r="G23" s="83">
        <f>+(C23-F23)^2</f>
        <v>1.8621682169685493E-4</v>
      </c>
    </row>
    <row r="24" spans="1:9" x14ac:dyDescent="0.3">
      <c r="A24" s="44">
        <v>3</v>
      </c>
      <c r="B24" s="55">
        <v>7.2551897367953755E-2</v>
      </c>
      <c r="C24" s="55">
        <v>1.5575160544112787E-2</v>
      </c>
      <c r="D24" s="55">
        <v>0.33946353245541377</v>
      </c>
      <c r="E24" s="81">
        <f t="shared" ref="E24:E53" si="0">D24^2</f>
        <v>0.11523548986710776</v>
      </c>
      <c r="F24" s="82">
        <f t="shared" ref="F24:F53" si="1">E23</f>
        <v>0.17233842921677761</v>
      </c>
      <c r="G24" s="83">
        <f t="shared" ref="G24:G53" si="2">+(C24-F24)^2</f>
        <v>2.4574722404938097E-2</v>
      </c>
    </row>
    <row r="25" spans="1:9" x14ac:dyDescent="0.3">
      <c r="A25" s="44">
        <v>4</v>
      </c>
      <c r="B25" s="55">
        <v>6.9373333512251542E-2</v>
      </c>
      <c r="C25" s="55">
        <v>3.6927566616338184E-2</v>
      </c>
      <c r="D25" s="55">
        <v>0.80484320999843906</v>
      </c>
      <c r="E25" s="81">
        <f t="shared" si="0"/>
        <v>0.64777259268059151</v>
      </c>
      <c r="F25" s="82">
        <f t="shared" si="1"/>
        <v>0.11523548986710776</v>
      </c>
      <c r="G25" s="83">
        <f>+(C25-F25)^2</f>
        <v>6.1321308438484178E-3</v>
      </c>
    </row>
    <row r="26" spans="1:9" x14ac:dyDescent="0.3">
      <c r="A26" s="44">
        <v>5</v>
      </c>
      <c r="B26" s="55">
        <v>7.0303203598693853E-2</v>
      </c>
      <c r="C26" s="55">
        <v>3.8242329418138266E-2</v>
      </c>
      <c r="D26" s="55">
        <v>0.83349871077327597</v>
      </c>
      <c r="E26" s="81">
        <f t="shared" si="0"/>
        <v>0.69472010086071312</v>
      </c>
      <c r="F26" s="82">
        <f t="shared" si="1"/>
        <v>0.64777259268059151</v>
      </c>
      <c r="G26" s="83">
        <f t="shared" si="2"/>
        <v>0.37152714183279562</v>
      </c>
    </row>
    <row r="27" spans="1:9" x14ac:dyDescent="0.3">
      <c r="A27" s="44">
        <v>6</v>
      </c>
      <c r="B27" s="55">
        <v>6.4426760497575924E-2</v>
      </c>
      <c r="C27" s="55">
        <v>8.5974557592289752E-3</v>
      </c>
      <c r="D27" s="55">
        <v>0.18738315370111377</v>
      </c>
      <c r="E27" s="81">
        <f t="shared" si="0"/>
        <v>3.5112446290975229E-2</v>
      </c>
      <c r="F27" s="82">
        <f t="shared" si="1"/>
        <v>0.69472010086071312</v>
      </c>
      <c r="G27" s="83">
        <f t="shared" si="2"/>
        <v>0.47076428412105714</v>
      </c>
    </row>
    <row r="28" spans="1:9" x14ac:dyDescent="0.3">
      <c r="A28" s="44">
        <v>7</v>
      </c>
      <c r="B28" s="55">
        <v>6.5091867144203217E-2</v>
      </c>
      <c r="C28" s="55">
        <v>8.5998380889759224E-3</v>
      </c>
      <c r="D28" s="55">
        <v>0.18743507702280807</v>
      </c>
      <c r="E28" s="81">
        <f t="shared" si="0"/>
        <v>3.5131908098545994E-2</v>
      </c>
      <c r="F28" s="82">
        <f t="shared" si="1"/>
        <v>3.5112446290975229E-2</v>
      </c>
      <c r="G28" s="83">
        <f t="shared" si="2"/>
        <v>7.0291839367272091E-4</v>
      </c>
    </row>
    <row r="29" spans="1:9" x14ac:dyDescent="0.3">
      <c r="A29" s="44">
        <v>8</v>
      </c>
      <c r="B29" s="55">
        <v>8.184386863043841E-2</v>
      </c>
      <c r="C29" s="55">
        <v>-1.1522287847796131E-2</v>
      </c>
      <c r="D29" s="55">
        <v>-0.25113041523410939</v>
      </c>
      <c r="E29" s="81">
        <f t="shared" si="0"/>
        <v>6.3066485455656199E-2</v>
      </c>
      <c r="F29" s="82">
        <f t="shared" si="1"/>
        <v>3.5131908098545994E-2</v>
      </c>
      <c r="G29" s="83">
        <f t="shared" si="2"/>
        <v>2.1766139993996858E-3</v>
      </c>
    </row>
    <row r="30" spans="1:9" x14ac:dyDescent="0.3">
      <c r="A30" s="44">
        <v>9</v>
      </c>
      <c r="B30" s="55">
        <v>7.0885846668710215E-2</v>
      </c>
      <c r="C30" s="55">
        <v>1.184726604298926E-2</v>
      </c>
      <c r="D30" s="55">
        <v>0.25821337568249741</v>
      </c>
      <c r="E30" s="81">
        <f t="shared" si="0"/>
        <v>6.6674147381350551E-2</v>
      </c>
      <c r="F30" s="82">
        <f t="shared" si="1"/>
        <v>6.3066485455656199E-2</v>
      </c>
      <c r="G30" s="83">
        <f t="shared" si="2"/>
        <v>2.6234084372429179E-3</v>
      </c>
    </row>
    <row r="31" spans="1:9" x14ac:dyDescent="0.3">
      <c r="A31" s="44">
        <v>10</v>
      </c>
      <c r="B31" s="55">
        <v>6.9738070454749501E-2</v>
      </c>
      <c r="C31" s="55">
        <v>3.6105176571142816E-2</v>
      </c>
      <c r="D31" s="55">
        <v>0.78691906539604461</v>
      </c>
      <c r="E31" s="81">
        <f t="shared" si="0"/>
        <v>0.61924161548378431</v>
      </c>
      <c r="F31" s="82">
        <f t="shared" si="1"/>
        <v>6.6674147381350551E-2</v>
      </c>
      <c r="G31" s="83">
        <f t="shared" si="2"/>
        <v>9.3446197639533257E-4</v>
      </c>
    </row>
    <row r="32" spans="1:9" x14ac:dyDescent="0.3">
      <c r="A32" s="44">
        <v>11</v>
      </c>
      <c r="B32" s="55">
        <v>6.1752662753331772E-2</v>
      </c>
      <c r="C32" s="55">
        <v>9.093301363924125E-2</v>
      </c>
      <c r="D32" s="55">
        <v>1.9819020124618256</v>
      </c>
      <c r="E32" s="81">
        <f t="shared" si="0"/>
        <v>3.9279355870002344</v>
      </c>
      <c r="F32" s="82">
        <f t="shared" si="1"/>
        <v>0.61924161548378431</v>
      </c>
      <c r="G32" s="83">
        <f t="shared" si="2"/>
        <v>0.27910997878293597</v>
      </c>
    </row>
    <row r="33" spans="1:7" x14ac:dyDescent="0.3">
      <c r="A33" s="44">
        <v>12</v>
      </c>
      <c r="B33" s="55">
        <v>5.7675472072556203E-2</v>
      </c>
      <c r="C33" s="55">
        <v>8.6939912542828388E-2</v>
      </c>
      <c r="D33" s="55">
        <v>1.8948716284217546</v>
      </c>
      <c r="E33" s="81">
        <f t="shared" si="0"/>
        <v>3.590538488197712</v>
      </c>
      <c r="F33" s="82">
        <f t="shared" si="1"/>
        <v>3.9279355870002344</v>
      </c>
      <c r="G33" s="83">
        <f t="shared" si="2"/>
        <v>14.753247771200503</v>
      </c>
    </row>
    <row r="34" spans="1:7" x14ac:dyDescent="0.3">
      <c r="A34" s="44">
        <v>13</v>
      </c>
      <c r="B34" s="55">
        <v>5.0861669331253474E-2</v>
      </c>
      <c r="C34" s="55">
        <v>0.10070251621351456</v>
      </c>
      <c r="D34" s="55">
        <v>2.1948301453566499</v>
      </c>
      <c r="E34" s="81">
        <f t="shared" si="0"/>
        <v>4.817279366966293</v>
      </c>
      <c r="F34" s="82">
        <f t="shared" si="1"/>
        <v>3.590538488197712</v>
      </c>
      <c r="G34" s="83">
        <f t="shared" si="2"/>
        <v>12.178955111354888</v>
      </c>
    </row>
    <row r="35" spans="1:7" x14ac:dyDescent="0.3">
      <c r="A35" s="44">
        <v>14</v>
      </c>
      <c r="B35" s="55">
        <v>6.0982459877642378E-2</v>
      </c>
      <c r="C35" s="55">
        <v>2.1915815711663136E-2</v>
      </c>
      <c r="D35" s="55">
        <v>0.47765929584174383</v>
      </c>
      <c r="E35" s="81">
        <f t="shared" si="0"/>
        <v>0.22815840290403056</v>
      </c>
      <c r="F35" s="82">
        <f t="shared" si="1"/>
        <v>4.817279366966293</v>
      </c>
      <c r="G35" s="83">
        <f t="shared" si="2"/>
        <v>22.995511588701412</v>
      </c>
    </row>
    <row r="36" spans="1:7" x14ac:dyDescent="0.3">
      <c r="A36" s="44">
        <v>15</v>
      </c>
      <c r="B36" s="55">
        <v>7.2892346739091354E-2</v>
      </c>
      <c r="C36" s="55">
        <v>-1.6369982292090149E-2</v>
      </c>
      <c r="D36" s="55">
        <v>-0.35678682087203095</v>
      </c>
      <c r="E36" s="81">
        <f t="shared" si="0"/>
        <v>0.12729683554797069</v>
      </c>
      <c r="F36" s="82">
        <f t="shared" si="1"/>
        <v>0.22815840290403056</v>
      </c>
      <c r="G36" s="83">
        <f t="shared" si="2"/>
        <v>5.9794131166622376E-2</v>
      </c>
    </row>
    <row r="37" spans="1:7" x14ac:dyDescent="0.3">
      <c r="A37" s="44">
        <v>16</v>
      </c>
      <c r="B37" s="55">
        <v>5.6066911224170651E-2</v>
      </c>
      <c r="C37" s="55">
        <v>-2.5548252147636813E-2</v>
      </c>
      <c r="D37" s="55">
        <v>-0.55682892625954816</v>
      </c>
      <c r="E37" s="81">
        <f t="shared" si="0"/>
        <v>0.31005845311936131</v>
      </c>
      <c r="F37" s="82">
        <f t="shared" si="1"/>
        <v>0.12729683554797069</v>
      </c>
      <c r="G37" s="83">
        <f t="shared" si="2"/>
        <v>2.3361620832677951E-2</v>
      </c>
    </row>
    <row r="38" spans="1:7" x14ac:dyDescent="0.3">
      <c r="A38" s="44">
        <v>17</v>
      </c>
      <c r="B38" s="55">
        <v>8.2482025787286542E-2</v>
      </c>
      <c r="C38" s="55">
        <v>-7.4519496513281894E-2</v>
      </c>
      <c r="D38" s="55">
        <v>-1.6241663417562251</v>
      </c>
      <c r="E38" s="81">
        <f t="shared" si="0"/>
        <v>2.6379163056937989</v>
      </c>
      <c r="F38" s="82">
        <f t="shared" si="1"/>
        <v>0.31005845311936131</v>
      </c>
      <c r="G38" s="83">
        <f t="shared" si="2"/>
        <v>0.14790019934364784</v>
      </c>
    </row>
    <row r="39" spans="1:7" x14ac:dyDescent="0.3">
      <c r="A39" s="44">
        <v>18</v>
      </c>
      <c r="B39" s="55">
        <v>9.0741382354315114E-2</v>
      </c>
      <c r="C39" s="55">
        <v>-7.2918153720275714E-2</v>
      </c>
      <c r="D39" s="55">
        <v>-1.5892647765591092</v>
      </c>
      <c r="E39" s="81">
        <f t="shared" si="0"/>
        <v>2.5257625300114754</v>
      </c>
      <c r="F39" s="82">
        <f t="shared" si="1"/>
        <v>2.6379163056937989</v>
      </c>
      <c r="G39" s="83">
        <f t="shared" si="2"/>
        <v>7.3486234663467975</v>
      </c>
    </row>
    <row r="40" spans="1:7" x14ac:dyDescent="0.3">
      <c r="A40" s="44">
        <v>19</v>
      </c>
      <c r="B40" s="55">
        <v>7.9503078912729799E-2</v>
      </c>
      <c r="C40" s="55">
        <v>-5.9083803116378078E-2</v>
      </c>
      <c r="D40" s="55">
        <v>-1.2877425218173497</v>
      </c>
      <c r="E40" s="81">
        <f t="shared" si="0"/>
        <v>1.6582808024965074</v>
      </c>
      <c r="F40" s="82">
        <f t="shared" si="1"/>
        <v>2.5257625300114754</v>
      </c>
      <c r="G40" s="83">
        <f t="shared" si="2"/>
        <v>6.6814305658845106</v>
      </c>
    </row>
    <row r="41" spans="1:7" x14ac:dyDescent="0.3">
      <c r="A41" s="44">
        <v>20</v>
      </c>
      <c r="B41" s="55">
        <v>8.6836452515667434E-2</v>
      </c>
      <c r="C41" s="55">
        <v>-5.1697584938561386E-2</v>
      </c>
      <c r="D41" s="55">
        <v>-1.1267585173811456</v>
      </c>
      <c r="E41" s="81">
        <f t="shared" si="0"/>
        <v>1.2695847564909575</v>
      </c>
      <c r="F41" s="82">
        <f t="shared" si="1"/>
        <v>1.6582808024965074</v>
      </c>
      <c r="G41" s="83">
        <f t="shared" si="2"/>
        <v>2.9240260854950386</v>
      </c>
    </row>
    <row r="42" spans="1:7" x14ac:dyDescent="0.3">
      <c r="A42" s="44">
        <v>21</v>
      </c>
      <c r="B42" s="55">
        <v>7.889197396929136E-2</v>
      </c>
      <c r="C42" s="55">
        <v>-3.8464464675611029E-2</v>
      </c>
      <c r="D42" s="55">
        <v>-0.83834019018987815</v>
      </c>
      <c r="E42" s="81">
        <f t="shared" si="0"/>
        <v>0.70281427448760103</v>
      </c>
      <c r="F42" s="82">
        <f t="shared" si="1"/>
        <v>1.2695847564909575</v>
      </c>
      <c r="G42" s="83">
        <f t="shared" si="2"/>
        <v>1.7109927649944663</v>
      </c>
    </row>
    <row r="43" spans="1:7" x14ac:dyDescent="0.3">
      <c r="A43" s="44">
        <v>22</v>
      </c>
      <c r="B43" s="55">
        <v>6.1955377102402405E-2</v>
      </c>
      <c r="C43" s="55">
        <v>3.2202797147633515E-2</v>
      </c>
      <c r="D43" s="55">
        <v>0.7018659771576371</v>
      </c>
      <c r="E43" s="81">
        <f t="shared" si="0"/>
        <v>0.49261584989144475</v>
      </c>
      <c r="F43" s="82">
        <f t="shared" si="1"/>
        <v>0.70281427448760103</v>
      </c>
      <c r="G43" s="83">
        <f t="shared" si="2"/>
        <v>0.44971975354009375</v>
      </c>
    </row>
    <row r="44" spans="1:7" x14ac:dyDescent="0.3">
      <c r="A44" s="44">
        <v>23</v>
      </c>
      <c r="B44" s="55">
        <v>5.2239664970847241E-2</v>
      </c>
      <c r="C44" s="55">
        <v>6.0220313684435658E-2</v>
      </c>
      <c r="D44" s="55">
        <v>1.3125129818721943</v>
      </c>
      <c r="E44" s="81">
        <f t="shared" si="0"/>
        <v>1.7226903275830392</v>
      </c>
      <c r="F44" s="82">
        <f t="shared" si="1"/>
        <v>0.49261584989144475</v>
      </c>
      <c r="G44" s="83">
        <f t="shared" si="2"/>
        <v>0.18696589973174693</v>
      </c>
    </row>
    <row r="45" spans="1:7" x14ac:dyDescent="0.3">
      <c r="A45" s="44">
        <v>24</v>
      </c>
      <c r="B45" s="55">
        <v>4.6878296044876498E-2</v>
      </c>
      <c r="C45" s="55">
        <v>5.792455008616413E-2</v>
      </c>
      <c r="D45" s="55">
        <v>1.262476385553039</v>
      </c>
      <c r="E45" s="81">
        <f t="shared" si="0"/>
        <v>1.5938466240790656</v>
      </c>
      <c r="F45" s="82">
        <f t="shared" si="1"/>
        <v>1.7226903275830392</v>
      </c>
      <c r="G45" s="83">
        <f t="shared" si="2"/>
        <v>2.7714450939247754</v>
      </c>
    </row>
    <row r="46" spans="1:7" x14ac:dyDescent="0.3">
      <c r="A46" s="44">
        <v>25</v>
      </c>
      <c r="B46" s="55">
        <v>4.5334001228935689E-2</v>
      </c>
      <c r="C46" s="55">
        <v>5.4710661566955393E-2</v>
      </c>
      <c r="D46" s="55">
        <v>1.1924290851378354</v>
      </c>
      <c r="E46" s="81">
        <f t="shared" si="0"/>
        <v>1.4218871230826551</v>
      </c>
      <c r="F46" s="82">
        <f t="shared" si="1"/>
        <v>1.5938466240790656</v>
      </c>
      <c r="G46" s="83">
        <f t="shared" si="2"/>
        <v>2.3689395110980795</v>
      </c>
    </row>
    <row r="47" spans="1:7" x14ac:dyDescent="0.3">
      <c r="A47" s="44">
        <v>26</v>
      </c>
      <c r="B47" s="55">
        <v>4.9158683366755135E-2</v>
      </c>
      <c r="C47" s="55">
        <v>9.5282129020399231E-4</v>
      </c>
      <c r="D47" s="55">
        <v>2.0766917943175322E-2</v>
      </c>
      <c r="E47" s="81">
        <f t="shared" si="0"/>
        <v>4.3126488085857716E-4</v>
      </c>
      <c r="F47" s="82">
        <f t="shared" si="1"/>
        <v>1.4218871230826551</v>
      </c>
      <c r="G47" s="83">
        <f t="shared" si="2"/>
        <v>2.0190542900104007</v>
      </c>
    </row>
    <row r="48" spans="1:7" x14ac:dyDescent="0.3">
      <c r="A48" s="44">
        <v>27</v>
      </c>
      <c r="B48" s="55">
        <v>6.3199827553182264E-2</v>
      </c>
      <c r="C48" s="55">
        <v>-4.1254750205778568E-2</v>
      </c>
      <c r="D48" s="55">
        <v>-0.89915498435827146</v>
      </c>
      <c r="E48" s="81">
        <f t="shared" si="0"/>
        <v>0.80847968589632335</v>
      </c>
      <c r="F48" s="82">
        <f t="shared" si="1"/>
        <v>4.3126488085857716E-4</v>
      </c>
      <c r="G48" s="83">
        <f t="shared" si="2"/>
        <v>1.7377238538033395E-3</v>
      </c>
    </row>
    <row r="49" spans="1:8" x14ac:dyDescent="0.3">
      <c r="A49" s="44">
        <v>28</v>
      </c>
      <c r="B49" s="55">
        <v>7.3918480755280347E-2</v>
      </c>
      <c r="C49" s="55">
        <v>-4.0777463715162277E-2</v>
      </c>
      <c r="D49" s="55">
        <v>-0.88875243617015054</v>
      </c>
      <c r="E49" s="81">
        <f t="shared" si="0"/>
        <v>0.78988089279837748</v>
      </c>
      <c r="F49" s="82">
        <f t="shared" si="1"/>
        <v>0.80847968589632335</v>
      </c>
      <c r="G49" s="83">
        <f t="shared" si="2"/>
        <v>0.72123770616622518</v>
      </c>
    </row>
    <row r="50" spans="1:8" x14ac:dyDescent="0.3">
      <c r="A50" s="44">
        <v>29</v>
      </c>
      <c r="B50" s="55">
        <v>6.8608007373292423E-2</v>
      </c>
      <c r="C50" s="55">
        <v>-2.8142450464373692E-2</v>
      </c>
      <c r="D50" s="55">
        <v>-0.61336996299526636</v>
      </c>
      <c r="E50" s="81">
        <f t="shared" si="0"/>
        <v>0.3762227115048144</v>
      </c>
      <c r="F50" s="82">
        <f t="shared" si="1"/>
        <v>0.78988089279837748</v>
      </c>
      <c r="G50" s="83">
        <f t="shared" si="2"/>
        <v>0.66916219012276879</v>
      </c>
    </row>
    <row r="51" spans="1:8" x14ac:dyDescent="0.3">
      <c r="A51" s="44">
        <v>30</v>
      </c>
      <c r="B51" s="55">
        <v>7.2803095067541526E-2</v>
      </c>
      <c r="C51" s="55">
        <v>-1.472676579096846E-3</v>
      </c>
      <c r="D51" s="55">
        <v>-3.2097261038733456E-2</v>
      </c>
      <c r="E51" s="81">
        <f t="shared" si="0"/>
        <v>1.0302341661885966E-3</v>
      </c>
      <c r="F51" s="82">
        <f t="shared" si="1"/>
        <v>0.3762227115048144</v>
      </c>
      <c r="G51" s="83">
        <f t="shared" si="2"/>
        <v>0.14265380617985632</v>
      </c>
    </row>
    <row r="52" spans="1:8" x14ac:dyDescent="0.3">
      <c r="A52" s="44">
        <v>31</v>
      </c>
      <c r="B52" s="55">
        <v>7.8909572513718801E-2</v>
      </c>
      <c r="C52" s="55">
        <v>-2.3640856249930869E-2</v>
      </c>
      <c r="D52" s="55">
        <v>-0.51525687649528629</v>
      </c>
      <c r="E52" s="81">
        <f t="shared" si="0"/>
        <v>0.26548964877567871</v>
      </c>
      <c r="F52" s="82">
        <f t="shared" si="1"/>
        <v>1.0302341661885966E-3</v>
      </c>
      <c r="G52" s="83">
        <f t="shared" si="2"/>
        <v>6.0866270232034169E-4</v>
      </c>
    </row>
    <row r="53" spans="1:8" ht="15" thickBot="1" x14ac:dyDescent="0.35">
      <c r="A53" s="45">
        <v>32</v>
      </c>
      <c r="B53" s="57">
        <v>7.934730231272695E-2</v>
      </c>
      <c r="C53" s="57">
        <v>-2.4152497117921709E-2</v>
      </c>
      <c r="D53" s="57">
        <v>-0.52640818475338158</v>
      </c>
      <c r="E53" s="84">
        <f t="shared" si="0"/>
        <v>0.27710557697535032</v>
      </c>
      <c r="F53" s="85">
        <f t="shared" si="1"/>
        <v>0.26548964877567871</v>
      </c>
      <c r="G53" s="86">
        <f t="shared" si="2"/>
        <v>8.3892572677849719E-2</v>
      </c>
    </row>
    <row r="54" spans="1:8" x14ac:dyDescent="0.3">
      <c r="B54" s="77" t="s">
        <v>591</v>
      </c>
      <c r="C54" s="80">
        <f>SKEW(C22:C53)</f>
        <v>0.24585372646592862</v>
      </c>
      <c r="D54" s="61"/>
      <c r="E54" s="87">
        <f>SUM(E22:E53)</f>
        <v>31.999999999999996</v>
      </c>
      <c r="F54" s="88">
        <f>SUM(F22:F53)</f>
        <v>31.722894423024645</v>
      </c>
      <c r="G54" s="89">
        <f>SUM(G22:G53)</f>
        <v>79.397992392942456</v>
      </c>
    </row>
    <row r="55" spans="1:8" x14ac:dyDescent="0.3">
      <c r="B55" s="77" t="s">
        <v>592</v>
      </c>
      <c r="C55" s="80">
        <f>KURT(C22:C53)</f>
        <v>-0.50187754153242858</v>
      </c>
      <c r="D55" s="61"/>
      <c r="E55" s="80"/>
      <c r="F55" s="90" t="s">
        <v>589</v>
      </c>
      <c r="G55" s="91">
        <f>+G54/E54</f>
        <v>2.4811872622794522</v>
      </c>
      <c r="H55" s="25" t="s">
        <v>590</v>
      </c>
    </row>
  </sheetData>
  <mergeCells count="1">
    <mergeCell ref="E20:G20"/>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79409-FDC8-49AD-8C0D-55CED5CFB39F}">
  <dimension ref="A1:G293"/>
  <sheetViews>
    <sheetView showGridLines="0" topLeftCell="E1" workbookViewId="0">
      <selection activeCell="E2" sqref="E2"/>
    </sheetView>
  </sheetViews>
  <sheetFormatPr defaultRowHeight="14.4" x14ac:dyDescent="0.3"/>
  <cols>
    <col min="1" max="4" width="0" hidden="1" customWidth="1"/>
  </cols>
  <sheetData>
    <row r="1" spans="1:7" x14ac:dyDescent="0.3">
      <c r="E1" s="24" t="s">
        <v>83</v>
      </c>
    </row>
    <row r="2" spans="1:7" x14ac:dyDescent="0.3">
      <c r="E2" s="25" t="s">
        <v>84</v>
      </c>
    </row>
    <row r="3" spans="1:7" x14ac:dyDescent="0.3">
      <c r="A3" s="99" t="s">
        <v>85</v>
      </c>
      <c r="B3" s="99"/>
      <c r="C3" s="99"/>
      <c r="E3" s="99" t="s">
        <v>86</v>
      </c>
      <c r="F3" s="99"/>
      <c r="G3" s="99"/>
    </row>
    <row r="4" spans="1:7" x14ac:dyDescent="0.3">
      <c r="E4" t="s">
        <v>87</v>
      </c>
    </row>
    <row r="6" spans="1:7" ht="72" x14ac:dyDescent="0.3">
      <c r="B6" s="26" t="s">
        <v>88</v>
      </c>
      <c r="C6" s="26" t="s">
        <v>89</v>
      </c>
      <c r="F6" s="26" t="s">
        <v>88</v>
      </c>
      <c r="G6" s="26" t="s">
        <v>89</v>
      </c>
    </row>
    <row r="7" spans="1:7" x14ac:dyDescent="0.3">
      <c r="A7" t="s">
        <v>90</v>
      </c>
      <c r="B7" s="27">
        <v>104.6</v>
      </c>
      <c r="C7" s="27">
        <v>1109.4000000000001</v>
      </c>
      <c r="E7" t="s">
        <v>91</v>
      </c>
      <c r="F7" s="27">
        <v>243.2</v>
      </c>
      <c r="G7" s="27">
        <v>2033.1</v>
      </c>
    </row>
    <row r="8" spans="1:7" x14ac:dyDescent="0.3">
      <c r="A8" t="s">
        <v>92</v>
      </c>
      <c r="B8" s="27">
        <v>92.2</v>
      </c>
      <c r="C8" s="27">
        <v>1015.1</v>
      </c>
      <c r="E8" t="s">
        <v>93</v>
      </c>
      <c r="F8" s="27">
        <v>246</v>
      </c>
      <c r="G8" s="27">
        <v>2027.6</v>
      </c>
    </row>
    <row r="9" spans="1:7" x14ac:dyDescent="0.3">
      <c r="A9" t="s">
        <v>94</v>
      </c>
      <c r="B9" s="27">
        <v>77.400000000000006</v>
      </c>
      <c r="C9" s="27">
        <v>950</v>
      </c>
      <c r="E9" t="s">
        <v>95</v>
      </c>
      <c r="F9" s="27">
        <v>249.6</v>
      </c>
      <c r="G9" s="27">
        <v>2023.5</v>
      </c>
    </row>
    <row r="10" spans="1:7" x14ac:dyDescent="0.3">
      <c r="A10" t="s">
        <v>96</v>
      </c>
      <c r="B10" s="27">
        <v>59.5</v>
      </c>
      <c r="C10" s="27">
        <v>827.5</v>
      </c>
      <c r="E10" t="s">
        <v>97</v>
      </c>
      <c r="F10" s="27">
        <v>259.7</v>
      </c>
      <c r="G10" s="27">
        <v>2055.1</v>
      </c>
    </row>
    <row r="11" spans="1:7" x14ac:dyDescent="0.3">
      <c r="A11" t="s">
        <v>98</v>
      </c>
      <c r="B11" s="27">
        <v>57.2</v>
      </c>
      <c r="C11" s="27">
        <v>817.3</v>
      </c>
      <c r="E11" t="s">
        <v>99</v>
      </c>
      <c r="F11" s="27">
        <v>265.7</v>
      </c>
      <c r="G11" s="27">
        <v>2086</v>
      </c>
    </row>
    <row r="12" spans="1:7" x14ac:dyDescent="0.3">
      <c r="A12" t="s">
        <v>100</v>
      </c>
      <c r="B12" s="27">
        <v>66.8</v>
      </c>
      <c r="C12" s="27">
        <v>905.6</v>
      </c>
      <c r="E12" t="s">
        <v>101</v>
      </c>
      <c r="F12" s="27">
        <v>272.60000000000002</v>
      </c>
      <c r="G12" s="27">
        <v>2120.5</v>
      </c>
    </row>
    <row r="13" spans="1:7" x14ac:dyDescent="0.3">
      <c r="A13" t="s">
        <v>102</v>
      </c>
      <c r="B13" s="27">
        <v>74.2</v>
      </c>
      <c r="C13" s="27">
        <v>986.2</v>
      </c>
      <c r="E13" t="s">
        <v>103</v>
      </c>
      <c r="F13" s="27">
        <v>279.2</v>
      </c>
      <c r="G13" s="27">
        <v>2132.6</v>
      </c>
    </row>
    <row r="14" spans="1:7" x14ac:dyDescent="0.3">
      <c r="A14" t="s">
        <v>104</v>
      </c>
      <c r="B14" s="27">
        <v>84.8</v>
      </c>
      <c r="C14" s="27">
        <v>1113.3</v>
      </c>
      <c r="E14" t="s">
        <v>105</v>
      </c>
      <c r="F14" s="27">
        <v>280.39999999999998</v>
      </c>
      <c r="G14" s="27">
        <v>2135</v>
      </c>
    </row>
    <row r="15" spans="1:7" x14ac:dyDescent="0.3">
      <c r="A15" t="s">
        <v>106</v>
      </c>
      <c r="B15" s="27">
        <v>93</v>
      </c>
      <c r="C15" s="27">
        <v>1170.3</v>
      </c>
      <c r="E15" t="s">
        <v>107</v>
      </c>
      <c r="F15" s="27">
        <v>275</v>
      </c>
      <c r="G15" s="27">
        <v>2105.6</v>
      </c>
    </row>
    <row r="16" spans="1:7" x14ac:dyDescent="0.3">
      <c r="A16" t="s">
        <v>108</v>
      </c>
      <c r="B16" s="27">
        <v>87.4</v>
      </c>
      <c r="C16" s="27">
        <v>1131.5999999999999</v>
      </c>
      <c r="E16" t="s">
        <v>109</v>
      </c>
      <c r="F16" s="27">
        <v>271.39999999999998</v>
      </c>
      <c r="G16" s="27">
        <v>2098.4</v>
      </c>
    </row>
    <row r="17" spans="1:7" x14ac:dyDescent="0.3">
      <c r="A17" t="s">
        <v>110</v>
      </c>
      <c r="B17" s="27">
        <v>93.4</v>
      </c>
      <c r="C17" s="27">
        <v>1222.4000000000001</v>
      </c>
      <c r="E17" t="s">
        <v>111</v>
      </c>
      <c r="F17" s="27">
        <v>272.89999999999998</v>
      </c>
      <c r="G17" s="27">
        <v>2120</v>
      </c>
    </row>
    <row r="18" spans="1:7" x14ac:dyDescent="0.3">
      <c r="A18" t="s">
        <v>112</v>
      </c>
      <c r="B18" s="27">
        <v>102.9</v>
      </c>
      <c r="C18" s="27">
        <v>1330.2</v>
      </c>
      <c r="E18" t="s">
        <v>113</v>
      </c>
      <c r="F18" s="27">
        <v>270.60000000000002</v>
      </c>
      <c r="G18" s="27">
        <v>2102.3000000000002</v>
      </c>
    </row>
    <row r="19" spans="1:7" x14ac:dyDescent="0.3">
      <c r="A19" t="s">
        <v>114</v>
      </c>
      <c r="B19" s="27">
        <v>129.30000000000001</v>
      </c>
      <c r="C19" s="27">
        <v>1565.8</v>
      </c>
      <c r="E19" t="s">
        <v>115</v>
      </c>
      <c r="F19" s="27">
        <v>280.8</v>
      </c>
      <c r="G19" s="27">
        <v>2184.9</v>
      </c>
    </row>
    <row r="20" spans="1:7" x14ac:dyDescent="0.3">
      <c r="A20" t="s">
        <v>116</v>
      </c>
      <c r="B20" s="27">
        <v>166</v>
      </c>
      <c r="C20" s="27">
        <v>1861.5</v>
      </c>
      <c r="E20" t="s">
        <v>117</v>
      </c>
      <c r="F20" s="27">
        <v>290.39999999999998</v>
      </c>
      <c r="G20" s="27">
        <v>2251.5</v>
      </c>
    </row>
    <row r="21" spans="1:7" x14ac:dyDescent="0.3">
      <c r="A21" t="s">
        <v>118</v>
      </c>
      <c r="B21" s="27">
        <v>203.1</v>
      </c>
      <c r="C21" s="27">
        <v>2178.4</v>
      </c>
      <c r="E21" t="s">
        <v>119</v>
      </c>
      <c r="F21" s="27">
        <v>308.2</v>
      </c>
      <c r="G21" s="27">
        <v>2338.5</v>
      </c>
    </row>
    <row r="22" spans="1:7" x14ac:dyDescent="0.3">
      <c r="A22" t="s">
        <v>120</v>
      </c>
      <c r="B22" s="27">
        <v>224.4</v>
      </c>
      <c r="C22" s="27">
        <v>2351.6</v>
      </c>
      <c r="E22" t="s">
        <v>121</v>
      </c>
      <c r="F22" s="27">
        <v>319.89999999999998</v>
      </c>
      <c r="G22" s="27">
        <v>2383.3000000000002</v>
      </c>
    </row>
    <row r="23" spans="1:7" x14ac:dyDescent="0.3">
      <c r="A23" t="s">
        <v>122</v>
      </c>
      <c r="B23" s="27">
        <v>228</v>
      </c>
      <c r="C23" s="27">
        <v>2328.6</v>
      </c>
      <c r="E23" t="s">
        <v>123</v>
      </c>
      <c r="F23" s="27">
        <v>336</v>
      </c>
      <c r="G23" s="27">
        <v>2415.6999999999998</v>
      </c>
    </row>
    <row r="24" spans="1:7" x14ac:dyDescent="0.3">
      <c r="A24" t="s">
        <v>124</v>
      </c>
      <c r="B24" s="27">
        <v>227.5</v>
      </c>
      <c r="C24" s="27">
        <v>2058.4</v>
      </c>
      <c r="E24" t="s">
        <v>125</v>
      </c>
      <c r="F24" s="27">
        <v>344.1</v>
      </c>
      <c r="G24" s="27">
        <v>2457.5</v>
      </c>
    </row>
    <row r="25" spans="1:7" x14ac:dyDescent="0.3">
      <c r="A25" t="s">
        <v>126</v>
      </c>
      <c r="B25" s="27">
        <v>249.6</v>
      </c>
      <c r="C25" s="27">
        <v>2034.8</v>
      </c>
      <c r="E25" t="s">
        <v>127</v>
      </c>
      <c r="F25" s="27">
        <v>351.4</v>
      </c>
      <c r="G25" s="27">
        <v>2508.1999999999998</v>
      </c>
    </row>
    <row r="26" spans="1:7" x14ac:dyDescent="0.3">
      <c r="A26" t="s">
        <v>128</v>
      </c>
      <c r="B26" s="27">
        <v>274.5</v>
      </c>
      <c r="C26" s="27">
        <v>2118.5</v>
      </c>
      <c r="E26" t="s">
        <v>129</v>
      </c>
      <c r="F26" s="27">
        <v>356.2</v>
      </c>
      <c r="G26" s="27">
        <v>2513.6999999999998</v>
      </c>
    </row>
    <row r="27" spans="1:7" x14ac:dyDescent="0.3">
      <c r="A27" t="s">
        <v>130</v>
      </c>
      <c r="B27" s="27">
        <v>272.5</v>
      </c>
      <c r="C27" s="27">
        <v>2106.6</v>
      </c>
      <c r="E27" t="s">
        <v>131</v>
      </c>
      <c r="F27" s="27">
        <v>359.8</v>
      </c>
      <c r="G27" s="27">
        <v>2540.6</v>
      </c>
    </row>
    <row r="28" spans="1:7" x14ac:dyDescent="0.3">
      <c r="A28" t="s">
        <v>132</v>
      </c>
      <c r="B28" s="27">
        <v>299.8</v>
      </c>
      <c r="C28" s="27">
        <v>2289.5</v>
      </c>
      <c r="E28" t="s">
        <v>133</v>
      </c>
      <c r="F28" s="27">
        <v>361</v>
      </c>
      <c r="G28" s="27">
        <v>2546</v>
      </c>
    </row>
    <row r="29" spans="1:7" x14ac:dyDescent="0.3">
      <c r="A29" t="s">
        <v>134</v>
      </c>
      <c r="B29" s="27">
        <v>346.9</v>
      </c>
      <c r="C29" s="27">
        <v>2473.8000000000002</v>
      </c>
      <c r="E29" t="s">
        <v>135</v>
      </c>
      <c r="F29" s="27">
        <v>367.7</v>
      </c>
      <c r="G29" s="27">
        <v>2564.4</v>
      </c>
    </row>
    <row r="30" spans="1:7" x14ac:dyDescent="0.3">
      <c r="A30" t="s">
        <v>136</v>
      </c>
      <c r="B30" s="27">
        <v>367.3</v>
      </c>
      <c r="C30" s="27">
        <v>2574.9</v>
      </c>
      <c r="E30" t="s">
        <v>137</v>
      </c>
      <c r="F30" s="27">
        <v>380.8</v>
      </c>
      <c r="G30" s="27">
        <v>2648.6</v>
      </c>
    </row>
    <row r="31" spans="1:7" x14ac:dyDescent="0.3">
      <c r="A31" t="s">
        <v>138</v>
      </c>
      <c r="B31" s="27">
        <v>389.2</v>
      </c>
      <c r="C31" s="27">
        <v>2695.6</v>
      </c>
      <c r="E31" t="s">
        <v>139</v>
      </c>
      <c r="F31" s="27">
        <v>388</v>
      </c>
      <c r="G31" s="27">
        <v>2697.9</v>
      </c>
    </row>
    <row r="32" spans="1:7" x14ac:dyDescent="0.3">
      <c r="A32" t="s">
        <v>140</v>
      </c>
      <c r="B32" s="27">
        <v>390.5</v>
      </c>
      <c r="C32" s="27">
        <v>2680</v>
      </c>
      <c r="E32" t="s">
        <v>141</v>
      </c>
      <c r="F32" s="27">
        <v>391.7</v>
      </c>
      <c r="G32" s="27">
        <v>2718.7</v>
      </c>
    </row>
    <row r="33" spans="1:7" x14ac:dyDescent="0.3">
      <c r="A33" t="s">
        <v>142</v>
      </c>
      <c r="B33" s="27">
        <v>425.5</v>
      </c>
      <c r="C33" s="27">
        <v>2871.2</v>
      </c>
      <c r="E33" t="s">
        <v>143</v>
      </c>
      <c r="F33" s="27">
        <v>391.2</v>
      </c>
      <c r="G33" s="27">
        <v>2703.4</v>
      </c>
    </row>
    <row r="34" spans="1:7" x14ac:dyDescent="0.3">
      <c r="A34" t="s">
        <v>144</v>
      </c>
      <c r="B34" s="27">
        <v>449.4</v>
      </c>
      <c r="C34" s="27">
        <v>2932.4</v>
      </c>
      <c r="E34" t="s">
        <v>145</v>
      </c>
      <c r="F34" s="27">
        <v>386</v>
      </c>
      <c r="G34" s="27">
        <v>2662.5</v>
      </c>
    </row>
    <row r="35" spans="1:7" x14ac:dyDescent="0.3">
      <c r="A35" t="s">
        <v>146</v>
      </c>
      <c r="B35" s="27">
        <v>474</v>
      </c>
      <c r="C35" s="27">
        <v>2994.1</v>
      </c>
      <c r="E35" t="s">
        <v>147</v>
      </c>
      <c r="F35" s="27">
        <v>385.3</v>
      </c>
      <c r="G35" s="27">
        <v>2649.8</v>
      </c>
    </row>
    <row r="36" spans="1:7" x14ac:dyDescent="0.3">
      <c r="A36" t="s">
        <v>148</v>
      </c>
      <c r="B36" s="27">
        <v>481.2</v>
      </c>
      <c r="C36" s="27">
        <v>2972</v>
      </c>
      <c r="E36" t="s">
        <v>149</v>
      </c>
      <c r="F36" s="27">
        <v>386.1</v>
      </c>
      <c r="G36" s="27">
        <v>2652.6</v>
      </c>
    </row>
    <row r="37" spans="1:7" x14ac:dyDescent="0.3">
      <c r="A37" t="s">
        <v>150</v>
      </c>
      <c r="B37" s="27">
        <v>521.70000000000005</v>
      </c>
      <c r="C37" s="27">
        <v>3178.2</v>
      </c>
      <c r="E37" t="s">
        <v>151</v>
      </c>
      <c r="F37" s="27">
        <v>391</v>
      </c>
      <c r="G37" s="27">
        <v>2682.6</v>
      </c>
    </row>
    <row r="38" spans="1:7" x14ac:dyDescent="0.3">
      <c r="A38" t="s">
        <v>152</v>
      </c>
      <c r="B38" s="27">
        <v>542.4</v>
      </c>
      <c r="C38" s="27">
        <v>3260</v>
      </c>
      <c r="E38" t="s">
        <v>153</v>
      </c>
      <c r="F38" s="27">
        <v>399.7</v>
      </c>
      <c r="G38" s="27">
        <v>2735.1</v>
      </c>
    </row>
    <row r="39" spans="1:7" x14ac:dyDescent="0.3">
      <c r="A39" t="s">
        <v>154</v>
      </c>
      <c r="B39" s="27">
        <v>562.20000000000005</v>
      </c>
      <c r="C39" s="27">
        <v>3343.5</v>
      </c>
      <c r="E39" t="s">
        <v>155</v>
      </c>
      <c r="F39" s="27">
        <v>413.1</v>
      </c>
      <c r="G39" s="27">
        <v>2813.2</v>
      </c>
    </row>
    <row r="40" spans="1:7" x14ac:dyDescent="0.3">
      <c r="A40" t="s">
        <v>156</v>
      </c>
      <c r="B40" s="27">
        <v>603.9</v>
      </c>
      <c r="C40" s="27">
        <v>3548.4</v>
      </c>
      <c r="E40" t="s">
        <v>157</v>
      </c>
      <c r="F40" s="27">
        <v>421.5</v>
      </c>
      <c r="G40" s="27">
        <v>2859</v>
      </c>
    </row>
    <row r="41" spans="1:7" x14ac:dyDescent="0.3">
      <c r="A41" t="s">
        <v>158</v>
      </c>
      <c r="B41" s="27">
        <v>637.5</v>
      </c>
      <c r="C41" s="27">
        <v>3702.9</v>
      </c>
      <c r="E41" t="s">
        <v>159</v>
      </c>
      <c r="F41" s="27">
        <v>430.2</v>
      </c>
      <c r="G41" s="27">
        <v>2897.6</v>
      </c>
    </row>
    <row r="42" spans="1:7" x14ac:dyDescent="0.3">
      <c r="A42" t="s">
        <v>160</v>
      </c>
      <c r="B42" s="27">
        <v>684.5</v>
      </c>
      <c r="C42" s="27">
        <v>3916.3</v>
      </c>
      <c r="E42" t="s">
        <v>161</v>
      </c>
      <c r="F42" s="27">
        <v>437.1</v>
      </c>
      <c r="G42" s="27">
        <v>2915</v>
      </c>
    </row>
    <row r="43" spans="1:7" x14ac:dyDescent="0.3">
      <c r="A43" t="s">
        <v>162</v>
      </c>
      <c r="B43" s="27">
        <v>742.3</v>
      </c>
      <c r="C43" s="27">
        <v>4170.8</v>
      </c>
      <c r="E43" t="s">
        <v>163</v>
      </c>
      <c r="F43" s="27">
        <v>439.7</v>
      </c>
      <c r="G43" s="27">
        <v>2903.7</v>
      </c>
    </row>
    <row r="44" spans="1:7" x14ac:dyDescent="0.3">
      <c r="A44" t="s">
        <v>164</v>
      </c>
      <c r="B44" s="27">
        <v>813.4</v>
      </c>
      <c r="C44" s="27">
        <v>4445.8999999999996</v>
      </c>
      <c r="E44" t="s">
        <v>165</v>
      </c>
      <c r="F44" s="27">
        <v>446</v>
      </c>
      <c r="G44" s="27">
        <v>2927.7</v>
      </c>
    </row>
    <row r="45" spans="1:7" x14ac:dyDescent="0.3">
      <c r="A45" t="s">
        <v>166</v>
      </c>
      <c r="B45" s="27">
        <v>860</v>
      </c>
      <c r="C45" s="27">
        <v>4567.8</v>
      </c>
      <c r="E45" t="s">
        <v>167</v>
      </c>
      <c r="F45" s="27">
        <v>451.2</v>
      </c>
      <c r="G45" s="27">
        <v>2925</v>
      </c>
    </row>
    <row r="46" spans="1:7" x14ac:dyDescent="0.3">
      <c r="A46" t="s">
        <v>168</v>
      </c>
      <c r="B46" s="27">
        <v>940.7</v>
      </c>
      <c r="C46" s="27">
        <v>4792.3</v>
      </c>
      <c r="E46" t="s">
        <v>169</v>
      </c>
      <c r="F46" s="27">
        <v>460.5</v>
      </c>
      <c r="G46" s="27">
        <v>2973.2</v>
      </c>
    </row>
    <row r="47" spans="1:7" x14ac:dyDescent="0.3">
      <c r="A47" t="s">
        <v>170</v>
      </c>
      <c r="B47" s="27">
        <v>1017.6</v>
      </c>
      <c r="C47" s="27">
        <v>4942.1000000000004</v>
      </c>
      <c r="E47" t="s">
        <v>171</v>
      </c>
      <c r="F47" s="27">
        <v>469.8</v>
      </c>
      <c r="G47" s="27">
        <v>2992.2</v>
      </c>
    </row>
    <row r="48" spans="1:7" x14ac:dyDescent="0.3">
      <c r="A48" t="s">
        <v>172</v>
      </c>
      <c r="B48" s="27">
        <v>1073.3</v>
      </c>
      <c r="C48" s="27">
        <v>4951.3</v>
      </c>
      <c r="E48" t="s">
        <v>173</v>
      </c>
      <c r="F48" s="27">
        <v>472</v>
      </c>
      <c r="G48" s="27">
        <v>2985.7</v>
      </c>
    </row>
    <row r="49" spans="1:7" x14ac:dyDescent="0.3">
      <c r="A49" t="s">
        <v>174</v>
      </c>
      <c r="B49" s="27">
        <v>1164.9000000000001</v>
      </c>
      <c r="C49" s="27">
        <v>5114.3</v>
      </c>
      <c r="E49" t="s">
        <v>175</v>
      </c>
      <c r="F49" s="27">
        <v>479.5</v>
      </c>
      <c r="G49" s="27">
        <v>3014.9</v>
      </c>
    </row>
    <row r="50" spans="1:7" x14ac:dyDescent="0.3">
      <c r="A50" t="s">
        <v>176</v>
      </c>
      <c r="B50" s="27">
        <v>1279.0999999999999</v>
      </c>
      <c r="C50" s="27">
        <v>5383.3</v>
      </c>
      <c r="E50" t="s">
        <v>177</v>
      </c>
      <c r="F50" s="27">
        <v>474.9</v>
      </c>
      <c r="G50" s="27">
        <v>2983.7</v>
      </c>
    </row>
    <row r="51" spans="1:7" x14ac:dyDescent="0.3">
      <c r="A51" t="s">
        <v>178</v>
      </c>
      <c r="B51" s="27">
        <v>1425.4</v>
      </c>
      <c r="C51" s="27">
        <v>5687.2</v>
      </c>
      <c r="E51" t="s">
        <v>179</v>
      </c>
      <c r="F51" s="27">
        <v>467.5</v>
      </c>
      <c r="G51" s="27">
        <v>2906.3</v>
      </c>
    </row>
    <row r="52" spans="1:7" x14ac:dyDescent="0.3">
      <c r="A52" t="s">
        <v>180</v>
      </c>
      <c r="B52" s="27">
        <v>1545.2</v>
      </c>
      <c r="C52" s="27">
        <v>5656.5</v>
      </c>
      <c r="E52" t="s">
        <v>181</v>
      </c>
      <c r="F52" s="27">
        <v>472</v>
      </c>
      <c r="G52" s="27">
        <v>2925.4</v>
      </c>
    </row>
    <row r="53" spans="1:7" x14ac:dyDescent="0.3">
      <c r="A53" t="s">
        <v>182</v>
      </c>
      <c r="B53" s="27">
        <v>1684.9</v>
      </c>
      <c r="C53" s="27">
        <v>5644.8</v>
      </c>
      <c r="E53" t="s">
        <v>183</v>
      </c>
      <c r="F53" s="27">
        <v>485.8</v>
      </c>
      <c r="G53" s="27">
        <v>2993.1</v>
      </c>
    </row>
    <row r="54" spans="1:7" x14ac:dyDescent="0.3">
      <c r="A54" t="s">
        <v>184</v>
      </c>
      <c r="B54" s="27">
        <v>1873.4</v>
      </c>
      <c r="C54" s="27">
        <v>5949</v>
      </c>
      <c r="E54" t="s">
        <v>185</v>
      </c>
      <c r="F54" s="27">
        <v>499.6</v>
      </c>
      <c r="G54" s="27">
        <v>3063.1</v>
      </c>
    </row>
    <row r="55" spans="1:7" x14ac:dyDescent="0.3">
      <c r="A55" t="s">
        <v>186</v>
      </c>
      <c r="B55" s="27">
        <v>2081.8000000000002</v>
      </c>
      <c r="C55" s="27">
        <v>6224.1</v>
      </c>
      <c r="E55" t="s">
        <v>187</v>
      </c>
      <c r="F55" s="27">
        <v>510.3</v>
      </c>
      <c r="G55" s="27">
        <v>3121.9</v>
      </c>
    </row>
    <row r="56" spans="1:7" x14ac:dyDescent="0.3">
      <c r="A56" t="s">
        <v>188</v>
      </c>
      <c r="B56" s="27">
        <v>2351.6</v>
      </c>
      <c r="C56" s="27">
        <v>6568.6</v>
      </c>
      <c r="E56" t="s">
        <v>189</v>
      </c>
      <c r="F56" s="27">
        <v>522.70000000000005</v>
      </c>
      <c r="G56" s="27">
        <v>3192.4</v>
      </c>
    </row>
    <row r="57" spans="1:7" x14ac:dyDescent="0.3">
      <c r="A57" t="s">
        <v>190</v>
      </c>
      <c r="B57" s="27">
        <v>2627.3</v>
      </c>
      <c r="C57" s="27">
        <v>6776.6</v>
      </c>
      <c r="E57" t="s">
        <v>191</v>
      </c>
      <c r="F57" s="27">
        <v>525</v>
      </c>
      <c r="G57" s="27">
        <v>3194.7</v>
      </c>
    </row>
    <row r="58" spans="1:7" x14ac:dyDescent="0.3">
      <c r="A58" t="s">
        <v>192</v>
      </c>
      <c r="B58" s="27">
        <v>2857.3</v>
      </c>
      <c r="C58" s="27">
        <v>6759.2</v>
      </c>
      <c r="E58" t="s">
        <v>193</v>
      </c>
      <c r="F58" s="27">
        <v>528.6</v>
      </c>
      <c r="G58" s="27">
        <v>3203.8</v>
      </c>
    </row>
    <row r="59" spans="1:7" x14ac:dyDescent="0.3">
      <c r="A59" t="s">
        <v>194</v>
      </c>
      <c r="B59" s="27">
        <v>3207</v>
      </c>
      <c r="C59" s="27">
        <v>6930.7</v>
      </c>
      <c r="E59" t="s">
        <v>195</v>
      </c>
      <c r="F59" s="27">
        <v>542.6</v>
      </c>
      <c r="G59" s="27">
        <v>3275.8</v>
      </c>
    </row>
    <row r="60" spans="1:7" x14ac:dyDescent="0.3">
      <c r="A60" t="s">
        <v>196</v>
      </c>
      <c r="B60" s="27">
        <v>3343.8</v>
      </c>
      <c r="C60" s="27">
        <v>6805.8</v>
      </c>
      <c r="E60" t="s">
        <v>197</v>
      </c>
      <c r="F60" s="27">
        <v>541.1</v>
      </c>
      <c r="G60" s="27">
        <v>3258.1</v>
      </c>
    </row>
    <row r="61" spans="1:7" x14ac:dyDescent="0.3">
      <c r="A61" t="s">
        <v>198</v>
      </c>
      <c r="B61" s="27">
        <v>3634</v>
      </c>
      <c r="C61" s="27">
        <v>7117.7</v>
      </c>
      <c r="E61" t="s">
        <v>199</v>
      </c>
      <c r="F61" s="27">
        <v>545.6</v>
      </c>
      <c r="G61" s="27">
        <v>3274</v>
      </c>
    </row>
    <row r="62" spans="1:7" x14ac:dyDescent="0.3">
      <c r="A62" t="s">
        <v>200</v>
      </c>
      <c r="B62" s="27">
        <v>4037.6</v>
      </c>
      <c r="C62" s="27">
        <v>7632.8</v>
      </c>
      <c r="E62" t="s">
        <v>201</v>
      </c>
      <c r="F62" s="27">
        <v>540.20000000000005</v>
      </c>
      <c r="G62" s="27">
        <v>3232</v>
      </c>
    </row>
    <row r="63" spans="1:7" x14ac:dyDescent="0.3">
      <c r="A63" t="s">
        <v>202</v>
      </c>
      <c r="B63" s="27">
        <v>4339</v>
      </c>
      <c r="C63" s="27">
        <v>7951.1</v>
      </c>
      <c r="E63" t="s">
        <v>203</v>
      </c>
      <c r="F63" s="27">
        <v>545</v>
      </c>
      <c r="G63" s="27">
        <v>3253.8</v>
      </c>
    </row>
    <row r="64" spans="1:7" x14ac:dyDescent="0.3">
      <c r="A64" t="s">
        <v>204</v>
      </c>
      <c r="B64" s="27">
        <v>4579.6000000000004</v>
      </c>
      <c r="C64" s="27">
        <v>8226.4</v>
      </c>
      <c r="E64" t="s">
        <v>205</v>
      </c>
      <c r="F64" s="27">
        <v>555.5</v>
      </c>
      <c r="G64" s="27">
        <v>3309.1</v>
      </c>
    </row>
    <row r="65" spans="1:7" x14ac:dyDescent="0.3">
      <c r="A65" t="s">
        <v>206</v>
      </c>
      <c r="B65" s="27">
        <v>4855.2</v>
      </c>
      <c r="C65" s="27">
        <v>8511</v>
      </c>
      <c r="E65" t="s">
        <v>207</v>
      </c>
      <c r="F65" s="27">
        <v>567.70000000000005</v>
      </c>
      <c r="G65" s="27">
        <v>3372.6</v>
      </c>
    </row>
    <row r="66" spans="1:7" x14ac:dyDescent="0.3">
      <c r="A66" t="s">
        <v>208</v>
      </c>
      <c r="B66" s="27">
        <v>5236.3999999999996</v>
      </c>
      <c r="C66" s="27">
        <v>8866.5</v>
      </c>
      <c r="E66" t="s">
        <v>209</v>
      </c>
      <c r="F66" s="27">
        <v>580.6</v>
      </c>
      <c r="G66" s="27">
        <v>3438.7</v>
      </c>
    </row>
    <row r="67" spans="1:7" x14ac:dyDescent="0.3">
      <c r="A67" t="s">
        <v>210</v>
      </c>
      <c r="B67" s="27">
        <v>5641.6</v>
      </c>
      <c r="C67" s="27">
        <v>9192.1</v>
      </c>
      <c r="E67" t="s">
        <v>211</v>
      </c>
      <c r="F67" s="27">
        <v>594</v>
      </c>
      <c r="G67" s="27">
        <v>3500.1</v>
      </c>
    </row>
    <row r="68" spans="1:7" x14ac:dyDescent="0.3">
      <c r="A68" t="s">
        <v>212</v>
      </c>
      <c r="B68" s="27">
        <v>5963.1</v>
      </c>
      <c r="C68" s="27">
        <v>9365.5</v>
      </c>
      <c r="E68" t="s">
        <v>213</v>
      </c>
      <c r="F68" s="27">
        <v>600.4</v>
      </c>
      <c r="G68" s="27">
        <v>3531.7</v>
      </c>
    </row>
    <row r="69" spans="1:7" x14ac:dyDescent="0.3">
      <c r="A69" t="s">
        <v>214</v>
      </c>
      <c r="B69" s="27">
        <v>6158.1</v>
      </c>
      <c r="C69" s="27">
        <v>9355.4</v>
      </c>
      <c r="E69" t="s">
        <v>215</v>
      </c>
      <c r="F69" s="27">
        <v>609</v>
      </c>
      <c r="G69" s="27">
        <v>3575.1</v>
      </c>
    </row>
    <row r="70" spans="1:7" x14ac:dyDescent="0.3">
      <c r="A70" t="s">
        <v>216</v>
      </c>
      <c r="B70" s="27">
        <v>6520.3</v>
      </c>
      <c r="C70" s="27">
        <v>9684.9</v>
      </c>
      <c r="E70" t="s">
        <v>217</v>
      </c>
      <c r="F70" s="27">
        <v>612.29999999999995</v>
      </c>
      <c r="G70" s="27">
        <v>3586.8</v>
      </c>
    </row>
    <row r="71" spans="1:7" x14ac:dyDescent="0.3">
      <c r="A71" t="s">
        <v>218</v>
      </c>
      <c r="B71" s="27">
        <v>6858.6</v>
      </c>
      <c r="C71" s="27">
        <v>9951.5</v>
      </c>
      <c r="E71" t="s">
        <v>219</v>
      </c>
      <c r="F71" s="27">
        <v>621.70000000000005</v>
      </c>
      <c r="G71" s="27">
        <v>3626</v>
      </c>
    </row>
    <row r="72" spans="1:7" x14ac:dyDescent="0.3">
      <c r="A72" t="s">
        <v>220</v>
      </c>
      <c r="B72" s="27">
        <v>7287.2</v>
      </c>
      <c r="C72" s="27">
        <v>10352.4</v>
      </c>
      <c r="E72" t="s">
        <v>221</v>
      </c>
      <c r="F72" s="27">
        <v>629.79999999999995</v>
      </c>
      <c r="G72" s="27">
        <v>3666.7</v>
      </c>
    </row>
    <row r="73" spans="1:7" x14ac:dyDescent="0.3">
      <c r="A73" t="s">
        <v>222</v>
      </c>
      <c r="B73" s="27">
        <v>7639.7</v>
      </c>
      <c r="C73" s="27">
        <v>10630.3</v>
      </c>
      <c r="E73" t="s">
        <v>223</v>
      </c>
      <c r="F73" s="27">
        <v>644.4</v>
      </c>
      <c r="G73" s="27">
        <v>3747.3</v>
      </c>
    </row>
    <row r="74" spans="1:7" x14ac:dyDescent="0.3">
      <c r="A74" t="s">
        <v>224</v>
      </c>
      <c r="B74" s="27">
        <v>8073.1</v>
      </c>
      <c r="C74" s="27">
        <v>11031.4</v>
      </c>
      <c r="E74" t="s">
        <v>225</v>
      </c>
      <c r="F74" s="27">
        <v>653.9</v>
      </c>
      <c r="G74" s="27">
        <v>3771.8</v>
      </c>
    </row>
    <row r="75" spans="1:7" x14ac:dyDescent="0.3">
      <c r="A75" t="s">
        <v>226</v>
      </c>
      <c r="B75" s="27">
        <v>8577.6</v>
      </c>
      <c r="C75" s="27">
        <v>11521.9</v>
      </c>
      <c r="E75" t="s">
        <v>227</v>
      </c>
      <c r="F75" s="27">
        <v>669.8</v>
      </c>
      <c r="G75" s="27">
        <v>3851.4</v>
      </c>
    </row>
    <row r="76" spans="1:7" x14ac:dyDescent="0.3">
      <c r="A76" t="s">
        <v>228</v>
      </c>
      <c r="B76" s="27">
        <v>9062.7999999999993</v>
      </c>
      <c r="C76" s="27">
        <v>12038.3</v>
      </c>
      <c r="E76" t="s">
        <v>229</v>
      </c>
      <c r="F76" s="27">
        <v>678.7</v>
      </c>
      <c r="G76" s="27">
        <v>3893.3</v>
      </c>
    </row>
    <row r="77" spans="1:7" x14ac:dyDescent="0.3">
      <c r="A77" t="s">
        <v>230</v>
      </c>
      <c r="B77" s="27">
        <v>9630.7000000000007</v>
      </c>
      <c r="C77" s="27">
        <v>12610.5</v>
      </c>
      <c r="E77" t="s">
        <v>231</v>
      </c>
      <c r="F77" s="27">
        <v>692</v>
      </c>
      <c r="G77" s="27">
        <v>3954.1</v>
      </c>
    </row>
    <row r="78" spans="1:7" x14ac:dyDescent="0.3">
      <c r="A78" t="s">
        <v>232</v>
      </c>
      <c r="B78" s="27">
        <v>10252.299999999999</v>
      </c>
      <c r="C78" s="27">
        <v>13131</v>
      </c>
      <c r="E78" t="s">
        <v>233</v>
      </c>
      <c r="F78" s="27">
        <v>697.3</v>
      </c>
      <c r="G78" s="27">
        <v>3966.3</v>
      </c>
    </row>
    <row r="79" spans="1:7" x14ac:dyDescent="0.3">
      <c r="A79" t="s">
        <v>234</v>
      </c>
      <c r="B79" s="27">
        <v>10581.8</v>
      </c>
      <c r="C79" s="27">
        <v>13262.1</v>
      </c>
      <c r="E79" t="s">
        <v>235</v>
      </c>
      <c r="F79" s="27">
        <v>717.8</v>
      </c>
      <c r="G79" s="27">
        <v>4062.3</v>
      </c>
    </row>
    <row r="80" spans="1:7" x14ac:dyDescent="0.3">
      <c r="A80" t="s">
        <v>236</v>
      </c>
      <c r="B80" s="27">
        <v>10936.4</v>
      </c>
      <c r="C80" s="27">
        <v>13493.1</v>
      </c>
      <c r="E80" t="s">
        <v>237</v>
      </c>
      <c r="F80" s="27">
        <v>730.2</v>
      </c>
      <c r="G80" s="27">
        <v>4113.6000000000004</v>
      </c>
    </row>
    <row r="81" spans="1:7" x14ac:dyDescent="0.3">
      <c r="A81" t="s">
        <v>238</v>
      </c>
      <c r="B81" s="27">
        <v>11458.2</v>
      </c>
      <c r="C81" s="27">
        <v>13879.1</v>
      </c>
      <c r="E81" t="s">
        <v>239</v>
      </c>
      <c r="F81" s="27">
        <v>749.3</v>
      </c>
      <c r="G81" s="27">
        <v>4205.1000000000004</v>
      </c>
    </row>
    <row r="82" spans="1:7" x14ac:dyDescent="0.3">
      <c r="A82" t="s">
        <v>240</v>
      </c>
      <c r="B82" s="27">
        <v>12213.7</v>
      </c>
      <c r="C82" s="27">
        <v>14406.4</v>
      </c>
      <c r="E82" t="s">
        <v>241</v>
      </c>
      <c r="F82" s="27">
        <v>771.9</v>
      </c>
      <c r="G82" s="27">
        <v>4302</v>
      </c>
    </row>
    <row r="83" spans="1:7" x14ac:dyDescent="0.3">
      <c r="A83" t="s">
        <v>242</v>
      </c>
      <c r="B83" s="27">
        <v>13036.6</v>
      </c>
      <c r="C83" s="27">
        <v>14912.5</v>
      </c>
      <c r="E83" t="s">
        <v>243</v>
      </c>
      <c r="F83" s="27">
        <v>795.7</v>
      </c>
      <c r="G83" s="27">
        <v>4406.7</v>
      </c>
    </row>
    <row r="84" spans="1:7" x14ac:dyDescent="0.3">
      <c r="A84" t="s">
        <v>244</v>
      </c>
      <c r="B84" s="27">
        <v>13814.6</v>
      </c>
      <c r="C84" s="27">
        <v>15338.3</v>
      </c>
      <c r="E84" t="s">
        <v>245</v>
      </c>
      <c r="F84" s="27">
        <v>805</v>
      </c>
      <c r="G84" s="27">
        <v>4421.7</v>
      </c>
    </row>
    <row r="85" spans="1:7" x14ac:dyDescent="0.3">
      <c r="A85" t="s">
        <v>246</v>
      </c>
      <c r="B85" s="27">
        <v>14451.9</v>
      </c>
      <c r="C85" s="27">
        <v>15626</v>
      </c>
      <c r="E85" t="s">
        <v>247</v>
      </c>
      <c r="F85" s="27">
        <v>819.6</v>
      </c>
      <c r="G85" s="27">
        <v>4459.2</v>
      </c>
    </row>
    <row r="86" spans="1:7" x14ac:dyDescent="0.3">
      <c r="A86" t="s">
        <v>248</v>
      </c>
      <c r="B86" s="27">
        <v>14712.8</v>
      </c>
      <c r="C86" s="27">
        <v>15604.7</v>
      </c>
      <c r="E86" t="s">
        <v>249</v>
      </c>
      <c r="F86" s="27">
        <v>833.3</v>
      </c>
      <c r="G86" s="27">
        <v>4495.8</v>
      </c>
    </row>
    <row r="87" spans="1:7" x14ac:dyDescent="0.3">
      <c r="A87" t="s">
        <v>250</v>
      </c>
      <c r="B87" s="27">
        <v>14448.9</v>
      </c>
      <c r="C87" s="27">
        <v>15208.8</v>
      </c>
      <c r="E87" t="s">
        <v>251</v>
      </c>
      <c r="F87" s="27">
        <v>844.2</v>
      </c>
      <c r="G87" s="27">
        <v>4535.6000000000004</v>
      </c>
    </row>
    <row r="88" spans="1:7" x14ac:dyDescent="0.3">
      <c r="A88" t="s">
        <v>252</v>
      </c>
      <c r="B88" s="27">
        <v>14992.1</v>
      </c>
      <c r="C88" s="27">
        <v>15598.8</v>
      </c>
      <c r="E88" t="s">
        <v>253</v>
      </c>
      <c r="F88" s="27">
        <v>849</v>
      </c>
      <c r="G88" s="27">
        <v>4538.3999999999996</v>
      </c>
    </row>
    <row r="89" spans="1:7" x14ac:dyDescent="0.3">
      <c r="A89" t="s">
        <v>254</v>
      </c>
      <c r="B89" s="27">
        <v>15542.6</v>
      </c>
      <c r="C89" s="27">
        <v>15840.7</v>
      </c>
      <c r="E89" t="s">
        <v>255</v>
      </c>
      <c r="F89" s="27">
        <v>865.2</v>
      </c>
      <c r="G89" s="27">
        <v>4581.3</v>
      </c>
    </row>
    <row r="90" spans="1:7" x14ac:dyDescent="0.3">
      <c r="A90" t="s">
        <v>256</v>
      </c>
      <c r="B90" s="27">
        <v>16197</v>
      </c>
      <c r="C90" s="27">
        <v>16197</v>
      </c>
      <c r="E90" t="s">
        <v>257</v>
      </c>
      <c r="F90" s="27">
        <v>881.4</v>
      </c>
      <c r="G90" s="27">
        <v>4615.8999999999996</v>
      </c>
    </row>
    <row r="91" spans="1:7" x14ac:dyDescent="0.3">
      <c r="A91" t="s">
        <v>258</v>
      </c>
      <c r="B91" s="27">
        <v>16784.900000000001</v>
      </c>
      <c r="C91" s="27">
        <v>16495.400000000001</v>
      </c>
      <c r="E91" t="s">
        <v>259</v>
      </c>
      <c r="F91" s="27">
        <v>909.4</v>
      </c>
      <c r="G91" s="27">
        <v>4710</v>
      </c>
    </row>
    <row r="92" spans="1:7" x14ac:dyDescent="0.3">
      <c r="A92" t="s">
        <v>260</v>
      </c>
      <c r="B92" s="27">
        <v>17521.7</v>
      </c>
      <c r="C92" s="27">
        <v>16899.8</v>
      </c>
      <c r="E92" t="s">
        <v>261</v>
      </c>
      <c r="F92" s="27">
        <v>934.3</v>
      </c>
      <c r="G92" s="27">
        <v>4788.7</v>
      </c>
    </row>
    <row r="93" spans="1:7" x14ac:dyDescent="0.3">
      <c r="A93" t="s">
        <v>262</v>
      </c>
      <c r="B93" s="27">
        <v>18219.3</v>
      </c>
      <c r="C93" s="27">
        <v>17386.7</v>
      </c>
      <c r="E93" t="s">
        <v>263</v>
      </c>
      <c r="F93" s="27">
        <v>950.8</v>
      </c>
      <c r="G93" s="27">
        <v>4825.8</v>
      </c>
    </row>
    <row r="94" spans="1:7" x14ac:dyDescent="0.3">
      <c r="A94" t="s">
        <v>264</v>
      </c>
      <c r="B94" s="27">
        <v>18707.2</v>
      </c>
      <c r="C94" s="27">
        <v>17659.2</v>
      </c>
      <c r="E94" t="s">
        <v>265</v>
      </c>
      <c r="F94" s="27">
        <v>968</v>
      </c>
      <c r="G94" s="27">
        <v>4844.8</v>
      </c>
    </row>
    <row r="95" spans="1:7" x14ac:dyDescent="0.3">
      <c r="A95" t="s">
        <v>266</v>
      </c>
      <c r="B95" s="27">
        <v>19485.400000000001</v>
      </c>
      <c r="C95" s="27">
        <v>18050.7</v>
      </c>
      <c r="E95" t="s">
        <v>267</v>
      </c>
      <c r="F95" s="27">
        <v>993.3</v>
      </c>
      <c r="G95" s="27">
        <v>4920.6000000000004</v>
      </c>
    </row>
    <row r="96" spans="1:7" x14ac:dyDescent="0.3">
      <c r="E96" t="s">
        <v>268</v>
      </c>
      <c r="F96" s="27">
        <v>1009</v>
      </c>
      <c r="G96" s="27">
        <v>4935.6000000000004</v>
      </c>
    </row>
    <row r="97" spans="5:7" x14ac:dyDescent="0.3">
      <c r="E97" t="s">
        <v>269</v>
      </c>
      <c r="F97" s="27">
        <v>1030</v>
      </c>
      <c r="G97" s="27">
        <v>4968.2</v>
      </c>
    </row>
    <row r="98" spans="5:7" x14ac:dyDescent="0.3">
      <c r="E98" t="s">
        <v>270</v>
      </c>
      <c r="F98" s="27">
        <v>1038.0999999999999</v>
      </c>
      <c r="G98" s="27">
        <v>4943.8999999999996</v>
      </c>
    </row>
    <row r="99" spans="5:7" x14ac:dyDescent="0.3">
      <c r="E99" t="s">
        <v>271</v>
      </c>
      <c r="F99" s="27">
        <v>1051.2</v>
      </c>
      <c r="G99" s="27">
        <v>4936.6000000000004</v>
      </c>
    </row>
    <row r="100" spans="5:7" x14ac:dyDescent="0.3">
      <c r="E100" t="s">
        <v>272</v>
      </c>
      <c r="F100" s="27">
        <v>1067.4000000000001</v>
      </c>
      <c r="G100" s="27">
        <v>4943.6000000000004</v>
      </c>
    </row>
    <row r="101" spans="5:7" x14ac:dyDescent="0.3">
      <c r="E101" t="s">
        <v>273</v>
      </c>
      <c r="F101" s="27">
        <v>1086.0999999999999</v>
      </c>
      <c r="G101" s="27">
        <v>4989.2</v>
      </c>
    </row>
    <row r="102" spans="5:7" x14ac:dyDescent="0.3">
      <c r="E102" t="s">
        <v>274</v>
      </c>
      <c r="F102" s="27">
        <v>1088.5999999999999</v>
      </c>
      <c r="G102" s="27">
        <v>4935.7</v>
      </c>
    </row>
    <row r="103" spans="5:7" x14ac:dyDescent="0.3">
      <c r="E103" t="s">
        <v>275</v>
      </c>
      <c r="F103" s="27">
        <v>1135.2</v>
      </c>
      <c r="G103" s="27">
        <v>5069.7</v>
      </c>
    </row>
    <row r="104" spans="5:7" x14ac:dyDescent="0.3">
      <c r="E104" t="s">
        <v>276</v>
      </c>
      <c r="F104" s="27">
        <v>1156.3</v>
      </c>
      <c r="G104" s="27">
        <v>5097.2</v>
      </c>
    </row>
    <row r="105" spans="5:7" x14ac:dyDescent="0.3">
      <c r="E105" t="s">
        <v>277</v>
      </c>
      <c r="F105" s="27">
        <v>1177.7</v>
      </c>
      <c r="G105" s="27">
        <v>5139.1000000000004</v>
      </c>
    </row>
    <row r="106" spans="5:7" x14ac:dyDescent="0.3">
      <c r="E106" t="s">
        <v>278</v>
      </c>
      <c r="F106" s="27">
        <v>1190.3</v>
      </c>
      <c r="G106" s="27">
        <v>5151.2</v>
      </c>
    </row>
    <row r="107" spans="5:7" x14ac:dyDescent="0.3">
      <c r="E107" t="s">
        <v>279</v>
      </c>
      <c r="F107" s="27">
        <v>1230.5999999999999</v>
      </c>
      <c r="G107" s="27">
        <v>5246</v>
      </c>
    </row>
    <row r="108" spans="5:7" x14ac:dyDescent="0.3">
      <c r="E108" t="s">
        <v>280</v>
      </c>
      <c r="F108" s="27">
        <v>1266.4000000000001</v>
      </c>
      <c r="G108" s="27">
        <v>5365</v>
      </c>
    </row>
    <row r="109" spans="5:7" x14ac:dyDescent="0.3">
      <c r="E109" t="s">
        <v>281</v>
      </c>
      <c r="F109" s="27">
        <v>1290.5999999999999</v>
      </c>
      <c r="G109" s="27">
        <v>5415.7</v>
      </c>
    </row>
    <row r="110" spans="5:7" x14ac:dyDescent="0.3">
      <c r="E110" t="s">
        <v>282</v>
      </c>
      <c r="F110" s="27">
        <v>1328.9</v>
      </c>
      <c r="G110" s="27">
        <v>5506.4</v>
      </c>
    </row>
    <row r="111" spans="5:7" x14ac:dyDescent="0.3">
      <c r="E111" t="s">
        <v>283</v>
      </c>
      <c r="F111" s="27">
        <v>1377.5</v>
      </c>
      <c r="G111" s="27">
        <v>5642.7</v>
      </c>
    </row>
    <row r="112" spans="5:7" x14ac:dyDescent="0.3">
      <c r="E112" t="s">
        <v>284</v>
      </c>
      <c r="F112" s="27">
        <v>1413.9</v>
      </c>
      <c r="G112" s="27">
        <v>5704.1</v>
      </c>
    </row>
    <row r="113" spans="5:7" x14ac:dyDescent="0.3">
      <c r="E113" t="s">
        <v>285</v>
      </c>
      <c r="F113" s="27">
        <v>1433.8</v>
      </c>
      <c r="G113" s="27">
        <v>5674.1</v>
      </c>
    </row>
    <row r="114" spans="5:7" x14ac:dyDescent="0.3">
      <c r="E114" t="s">
        <v>286</v>
      </c>
      <c r="F114" s="27">
        <v>1476.3</v>
      </c>
      <c r="G114" s="27">
        <v>5728</v>
      </c>
    </row>
    <row r="115" spans="5:7" x14ac:dyDescent="0.3">
      <c r="E115" t="s">
        <v>287</v>
      </c>
      <c r="F115" s="27">
        <v>1491.2</v>
      </c>
      <c r="G115" s="27">
        <v>5678.7</v>
      </c>
    </row>
    <row r="116" spans="5:7" x14ac:dyDescent="0.3">
      <c r="E116" t="s">
        <v>288</v>
      </c>
      <c r="F116" s="27">
        <v>1530.1</v>
      </c>
      <c r="G116" s="27">
        <v>5692.2</v>
      </c>
    </row>
    <row r="117" spans="5:7" x14ac:dyDescent="0.3">
      <c r="E117" t="s">
        <v>289</v>
      </c>
      <c r="F117" s="27">
        <v>1560</v>
      </c>
      <c r="G117" s="27">
        <v>5638.4</v>
      </c>
    </row>
    <row r="118" spans="5:7" x14ac:dyDescent="0.3">
      <c r="E118" t="s">
        <v>290</v>
      </c>
      <c r="F118" s="27">
        <v>1599.7</v>
      </c>
      <c r="G118" s="27">
        <v>5616.5</v>
      </c>
    </row>
    <row r="119" spans="5:7" x14ac:dyDescent="0.3">
      <c r="E119" t="s">
        <v>291</v>
      </c>
      <c r="F119" s="27">
        <v>1616.1</v>
      </c>
      <c r="G119" s="27">
        <v>5548.2</v>
      </c>
    </row>
    <row r="120" spans="5:7" x14ac:dyDescent="0.3">
      <c r="E120" t="s">
        <v>292</v>
      </c>
      <c r="F120" s="27">
        <v>1651.9</v>
      </c>
      <c r="G120" s="27">
        <v>5587.8</v>
      </c>
    </row>
    <row r="121" spans="5:7" x14ac:dyDescent="0.3">
      <c r="E121" t="s">
        <v>293</v>
      </c>
      <c r="F121" s="27">
        <v>1709.8</v>
      </c>
      <c r="G121" s="27">
        <v>5683.4</v>
      </c>
    </row>
    <row r="122" spans="5:7" x14ac:dyDescent="0.3">
      <c r="E122" t="s">
        <v>294</v>
      </c>
      <c r="F122" s="27">
        <v>1761.8</v>
      </c>
      <c r="G122" s="27">
        <v>5760</v>
      </c>
    </row>
    <row r="123" spans="5:7" x14ac:dyDescent="0.3">
      <c r="E123" t="s">
        <v>295</v>
      </c>
      <c r="F123" s="27">
        <v>1820.5</v>
      </c>
      <c r="G123" s="27">
        <v>5889.5</v>
      </c>
    </row>
    <row r="124" spans="5:7" x14ac:dyDescent="0.3">
      <c r="E124" t="s">
        <v>296</v>
      </c>
      <c r="F124" s="27">
        <v>1852.3</v>
      </c>
      <c r="G124" s="27">
        <v>5932.7</v>
      </c>
    </row>
    <row r="125" spans="5:7" x14ac:dyDescent="0.3">
      <c r="E125" t="s">
        <v>297</v>
      </c>
      <c r="F125" s="27">
        <v>1886.6</v>
      </c>
      <c r="G125" s="27">
        <v>5965.3</v>
      </c>
    </row>
    <row r="126" spans="5:7" x14ac:dyDescent="0.3">
      <c r="E126" t="s">
        <v>298</v>
      </c>
      <c r="F126" s="27">
        <v>1934.3</v>
      </c>
      <c r="G126" s="27">
        <v>6008.5</v>
      </c>
    </row>
    <row r="127" spans="5:7" x14ac:dyDescent="0.3">
      <c r="E127" t="s">
        <v>299</v>
      </c>
      <c r="F127" s="27">
        <v>1988.6</v>
      </c>
      <c r="G127" s="27">
        <v>6079.5</v>
      </c>
    </row>
    <row r="128" spans="5:7" x14ac:dyDescent="0.3">
      <c r="E128" t="s">
        <v>300</v>
      </c>
      <c r="F128" s="27">
        <v>2055.9</v>
      </c>
      <c r="G128" s="27">
        <v>6197.7</v>
      </c>
    </row>
    <row r="129" spans="5:7" x14ac:dyDescent="0.3">
      <c r="E129" t="s">
        <v>301</v>
      </c>
      <c r="F129" s="27">
        <v>2118.5</v>
      </c>
      <c r="G129" s="27">
        <v>6309.5</v>
      </c>
    </row>
    <row r="130" spans="5:7" x14ac:dyDescent="0.3">
      <c r="E130" t="s">
        <v>302</v>
      </c>
      <c r="F130" s="27">
        <v>2164.3000000000002</v>
      </c>
      <c r="G130" s="27">
        <v>6309.7</v>
      </c>
    </row>
    <row r="131" spans="5:7" x14ac:dyDescent="0.3">
      <c r="E131" t="s">
        <v>303</v>
      </c>
      <c r="F131" s="27">
        <v>2202.8000000000002</v>
      </c>
      <c r="G131" s="27">
        <v>6329.8</v>
      </c>
    </row>
    <row r="132" spans="5:7" x14ac:dyDescent="0.3">
      <c r="E132" t="s">
        <v>304</v>
      </c>
      <c r="F132" s="27">
        <v>2331.6</v>
      </c>
      <c r="G132" s="27">
        <v>6574.4</v>
      </c>
    </row>
    <row r="133" spans="5:7" x14ac:dyDescent="0.3">
      <c r="E133" t="s">
        <v>305</v>
      </c>
      <c r="F133" s="27">
        <v>2395.1</v>
      </c>
      <c r="G133" s="27">
        <v>6640.5</v>
      </c>
    </row>
    <row r="134" spans="5:7" x14ac:dyDescent="0.3">
      <c r="E134" t="s">
        <v>306</v>
      </c>
      <c r="F134" s="27">
        <v>2476.9</v>
      </c>
      <c r="G134" s="27">
        <v>6729.8</v>
      </c>
    </row>
    <row r="135" spans="5:7" x14ac:dyDescent="0.3">
      <c r="E135" t="s">
        <v>307</v>
      </c>
      <c r="F135" s="27">
        <v>2526.6</v>
      </c>
      <c r="G135" s="27">
        <v>6741.9</v>
      </c>
    </row>
    <row r="136" spans="5:7" x14ac:dyDescent="0.3">
      <c r="E136" t="s">
        <v>308</v>
      </c>
      <c r="F136" s="27">
        <v>2591.1999999999998</v>
      </c>
      <c r="G136" s="27">
        <v>6749.1</v>
      </c>
    </row>
    <row r="137" spans="5:7" x14ac:dyDescent="0.3">
      <c r="E137" t="s">
        <v>309</v>
      </c>
      <c r="F137" s="27">
        <v>2667.6</v>
      </c>
      <c r="G137" s="27">
        <v>6799.2</v>
      </c>
    </row>
    <row r="138" spans="5:7" x14ac:dyDescent="0.3">
      <c r="E138" t="s">
        <v>310</v>
      </c>
      <c r="F138" s="27">
        <v>2723.9</v>
      </c>
      <c r="G138" s="27">
        <v>6816.2</v>
      </c>
    </row>
    <row r="139" spans="5:7" x14ac:dyDescent="0.3">
      <c r="E139" t="s">
        <v>311</v>
      </c>
      <c r="F139" s="27">
        <v>2789.8</v>
      </c>
      <c r="G139" s="27">
        <v>6837.6</v>
      </c>
    </row>
    <row r="140" spans="5:7" x14ac:dyDescent="0.3">
      <c r="E140" t="s">
        <v>312</v>
      </c>
      <c r="F140" s="27">
        <v>2797.4</v>
      </c>
      <c r="G140" s="27">
        <v>6696.8</v>
      </c>
    </row>
    <row r="141" spans="5:7" x14ac:dyDescent="0.3">
      <c r="E141" t="s">
        <v>313</v>
      </c>
      <c r="F141" s="27">
        <v>2856.5</v>
      </c>
      <c r="G141" s="27">
        <v>6688.8</v>
      </c>
    </row>
    <row r="142" spans="5:7" x14ac:dyDescent="0.3">
      <c r="E142" t="s">
        <v>314</v>
      </c>
      <c r="F142" s="27">
        <v>2985.6</v>
      </c>
      <c r="G142" s="27">
        <v>6813.5</v>
      </c>
    </row>
    <row r="143" spans="5:7" x14ac:dyDescent="0.3">
      <c r="E143" t="s">
        <v>315</v>
      </c>
      <c r="F143" s="27">
        <v>3124.2</v>
      </c>
      <c r="G143" s="27">
        <v>6947</v>
      </c>
    </row>
    <row r="144" spans="5:7" x14ac:dyDescent="0.3">
      <c r="E144" t="s">
        <v>316</v>
      </c>
      <c r="F144" s="27">
        <v>3162.5</v>
      </c>
      <c r="G144" s="27">
        <v>6895.6</v>
      </c>
    </row>
    <row r="145" spans="5:7" x14ac:dyDescent="0.3">
      <c r="E145" t="s">
        <v>317</v>
      </c>
      <c r="F145" s="27">
        <v>3260.6</v>
      </c>
      <c r="G145" s="27">
        <v>6978.1</v>
      </c>
    </row>
    <row r="146" spans="5:7" x14ac:dyDescent="0.3">
      <c r="E146" t="s">
        <v>318</v>
      </c>
      <c r="F146" s="27">
        <v>3280.8</v>
      </c>
      <c r="G146" s="27">
        <v>6902.1</v>
      </c>
    </row>
    <row r="147" spans="5:7" x14ac:dyDescent="0.3">
      <c r="E147" t="s">
        <v>319</v>
      </c>
      <c r="F147" s="27">
        <v>3274.3</v>
      </c>
      <c r="G147" s="27">
        <v>6794.9</v>
      </c>
    </row>
    <row r="148" spans="5:7" x14ac:dyDescent="0.3">
      <c r="E148" t="s">
        <v>320</v>
      </c>
      <c r="F148" s="27">
        <v>3332</v>
      </c>
      <c r="G148" s="27">
        <v>6825.9</v>
      </c>
    </row>
    <row r="149" spans="5:7" x14ac:dyDescent="0.3">
      <c r="E149" t="s">
        <v>321</v>
      </c>
      <c r="F149" s="27">
        <v>3366.3</v>
      </c>
      <c r="G149" s="27">
        <v>6799.8</v>
      </c>
    </row>
    <row r="150" spans="5:7" x14ac:dyDescent="0.3">
      <c r="E150" t="s">
        <v>322</v>
      </c>
      <c r="F150" s="27">
        <v>3402.6</v>
      </c>
      <c r="G150" s="27">
        <v>6802.5</v>
      </c>
    </row>
    <row r="151" spans="5:7" x14ac:dyDescent="0.3">
      <c r="E151" t="s">
        <v>323</v>
      </c>
      <c r="F151" s="27">
        <v>3473.4</v>
      </c>
      <c r="G151" s="27">
        <v>6892.1</v>
      </c>
    </row>
    <row r="152" spans="5:7" x14ac:dyDescent="0.3">
      <c r="E152" t="s">
        <v>324</v>
      </c>
      <c r="F152" s="27">
        <v>3578.8</v>
      </c>
      <c r="G152" s="27">
        <v>7049</v>
      </c>
    </row>
    <row r="153" spans="5:7" x14ac:dyDescent="0.3">
      <c r="E153" t="s">
        <v>325</v>
      </c>
      <c r="F153" s="27">
        <v>3689.2</v>
      </c>
      <c r="G153" s="27">
        <v>7189.9</v>
      </c>
    </row>
    <row r="154" spans="5:7" x14ac:dyDescent="0.3">
      <c r="E154" t="s">
        <v>326</v>
      </c>
      <c r="F154" s="27">
        <v>3794.7</v>
      </c>
      <c r="G154" s="27">
        <v>7339.9</v>
      </c>
    </row>
    <row r="155" spans="5:7" x14ac:dyDescent="0.3">
      <c r="E155" t="s">
        <v>327</v>
      </c>
      <c r="F155" s="27">
        <v>3908.1</v>
      </c>
      <c r="G155" s="27">
        <v>7483.4</v>
      </c>
    </row>
    <row r="156" spans="5:7" x14ac:dyDescent="0.3">
      <c r="E156" t="s">
        <v>328</v>
      </c>
      <c r="F156" s="27">
        <v>4009.6</v>
      </c>
      <c r="G156" s="27">
        <v>7612.7</v>
      </c>
    </row>
    <row r="157" spans="5:7" x14ac:dyDescent="0.3">
      <c r="E157" t="s">
        <v>329</v>
      </c>
      <c r="F157" s="27">
        <v>4084.3</v>
      </c>
      <c r="G157" s="27">
        <v>7686.1</v>
      </c>
    </row>
    <row r="158" spans="5:7" x14ac:dyDescent="0.3">
      <c r="E158" t="s">
        <v>330</v>
      </c>
      <c r="F158" s="27">
        <v>4148.6000000000004</v>
      </c>
      <c r="G158" s="27">
        <v>7749.2</v>
      </c>
    </row>
    <row r="159" spans="5:7" x14ac:dyDescent="0.3">
      <c r="E159" t="s">
        <v>331</v>
      </c>
      <c r="F159" s="27">
        <v>4230.2</v>
      </c>
      <c r="G159" s="27">
        <v>7824.2</v>
      </c>
    </row>
    <row r="160" spans="5:7" x14ac:dyDescent="0.3">
      <c r="E160" t="s">
        <v>332</v>
      </c>
      <c r="F160" s="27">
        <v>4294.8999999999996</v>
      </c>
      <c r="G160" s="27">
        <v>7893.1</v>
      </c>
    </row>
    <row r="161" spans="5:7" x14ac:dyDescent="0.3">
      <c r="E161" t="s">
        <v>333</v>
      </c>
      <c r="F161" s="27">
        <v>4386.8</v>
      </c>
      <c r="G161" s="27">
        <v>8013.7</v>
      </c>
    </row>
    <row r="162" spans="5:7" x14ac:dyDescent="0.3">
      <c r="E162" t="s">
        <v>334</v>
      </c>
      <c r="F162" s="27">
        <v>4444.1000000000004</v>
      </c>
      <c r="G162" s="27">
        <v>8073.2</v>
      </c>
    </row>
    <row r="163" spans="5:7" x14ac:dyDescent="0.3">
      <c r="E163" t="s">
        <v>335</v>
      </c>
      <c r="F163" s="27">
        <v>4507.8999999999996</v>
      </c>
      <c r="G163" s="27">
        <v>8148.6</v>
      </c>
    </row>
    <row r="164" spans="5:7" x14ac:dyDescent="0.3">
      <c r="E164" t="s">
        <v>336</v>
      </c>
      <c r="F164" s="27">
        <v>4545.3</v>
      </c>
      <c r="G164" s="27">
        <v>8185.3</v>
      </c>
    </row>
    <row r="165" spans="5:7" x14ac:dyDescent="0.3">
      <c r="E165" t="s">
        <v>337</v>
      </c>
      <c r="F165" s="27">
        <v>4607.7</v>
      </c>
      <c r="G165" s="27">
        <v>8263.6</v>
      </c>
    </row>
    <row r="166" spans="5:7" x14ac:dyDescent="0.3">
      <c r="E166" t="s">
        <v>338</v>
      </c>
      <c r="F166" s="27">
        <v>4657.6000000000004</v>
      </c>
      <c r="G166" s="27">
        <v>8308</v>
      </c>
    </row>
    <row r="167" spans="5:7" x14ac:dyDescent="0.3">
      <c r="E167" t="s">
        <v>339</v>
      </c>
      <c r="F167" s="27">
        <v>4722.2</v>
      </c>
      <c r="G167" s="27">
        <v>8369.9</v>
      </c>
    </row>
    <row r="168" spans="5:7" x14ac:dyDescent="0.3">
      <c r="E168" t="s">
        <v>340</v>
      </c>
      <c r="F168" s="27">
        <v>4806.2</v>
      </c>
      <c r="G168" s="27">
        <v>8460.2000000000007</v>
      </c>
    </row>
    <row r="169" spans="5:7" x14ac:dyDescent="0.3">
      <c r="E169" t="s">
        <v>341</v>
      </c>
      <c r="F169" s="27">
        <v>4884.6000000000004</v>
      </c>
      <c r="G169" s="27">
        <v>8533.6</v>
      </c>
    </row>
    <row r="170" spans="5:7" x14ac:dyDescent="0.3">
      <c r="E170" t="s">
        <v>342</v>
      </c>
      <c r="F170" s="27">
        <v>5008</v>
      </c>
      <c r="G170" s="27">
        <v>8680.2000000000007</v>
      </c>
    </row>
    <row r="171" spans="5:7" x14ac:dyDescent="0.3">
      <c r="E171" t="s">
        <v>343</v>
      </c>
      <c r="F171" s="27">
        <v>5073.3999999999996</v>
      </c>
      <c r="G171" s="27">
        <v>8725</v>
      </c>
    </row>
    <row r="172" spans="5:7" x14ac:dyDescent="0.3">
      <c r="E172" t="s">
        <v>344</v>
      </c>
      <c r="F172" s="27">
        <v>5190</v>
      </c>
      <c r="G172" s="27">
        <v>8839.6</v>
      </c>
    </row>
    <row r="173" spans="5:7" x14ac:dyDescent="0.3">
      <c r="E173" t="s">
        <v>345</v>
      </c>
      <c r="F173" s="27">
        <v>5282.8</v>
      </c>
      <c r="G173" s="27">
        <v>8891.4</v>
      </c>
    </row>
    <row r="174" spans="5:7" x14ac:dyDescent="0.3">
      <c r="E174" t="s">
        <v>346</v>
      </c>
      <c r="F174" s="27">
        <v>5399.5</v>
      </c>
      <c r="G174" s="27">
        <v>9009.9</v>
      </c>
    </row>
    <row r="175" spans="5:7" x14ac:dyDescent="0.3">
      <c r="E175" t="s">
        <v>347</v>
      </c>
      <c r="F175" s="27">
        <v>5511.3</v>
      </c>
      <c r="G175" s="27">
        <v>9101.5</v>
      </c>
    </row>
    <row r="176" spans="5:7" x14ac:dyDescent="0.3">
      <c r="E176" t="s">
        <v>348</v>
      </c>
      <c r="F176" s="27">
        <v>5612.5</v>
      </c>
      <c r="G176" s="27">
        <v>9171</v>
      </c>
    </row>
    <row r="177" spans="5:7" x14ac:dyDescent="0.3">
      <c r="E177" t="s">
        <v>349</v>
      </c>
      <c r="F177" s="27">
        <v>5695.4</v>
      </c>
      <c r="G177" s="27">
        <v>9238.9</v>
      </c>
    </row>
    <row r="178" spans="5:7" x14ac:dyDescent="0.3">
      <c r="E178" t="s">
        <v>350</v>
      </c>
      <c r="F178" s="27">
        <v>5747.2</v>
      </c>
      <c r="G178" s="27">
        <v>9257.1</v>
      </c>
    </row>
    <row r="179" spans="5:7" x14ac:dyDescent="0.3">
      <c r="E179" t="s">
        <v>351</v>
      </c>
      <c r="F179" s="27">
        <v>5872.7</v>
      </c>
      <c r="G179" s="27">
        <v>9358.2999999999993</v>
      </c>
    </row>
    <row r="180" spans="5:7" x14ac:dyDescent="0.3">
      <c r="E180" t="s">
        <v>352</v>
      </c>
      <c r="F180" s="27">
        <v>5960</v>
      </c>
      <c r="G180" s="27">
        <v>9392.2999999999993</v>
      </c>
    </row>
    <row r="181" spans="5:7" x14ac:dyDescent="0.3">
      <c r="E181" t="s">
        <v>353</v>
      </c>
      <c r="F181" s="27">
        <v>6015.1</v>
      </c>
      <c r="G181" s="27">
        <v>9398.5</v>
      </c>
    </row>
    <row r="182" spans="5:7" x14ac:dyDescent="0.3">
      <c r="E182" t="s">
        <v>354</v>
      </c>
      <c r="F182" s="27">
        <v>6004.7</v>
      </c>
      <c r="G182" s="27">
        <v>9312.9</v>
      </c>
    </row>
    <row r="183" spans="5:7" x14ac:dyDescent="0.3">
      <c r="E183" t="s">
        <v>355</v>
      </c>
      <c r="F183" s="27">
        <v>6035.2</v>
      </c>
      <c r="G183" s="27">
        <v>9269.4</v>
      </c>
    </row>
    <row r="184" spans="5:7" x14ac:dyDescent="0.3">
      <c r="E184" t="s">
        <v>356</v>
      </c>
      <c r="F184" s="27">
        <v>6126.9</v>
      </c>
      <c r="G184" s="27">
        <v>9341.6</v>
      </c>
    </row>
    <row r="185" spans="5:7" x14ac:dyDescent="0.3">
      <c r="E185" t="s">
        <v>357</v>
      </c>
      <c r="F185" s="27">
        <v>6205.9</v>
      </c>
      <c r="G185" s="27">
        <v>9388.7999999999993</v>
      </c>
    </row>
    <row r="186" spans="5:7" x14ac:dyDescent="0.3">
      <c r="E186" t="s">
        <v>358</v>
      </c>
      <c r="F186" s="27">
        <v>6264.5</v>
      </c>
      <c r="G186" s="27">
        <v>9421.6</v>
      </c>
    </row>
    <row r="187" spans="5:7" x14ac:dyDescent="0.3">
      <c r="E187" t="s">
        <v>359</v>
      </c>
      <c r="F187" s="27">
        <v>6363.1</v>
      </c>
      <c r="G187" s="27">
        <v>9534.2999999999993</v>
      </c>
    </row>
    <row r="188" spans="5:7" x14ac:dyDescent="0.3">
      <c r="E188" t="s">
        <v>360</v>
      </c>
      <c r="F188" s="27">
        <v>6470.8</v>
      </c>
      <c r="G188" s="27">
        <v>9637.7000000000007</v>
      </c>
    </row>
    <row r="189" spans="5:7" x14ac:dyDescent="0.3">
      <c r="E189" t="s">
        <v>361</v>
      </c>
      <c r="F189" s="27">
        <v>6566.6</v>
      </c>
      <c r="G189" s="27">
        <v>9733</v>
      </c>
    </row>
    <row r="190" spans="5:7" x14ac:dyDescent="0.3">
      <c r="E190" t="s">
        <v>362</v>
      </c>
      <c r="F190" s="27">
        <v>6680.8</v>
      </c>
      <c r="G190" s="27">
        <v>9834.5</v>
      </c>
    </row>
    <row r="191" spans="5:7" x14ac:dyDescent="0.3">
      <c r="E191" t="s">
        <v>363</v>
      </c>
      <c r="F191" s="27">
        <v>6729.5</v>
      </c>
      <c r="G191" s="27">
        <v>9851</v>
      </c>
    </row>
    <row r="192" spans="5:7" x14ac:dyDescent="0.3">
      <c r="E192" t="s">
        <v>364</v>
      </c>
      <c r="F192" s="27">
        <v>6808.9</v>
      </c>
      <c r="G192" s="27">
        <v>9908.2999999999993</v>
      </c>
    </row>
    <row r="193" spans="5:7" x14ac:dyDescent="0.3">
      <c r="E193" t="s">
        <v>365</v>
      </c>
      <c r="F193" s="27">
        <v>6882.1</v>
      </c>
      <c r="G193" s="27">
        <v>9955.6</v>
      </c>
    </row>
    <row r="194" spans="5:7" x14ac:dyDescent="0.3">
      <c r="E194" t="s">
        <v>366</v>
      </c>
      <c r="F194" s="27">
        <v>7013.7</v>
      </c>
      <c r="G194" s="27">
        <v>10091</v>
      </c>
    </row>
    <row r="195" spans="5:7" x14ac:dyDescent="0.3">
      <c r="E195" t="s">
        <v>367</v>
      </c>
      <c r="F195" s="27">
        <v>7115.7</v>
      </c>
      <c r="G195" s="27">
        <v>10189</v>
      </c>
    </row>
    <row r="196" spans="5:7" x14ac:dyDescent="0.3">
      <c r="E196" t="s">
        <v>368</v>
      </c>
      <c r="F196" s="27">
        <v>7246.9</v>
      </c>
      <c r="G196" s="27">
        <v>10327</v>
      </c>
    </row>
    <row r="197" spans="5:7" x14ac:dyDescent="0.3">
      <c r="E197" t="s">
        <v>369</v>
      </c>
      <c r="F197" s="27">
        <v>7331.1</v>
      </c>
      <c r="G197" s="27">
        <v>10387.4</v>
      </c>
    </row>
    <row r="198" spans="5:7" x14ac:dyDescent="0.3">
      <c r="E198" t="s">
        <v>370</v>
      </c>
      <c r="F198" s="27">
        <v>7455.3</v>
      </c>
      <c r="G198" s="27">
        <v>10506.4</v>
      </c>
    </row>
    <row r="199" spans="5:7" x14ac:dyDescent="0.3">
      <c r="E199" t="s">
        <v>371</v>
      </c>
      <c r="F199" s="27">
        <v>7522.3</v>
      </c>
      <c r="G199" s="27">
        <v>10543.6</v>
      </c>
    </row>
    <row r="200" spans="5:7" x14ac:dyDescent="0.3">
      <c r="E200" t="s">
        <v>372</v>
      </c>
      <c r="F200" s="27">
        <v>7581</v>
      </c>
      <c r="G200" s="27">
        <v>10575.1</v>
      </c>
    </row>
    <row r="201" spans="5:7" x14ac:dyDescent="0.3">
      <c r="E201" t="s">
        <v>373</v>
      </c>
      <c r="F201" s="27">
        <v>7683.1</v>
      </c>
      <c r="G201" s="27">
        <v>10665.1</v>
      </c>
    </row>
    <row r="202" spans="5:7" x14ac:dyDescent="0.3">
      <c r="E202" t="s">
        <v>374</v>
      </c>
      <c r="F202" s="27">
        <v>7772.6</v>
      </c>
      <c r="G202" s="27">
        <v>10737.5</v>
      </c>
    </row>
    <row r="203" spans="5:7" x14ac:dyDescent="0.3">
      <c r="E203" t="s">
        <v>375</v>
      </c>
      <c r="F203" s="27">
        <v>7868.5</v>
      </c>
      <c r="G203" s="27">
        <v>10817.9</v>
      </c>
    </row>
    <row r="204" spans="5:7" x14ac:dyDescent="0.3">
      <c r="E204" t="s">
        <v>376</v>
      </c>
      <c r="F204" s="27">
        <v>8032.8</v>
      </c>
      <c r="G204" s="27">
        <v>10998.3</v>
      </c>
    </row>
    <row r="205" spans="5:7" x14ac:dyDescent="0.3">
      <c r="E205" t="s">
        <v>377</v>
      </c>
      <c r="F205" s="27">
        <v>8131.4</v>
      </c>
      <c r="G205" s="27">
        <v>11097</v>
      </c>
    </row>
    <row r="206" spans="5:7" x14ac:dyDescent="0.3">
      <c r="E206" t="s">
        <v>378</v>
      </c>
      <c r="F206" s="27">
        <v>8259.7999999999993</v>
      </c>
      <c r="G206" s="27">
        <v>11212.2</v>
      </c>
    </row>
    <row r="207" spans="5:7" x14ac:dyDescent="0.3">
      <c r="E207" t="s">
        <v>379</v>
      </c>
      <c r="F207" s="27">
        <v>8362.7000000000007</v>
      </c>
      <c r="G207" s="27">
        <v>11284.6</v>
      </c>
    </row>
    <row r="208" spans="5:7" x14ac:dyDescent="0.3">
      <c r="E208" t="s">
        <v>380</v>
      </c>
      <c r="F208" s="27">
        <v>8518.7999999999993</v>
      </c>
      <c r="G208" s="27">
        <v>11472.1</v>
      </c>
    </row>
    <row r="209" spans="5:7" x14ac:dyDescent="0.3">
      <c r="E209" t="s">
        <v>381</v>
      </c>
      <c r="F209" s="27">
        <v>8662.7999999999993</v>
      </c>
      <c r="G209" s="27">
        <v>11615.6</v>
      </c>
    </row>
    <row r="210" spans="5:7" x14ac:dyDescent="0.3">
      <c r="E210" t="s">
        <v>382</v>
      </c>
      <c r="F210" s="27">
        <v>8765.9</v>
      </c>
      <c r="G210" s="27">
        <v>11715.4</v>
      </c>
    </row>
    <row r="211" spans="5:7" x14ac:dyDescent="0.3">
      <c r="E211" t="s">
        <v>383</v>
      </c>
      <c r="F211" s="27">
        <v>8866.5</v>
      </c>
      <c r="G211" s="27">
        <v>11832.5</v>
      </c>
    </row>
    <row r="212" spans="5:7" x14ac:dyDescent="0.3">
      <c r="E212" t="s">
        <v>384</v>
      </c>
      <c r="F212" s="27">
        <v>8969.7000000000007</v>
      </c>
      <c r="G212" s="27">
        <v>11942</v>
      </c>
    </row>
    <row r="213" spans="5:7" x14ac:dyDescent="0.3">
      <c r="E213" t="s">
        <v>385</v>
      </c>
      <c r="F213" s="27">
        <v>9121.1</v>
      </c>
      <c r="G213" s="27">
        <v>12091.6</v>
      </c>
    </row>
    <row r="214" spans="5:7" x14ac:dyDescent="0.3">
      <c r="E214" t="s">
        <v>386</v>
      </c>
      <c r="F214" s="27">
        <v>9294</v>
      </c>
      <c r="G214" s="27">
        <v>12287</v>
      </c>
    </row>
    <row r="215" spans="5:7" x14ac:dyDescent="0.3">
      <c r="E215" t="s">
        <v>387</v>
      </c>
      <c r="F215" s="27">
        <v>9417.2999999999993</v>
      </c>
      <c r="G215" s="27">
        <v>12403.3</v>
      </c>
    </row>
    <row r="216" spans="5:7" x14ac:dyDescent="0.3">
      <c r="E216" t="s">
        <v>388</v>
      </c>
      <c r="F216" s="27">
        <v>9524.2000000000007</v>
      </c>
      <c r="G216" s="27">
        <v>12498.7</v>
      </c>
    </row>
    <row r="217" spans="5:7" x14ac:dyDescent="0.3">
      <c r="E217" t="s">
        <v>389</v>
      </c>
      <c r="F217" s="27">
        <v>9681.9</v>
      </c>
      <c r="G217" s="27">
        <v>12662.4</v>
      </c>
    </row>
    <row r="218" spans="5:7" x14ac:dyDescent="0.3">
      <c r="E218" t="s">
        <v>390</v>
      </c>
      <c r="F218" s="27">
        <v>9899.4</v>
      </c>
      <c r="G218" s="27">
        <v>12877.6</v>
      </c>
    </row>
    <row r="219" spans="5:7" x14ac:dyDescent="0.3">
      <c r="E219" t="s">
        <v>391</v>
      </c>
      <c r="F219" s="27">
        <v>10002.9</v>
      </c>
      <c r="G219" s="27">
        <v>12924.2</v>
      </c>
    </row>
    <row r="220" spans="5:7" x14ac:dyDescent="0.3">
      <c r="E220" t="s">
        <v>392</v>
      </c>
      <c r="F220" s="27">
        <v>10247.700000000001</v>
      </c>
      <c r="G220" s="27">
        <v>13160.8</v>
      </c>
    </row>
    <row r="221" spans="5:7" x14ac:dyDescent="0.3">
      <c r="E221" t="s">
        <v>393</v>
      </c>
      <c r="F221" s="27">
        <v>10319.799999999999</v>
      </c>
      <c r="G221" s="27">
        <v>13178.4</v>
      </c>
    </row>
    <row r="222" spans="5:7" x14ac:dyDescent="0.3">
      <c r="E222" t="s">
        <v>394</v>
      </c>
      <c r="F222" s="27">
        <v>10439</v>
      </c>
      <c r="G222" s="27">
        <v>13260.5</v>
      </c>
    </row>
    <row r="223" spans="5:7" x14ac:dyDescent="0.3">
      <c r="E223" t="s">
        <v>395</v>
      </c>
      <c r="F223" s="27">
        <v>10472.9</v>
      </c>
      <c r="G223" s="27">
        <v>13222.7</v>
      </c>
    </row>
    <row r="224" spans="5:7" x14ac:dyDescent="0.3">
      <c r="E224" t="s">
        <v>396</v>
      </c>
      <c r="F224" s="27">
        <v>10597.8</v>
      </c>
      <c r="G224" s="27">
        <v>13300</v>
      </c>
    </row>
    <row r="225" spans="5:7" x14ac:dyDescent="0.3">
      <c r="E225" t="s">
        <v>397</v>
      </c>
      <c r="F225" s="27">
        <v>10596.3</v>
      </c>
      <c r="G225" s="27">
        <v>13244.8</v>
      </c>
    </row>
    <row r="226" spans="5:7" x14ac:dyDescent="0.3">
      <c r="E226" t="s">
        <v>398</v>
      </c>
      <c r="F226" s="27">
        <v>10660.3</v>
      </c>
      <c r="G226" s="27">
        <v>13280.9</v>
      </c>
    </row>
    <row r="227" spans="5:7" x14ac:dyDescent="0.3">
      <c r="E227" t="s">
        <v>399</v>
      </c>
      <c r="F227" s="27">
        <v>10789</v>
      </c>
      <c r="G227" s="27">
        <v>13397</v>
      </c>
    </row>
    <row r="228" spans="5:7" x14ac:dyDescent="0.3">
      <c r="E228" t="s">
        <v>400</v>
      </c>
      <c r="F228" s="27">
        <v>10893.2</v>
      </c>
      <c r="G228" s="27">
        <v>13478.2</v>
      </c>
    </row>
    <row r="229" spans="5:7" x14ac:dyDescent="0.3">
      <c r="E229" t="s">
        <v>401</v>
      </c>
      <c r="F229" s="27">
        <v>10992.1</v>
      </c>
      <c r="G229" s="27">
        <v>13538.1</v>
      </c>
    </row>
    <row r="230" spans="5:7" x14ac:dyDescent="0.3">
      <c r="E230" t="s">
        <v>402</v>
      </c>
      <c r="F230" s="27">
        <v>11071.5</v>
      </c>
      <c r="G230" s="27">
        <v>13559</v>
      </c>
    </row>
    <row r="231" spans="5:7" x14ac:dyDescent="0.3">
      <c r="E231" t="s">
        <v>403</v>
      </c>
      <c r="F231" s="27">
        <v>11183.5</v>
      </c>
      <c r="G231" s="27">
        <v>13634.3</v>
      </c>
    </row>
    <row r="232" spans="5:7" x14ac:dyDescent="0.3">
      <c r="E232" t="s">
        <v>404</v>
      </c>
      <c r="F232" s="27">
        <v>11312.9</v>
      </c>
      <c r="G232" s="27">
        <v>13751.5</v>
      </c>
    </row>
    <row r="233" spans="5:7" x14ac:dyDescent="0.3">
      <c r="E233" t="s">
        <v>405</v>
      </c>
      <c r="F233" s="27">
        <v>11567.3</v>
      </c>
      <c r="G233" s="27">
        <v>13985.1</v>
      </c>
    </row>
    <row r="234" spans="5:7" x14ac:dyDescent="0.3">
      <c r="E234" t="s">
        <v>406</v>
      </c>
      <c r="F234" s="27">
        <v>11769.3</v>
      </c>
      <c r="G234" s="27">
        <v>14145.6</v>
      </c>
    </row>
    <row r="235" spans="5:7" x14ac:dyDescent="0.3">
      <c r="E235" t="s">
        <v>407</v>
      </c>
      <c r="F235" s="27">
        <v>11920.2</v>
      </c>
      <c r="G235" s="27">
        <v>14221.1</v>
      </c>
    </row>
    <row r="236" spans="5:7" x14ac:dyDescent="0.3">
      <c r="E236" t="s">
        <v>408</v>
      </c>
      <c r="F236" s="27">
        <v>12109</v>
      </c>
      <c r="G236" s="27">
        <v>14329.5</v>
      </c>
    </row>
    <row r="237" spans="5:7" x14ac:dyDescent="0.3">
      <c r="E237" t="s">
        <v>409</v>
      </c>
      <c r="F237" s="27">
        <v>12303.3</v>
      </c>
      <c r="G237" s="27">
        <v>14465</v>
      </c>
    </row>
    <row r="238" spans="5:7" x14ac:dyDescent="0.3">
      <c r="E238" t="s">
        <v>410</v>
      </c>
      <c r="F238" s="27">
        <v>12522.4</v>
      </c>
      <c r="G238" s="27">
        <v>14609.9</v>
      </c>
    </row>
    <row r="239" spans="5:7" x14ac:dyDescent="0.3">
      <c r="E239" t="s">
        <v>411</v>
      </c>
      <c r="F239" s="27">
        <v>12761.3</v>
      </c>
      <c r="G239" s="27">
        <v>14771.6</v>
      </c>
    </row>
    <row r="240" spans="5:7" x14ac:dyDescent="0.3">
      <c r="E240" t="s">
        <v>412</v>
      </c>
      <c r="F240" s="27">
        <v>12910</v>
      </c>
      <c r="G240" s="27">
        <v>14839.8</v>
      </c>
    </row>
    <row r="241" spans="5:7" x14ac:dyDescent="0.3">
      <c r="E241" t="s">
        <v>413</v>
      </c>
      <c r="F241" s="27">
        <v>13142.9</v>
      </c>
      <c r="G241" s="27">
        <v>14972.1</v>
      </c>
    </row>
    <row r="242" spans="5:7" x14ac:dyDescent="0.3">
      <c r="E242" t="s">
        <v>414</v>
      </c>
      <c r="F242" s="27">
        <v>13332.3</v>
      </c>
      <c r="G242" s="27">
        <v>15066.6</v>
      </c>
    </row>
    <row r="243" spans="5:7" x14ac:dyDescent="0.3">
      <c r="E243" t="s">
        <v>415</v>
      </c>
      <c r="F243" s="27">
        <v>13603.9</v>
      </c>
      <c r="G243" s="27">
        <v>15267</v>
      </c>
    </row>
    <row r="244" spans="5:7" x14ac:dyDescent="0.3">
      <c r="E244" t="s">
        <v>416</v>
      </c>
      <c r="F244" s="27">
        <v>13749.8</v>
      </c>
      <c r="G244" s="27">
        <v>15302.7</v>
      </c>
    </row>
    <row r="245" spans="5:7" x14ac:dyDescent="0.3">
      <c r="E245" t="s">
        <v>417</v>
      </c>
      <c r="F245" s="27">
        <v>13867.5</v>
      </c>
      <c r="G245" s="27">
        <v>15326.4</v>
      </c>
    </row>
    <row r="246" spans="5:7" x14ac:dyDescent="0.3">
      <c r="E246" t="s">
        <v>418</v>
      </c>
      <c r="F246" s="27">
        <v>14037.2</v>
      </c>
      <c r="G246" s="27">
        <v>15456.9</v>
      </c>
    </row>
    <row r="247" spans="5:7" x14ac:dyDescent="0.3">
      <c r="E247" t="s">
        <v>419</v>
      </c>
      <c r="F247" s="27">
        <v>14208.6</v>
      </c>
      <c r="G247" s="27">
        <v>15493.3</v>
      </c>
    </row>
    <row r="248" spans="5:7" x14ac:dyDescent="0.3">
      <c r="E248" t="s">
        <v>420</v>
      </c>
      <c r="F248" s="27">
        <v>14382.4</v>
      </c>
      <c r="G248" s="27">
        <v>15582.1</v>
      </c>
    </row>
    <row r="249" spans="5:7" x14ac:dyDescent="0.3">
      <c r="E249" t="s">
        <v>421</v>
      </c>
      <c r="F249" s="27">
        <v>14535</v>
      </c>
      <c r="G249" s="27">
        <v>15666.7</v>
      </c>
    </row>
    <row r="250" spans="5:7" x14ac:dyDescent="0.3">
      <c r="E250" t="s">
        <v>422</v>
      </c>
      <c r="F250" s="27">
        <v>14681.5</v>
      </c>
      <c r="G250" s="27">
        <v>15762</v>
      </c>
    </row>
    <row r="251" spans="5:7" x14ac:dyDescent="0.3">
      <c r="E251" t="s">
        <v>423</v>
      </c>
      <c r="F251" s="27">
        <v>14651</v>
      </c>
      <c r="G251" s="27">
        <v>15671.4</v>
      </c>
    </row>
    <row r="252" spans="5:7" x14ac:dyDescent="0.3">
      <c r="E252" t="s">
        <v>424</v>
      </c>
      <c r="F252" s="27">
        <v>14805.6</v>
      </c>
      <c r="G252" s="27">
        <v>15752.3</v>
      </c>
    </row>
    <row r="253" spans="5:7" x14ac:dyDescent="0.3">
      <c r="E253" t="s">
        <v>425</v>
      </c>
      <c r="F253" s="27">
        <v>14835.2</v>
      </c>
      <c r="G253" s="27">
        <v>15667</v>
      </c>
    </row>
    <row r="254" spans="5:7" x14ac:dyDescent="0.3">
      <c r="E254" t="s">
        <v>426</v>
      </c>
      <c r="F254" s="27">
        <v>14559.5</v>
      </c>
      <c r="G254" s="27">
        <v>15328</v>
      </c>
    </row>
    <row r="255" spans="5:7" x14ac:dyDescent="0.3">
      <c r="E255" t="s">
        <v>427</v>
      </c>
      <c r="F255" s="27">
        <v>14394.5</v>
      </c>
      <c r="G255" s="27">
        <v>15155.9</v>
      </c>
    </row>
    <row r="256" spans="5:7" x14ac:dyDescent="0.3">
      <c r="E256" t="s">
        <v>428</v>
      </c>
      <c r="F256" s="27">
        <v>14352.9</v>
      </c>
      <c r="G256" s="27">
        <v>15134.1</v>
      </c>
    </row>
    <row r="257" spans="5:7" x14ac:dyDescent="0.3">
      <c r="E257" t="s">
        <v>429</v>
      </c>
      <c r="F257" s="27">
        <v>14420.3</v>
      </c>
      <c r="G257" s="27">
        <v>15189.2</v>
      </c>
    </row>
    <row r="258" spans="5:7" x14ac:dyDescent="0.3">
      <c r="E258" t="s">
        <v>430</v>
      </c>
      <c r="F258" s="27">
        <v>14628</v>
      </c>
      <c r="G258" s="27">
        <v>15356.1</v>
      </c>
    </row>
    <row r="259" spans="5:7" x14ac:dyDescent="0.3">
      <c r="E259" t="s">
        <v>431</v>
      </c>
      <c r="F259" s="27">
        <v>14721.4</v>
      </c>
      <c r="G259" s="27">
        <v>15415.1</v>
      </c>
    </row>
    <row r="260" spans="5:7" x14ac:dyDescent="0.3">
      <c r="E260" t="s">
        <v>432</v>
      </c>
      <c r="F260" s="27">
        <v>14926.1</v>
      </c>
      <c r="G260" s="27">
        <v>15557.3</v>
      </c>
    </row>
    <row r="261" spans="5:7" x14ac:dyDescent="0.3">
      <c r="E261" t="s">
        <v>433</v>
      </c>
      <c r="F261" s="27">
        <v>15079.9</v>
      </c>
      <c r="G261" s="27">
        <v>15672</v>
      </c>
    </row>
    <row r="262" spans="5:7" x14ac:dyDescent="0.3">
      <c r="E262" t="s">
        <v>434</v>
      </c>
      <c r="F262" s="27">
        <v>15240.8</v>
      </c>
      <c r="G262" s="27">
        <v>15750.6</v>
      </c>
    </row>
    <row r="263" spans="5:7" x14ac:dyDescent="0.3">
      <c r="E263" t="s">
        <v>435</v>
      </c>
      <c r="F263" s="27">
        <v>15285.8</v>
      </c>
      <c r="G263" s="27">
        <v>15712.8</v>
      </c>
    </row>
    <row r="264" spans="5:7" x14ac:dyDescent="0.3">
      <c r="E264" t="s">
        <v>436</v>
      </c>
      <c r="F264" s="27">
        <v>15496.2</v>
      </c>
      <c r="G264" s="27">
        <v>15825.1</v>
      </c>
    </row>
    <row r="265" spans="5:7" x14ac:dyDescent="0.3">
      <c r="E265" t="s">
        <v>437</v>
      </c>
      <c r="F265" s="27">
        <v>15591.9</v>
      </c>
      <c r="G265" s="27">
        <v>15820.7</v>
      </c>
    </row>
    <row r="266" spans="5:7" x14ac:dyDescent="0.3">
      <c r="E266" t="s">
        <v>438</v>
      </c>
      <c r="F266" s="27">
        <v>15796.5</v>
      </c>
      <c r="G266" s="27">
        <v>16004.1</v>
      </c>
    </row>
    <row r="267" spans="5:7" x14ac:dyDescent="0.3">
      <c r="E267" t="s">
        <v>439</v>
      </c>
      <c r="F267" s="27">
        <v>16019.8</v>
      </c>
      <c r="G267" s="27">
        <v>16129.4</v>
      </c>
    </row>
    <row r="268" spans="5:7" x14ac:dyDescent="0.3">
      <c r="E268" t="s">
        <v>440</v>
      </c>
      <c r="F268" s="27">
        <v>16152.3</v>
      </c>
      <c r="G268" s="27">
        <v>16198.8</v>
      </c>
    </row>
    <row r="269" spans="5:7" x14ac:dyDescent="0.3">
      <c r="E269" t="s">
        <v>441</v>
      </c>
      <c r="F269" s="27">
        <v>16257.2</v>
      </c>
      <c r="G269" s="27">
        <v>16220.7</v>
      </c>
    </row>
    <row r="270" spans="5:7" x14ac:dyDescent="0.3">
      <c r="E270" t="s">
        <v>442</v>
      </c>
      <c r="F270" s="27">
        <v>16358.9</v>
      </c>
      <c r="G270" s="27">
        <v>16239.1</v>
      </c>
    </row>
    <row r="271" spans="5:7" x14ac:dyDescent="0.3">
      <c r="E271" t="s">
        <v>443</v>
      </c>
      <c r="F271" s="27">
        <v>16569.599999999999</v>
      </c>
      <c r="G271" s="27">
        <v>16383</v>
      </c>
    </row>
    <row r="272" spans="5:7" x14ac:dyDescent="0.3">
      <c r="E272" t="s">
        <v>444</v>
      </c>
      <c r="F272" s="27">
        <v>16637.900000000001</v>
      </c>
      <c r="G272" s="27">
        <v>16403.2</v>
      </c>
    </row>
    <row r="273" spans="5:7" x14ac:dyDescent="0.3">
      <c r="E273" t="s">
        <v>445</v>
      </c>
      <c r="F273" s="27">
        <v>16848.7</v>
      </c>
      <c r="G273" s="27">
        <v>16531.7</v>
      </c>
    </row>
    <row r="274" spans="5:7" x14ac:dyDescent="0.3">
      <c r="E274" t="s">
        <v>446</v>
      </c>
      <c r="F274" s="27">
        <v>17083.099999999999</v>
      </c>
      <c r="G274" s="27">
        <v>16663.599999999999</v>
      </c>
    </row>
    <row r="275" spans="5:7" x14ac:dyDescent="0.3">
      <c r="E275" t="s">
        <v>447</v>
      </c>
      <c r="F275" s="27">
        <v>17102.900000000001</v>
      </c>
      <c r="G275" s="27">
        <v>16621.7</v>
      </c>
    </row>
    <row r="276" spans="5:7" x14ac:dyDescent="0.3">
      <c r="E276" t="s">
        <v>448</v>
      </c>
      <c r="F276" s="27">
        <v>17425.8</v>
      </c>
      <c r="G276" s="27">
        <v>16830.099999999999</v>
      </c>
    </row>
    <row r="277" spans="5:7" x14ac:dyDescent="0.3">
      <c r="E277" t="s">
        <v>449</v>
      </c>
      <c r="F277" s="27">
        <v>17719.8</v>
      </c>
      <c r="G277" s="27">
        <v>17033.599999999999</v>
      </c>
    </row>
    <row r="278" spans="5:7" x14ac:dyDescent="0.3">
      <c r="E278" t="s">
        <v>450</v>
      </c>
      <c r="F278" s="27">
        <v>17838.5</v>
      </c>
      <c r="G278" s="27">
        <v>17113.900000000001</v>
      </c>
    </row>
    <row r="279" spans="5:7" x14ac:dyDescent="0.3">
      <c r="E279" t="s">
        <v>451</v>
      </c>
      <c r="F279" s="27">
        <v>17970.400000000001</v>
      </c>
      <c r="G279" s="27">
        <v>17254.7</v>
      </c>
    </row>
    <row r="280" spans="5:7" x14ac:dyDescent="0.3">
      <c r="E280" t="s">
        <v>452</v>
      </c>
      <c r="F280" s="27">
        <v>18221.3</v>
      </c>
      <c r="G280" s="27">
        <v>17397</v>
      </c>
    </row>
    <row r="281" spans="5:7" x14ac:dyDescent="0.3">
      <c r="E281" t="s">
        <v>453</v>
      </c>
      <c r="F281" s="27">
        <v>18331.099999999999</v>
      </c>
      <c r="G281" s="27">
        <v>17438.8</v>
      </c>
    </row>
    <row r="282" spans="5:7" x14ac:dyDescent="0.3">
      <c r="E282" t="s">
        <v>454</v>
      </c>
      <c r="F282" s="27">
        <v>18354.400000000001</v>
      </c>
      <c r="G282" s="27">
        <v>17456.2</v>
      </c>
    </row>
    <row r="283" spans="5:7" x14ac:dyDescent="0.3">
      <c r="E283" t="s">
        <v>455</v>
      </c>
      <c r="F283" s="27">
        <v>18409.099999999999</v>
      </c>
      <c r="G283" s="27">
        <v>17523.400000000001</v>
      </c>
    </row>
    <row r="284" spans="5:7" x14ac:dyDescent="0.3">
      <c r="E284" t="s">
        <v>456</v>
      </c>
      <c r="F284" s="27">
        <v>18640.7</v>
      </c>
      <c r="G284" s="27">
        <v>17622.5</v>
      </c>
    </row>
    <row r="285" spans="5:7" x14ac:dyDescent="0.3">
      <c r="E285" t="s">
        <v>457</v>
      </c>
      <c r="F285" s="27">
        <v>18799.599999999999</v>
      </c>
      <c r="G285" s="27">
        <v>17706.7</v>
      </c>
    </row>
    <row r="286" spans="5:7" x14ac:dyDescent="0.3">
      <c r="E286" t="s">
        <v>458</v>
      </c>
      <c r="F286" s="27">
        <v>18979.2</v>
      </c>
      <c r="G286" s="27">
        <v>17784.2</v>
      </c>
    </row>
    <row r="287" spans="5:7" x14ac:dyDescent="0.3">
      <c r="E287" t="s">
        <v>459</v>
      </c>
      <c r="F287" s="27">
        <v>19162.599999999999</v>
      </c>
      <c r="G287" s="27">
        <v>17863</v>
      </c>
    </row>
    <row r="288" spans="5:7" x14ac:dyDescent="0.3">
      <c r="E288" t="s">
        <v>460</v>
      </c>
      <c r="F288" s="27">
        <v>19359.099999999999</v>
      </c>
      <c r="G288" s="27">
        <v>17995.2</v>
      </c>
    </row>
    <row r="289" spans="5:7" x14ac:dyDescent="0.3">
      <c r="E289" t="s">
        <v>461</v>
      </c>
      <c r="F289" s="27">
        <v>19588.099999999999</v>
      </c>
      <c r="G289" s="27">
        <v>18120.8</v>
      </c>
    </row>
    <row r="290" spans="5:7" x14ac:dyDescent="0.3">
      <c r="E290" t="s">
        <v>462</v>
      </c>
      <c r="F290" s="27">
        <v>19831.8</v>
      </c>
      <c r="G290" s="27">
        <v>18223.8</v>
      </c>
    </row>
    <row r="291" spans="5:7" x14ac:dyDescent="0.3">
      <c r="E291" t="s">
        <v>463</v>
      </c>
      <c r="F291" s="27">
        <v>20041</v>
      </c>
      <c r="G291" s="27">
        <v>18324</v>
      </c>
    </row>
    <row r="292" spans="5:7" x14ac:dyDescent="0.3">
      <c r="E292" t="s">
        <v>464</v>
      </c>
      <c r="F292" s="27">
        <v>20411.900000000001</v>
      </c>
      <c r="G292" s="27">
        <v>18511.599999999999</v>
      </c>
    </row>
    <row r="293" spans="5:7" x14ac:dyDescent="0.3">
      <c r="E293" t="s">
        <v>465</v>
      </c>
      <c r="F293" s="27">
        <v>20659</v>
      </c>
      <c r="G293" s="27">
        <v>18671.5</v>
      </c>
    </row>
  </sheetData>
  <mergeCells count="2">
    <mergeCell ref="A3:C3"/>
    <mergeCell ref="E3:G3"/>
  </mergeCells>
  <hyperlinks>
    <hyperlink ref="E1" r:id="rId1" xr:uid="{DC985385-BFD7-4838-B82C-C7927F60C3B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A94BD-9421-4923-A57C-12C3DC83BA53}">
  <dimension ref="A1:B411"/>
  <sheetViews>
    <sheetView showGridLines="0" workbookViewId="0">
      <selection activeCell="E11" sqref="E11"/>
    </sheetView>
  </sheetViews>
  <sheetFormatPr defaultRowHeight="14.4" x14ac:dyDescent="0.3"/>
  <cols>
    <col min="1" max="1" width="11.44140625" customWidth="1"/>
  </cols>
  <sheetData>
    <row r="1" spans="1:2" x14ac:dyDescent="0.3">
      <c r="A1" s="24" t="s">
        <v>466</v>
      </c>
    </row>
    <row r="2" spans="1:2" x14ac:dyDescent="0.3">
      <c r="A2" t="s">
        <v>467</v>
      </c>
    </row>
    <row r="3" spans="1:2" x14ac:dyDescent="0.3">
      <c r="A3" t="s">
        <v>468</v>
      </c>
    </row>
    <row r="4" spans="1:2" x14ac:dyDescent="0.3">
      <c r="A4" t="s">
        <v>469</v>
      </c>
    </row>
    <row r="5" spans="1:2" x14ac:dyDescent="0.3">
      <c r="A5" t="s">
        <v>470</v>
      </c>
    </row>
    <row r="6" spans="1:2" x14ac:dyDescent="0.3">
      <c r="A6" t="s">
        <v>471</v>
      </c>
    </row>
    <row r="7" spans="1:2" x14ac:dyDescent="0.3">
      <c r="A7" t="s">
        <v>472</v>
      </c>
    </row>
    <row r="9" spans="1:2" x14ac:dyDescent="0.3">
      <c r="A9" t="s">
        <v>473</v>
      </c>
      <c r="B9" t="s">
        <v>474</v>
      </c>
    </row>
    <row r="11" spans="1:2" x14ac:dyDescent="0.3">
      <c r="A11" t="s">
        <v>475</v>
      </c>
    </row>
    <row r="12" spans="1:2" x14ac:dyDescent="0.3">
      <c r="A12" t="s">
        <v>476</v>
      </c>
      <c r="B12" t="s">
        <v>473</v>
      </c>
    </row>
    <row r="13" spans="1:2" x14ac:dyDescent="0.3">
      <c r="A13" s="28">
        <v>6941</v>
      </c>
      <c r="B13">
        <v>4.8185000000000002</v>
      </c>
    </row>
    <row r="14" spans="1:2" x14ac:dyDescent="0.3">
      <c r="A14" s="28">
        <v>7031</v>
      </c>
      <c r="B14">
        <v>4.8554000000000004</v>
      </c>
    </row>
    <row r="15" spans="1:2" x14ac:dyDescent="0.3">
      <c r="A15" s="28">
        <v>7122</v>
      </c>
      <c r="B15">
        <v>5.3907999999999996</v>
      </c>
    </row>
    <row r="16" spans="1:2" x14ac:dyDescent="0.3">
      <c r="A16" s="28">
        <v>7214</v>
      </c>
      <c r="B16">
        <v>5.2615999999999996</v>
      </c>
    </row>
    <row r="17" spans="1:2" x14ac:dyDescent="0.3">
      <c r="A17" s="28">
        <v>7306</v>
      </c>
      <c r="B17">
        <v>5.7507999999999999</v>
      </c>
    </row>
    <row r="18" spans="1:2" x14ac:dyDescent="0.3">
      <c r="A18" s="28">
        <v>7397</v>
      </c>
      <c r="B18">
        <v>5.4831000000000003</v>
      </c>
    </row>
    <row r="19" spans="1:2" x14ac:dyDescent="0.3">
      <c r="A19" s="28">
        <v>7488</v>
      </c>
      <c r="B19">
        <v>5.3815999999999997</v>
      </c>
    </row>
    <row r="20" spans="1:2" x14ac:dyDescent="0.3">
      <c r="A20" s="28">
        <v>7580</v>
      </c>
      <c r="B20">
        <v>4.6707999999999998</v>
      </c>
    </row>
    <row r="21" spans="1:2" x14ac:dyDescent="0.3">
      <c r="A21" s="28">
        <v>7672</v>
      </c>
      <c r="B21">
        <v>4.0061999999999998</v>
      </c>
    </row>
    <row r="22" spans="1:2" x14ac:dyDescent="0.3">
      <c r="A22" s="28">
        <v>7762</v>
      </c>
      <c r="B22">
        <v>3.9691999999999998</v>
      </c>
    </row>
    <row r="23" spans="1:2" x14ac:dyDescent="0.3">
      <c r="A23" s="28">
        <v>7853</v>
      </c>
      <c r="B23">
        <v>4.0616000000000003</v>
      </c>
    </row>
    <row r="24" spans="1:2" x14ac:dyDescent="0.3">
      <c r="A24" s="28">
        <v>7945</v>
      </c>
      <c r="B24">
        <v>4.3292000000000002</v>
      </c>
    </row>
    <row r="25" spans="1:2" x14ac:dyDescent="0.3">
      <c r="A25" s="28">
        <v>8037</v>
      </c>
      <c r="B25">
        <v>4.6707999999999998</v>
      </c>
    </row>
    <row r="26" spans="1:2" x14ac:dyDescent="0.3">
      <c r="A26" s="28">
        <v>8127</v>
      </c>
      <c r="B26">
        <v>4.9847000000000001</v>
      </c>
    </row>
    <row r="27" spans="1:2" x14ac:dyDescent="0.3">
      <c r="A27" s="28">
        <v>8218</v>
      </c>
      <c r="B27">
        <v>5.2523</v>
      </c>
    </row>
    <row r="28" spans="1:2" x14ac:dyDescent="0.3">
      <c r="A28" s="28">
        <v>8310</v>
      </c>
      <c r="B28">
        <v>5.9261999999999997</v>
      </c>
    </row>
    <row r="29" spans="1:2" x14ac:dyDescent="0.3">
      <c r="A29" s="28">
        <v>8402</v>
      </c>
      <c r="B29">
        <v>6.1016000000000004</v>
      </c>
    </row>
    <row r="30" spans="1:2" x14ac:dyDescent="0.3">
      <c r="A30" s="28">
        <v>8492</v>
      </c>
      <c r="B30">
        <v>6.4339000000000004</v>
      </c>
    </row>
    <row r="31" spans="1:2" x14ac:dyDescent="0.3">
      <c r="A31" s="28">
        <v>8583</v>
      </c>
      <c r="B31">
        <v>6.2492999999999999</v>
      </c>
    </row>
    <row r="32" spans="1:2" x14ac:dyDescent="0.3">
      <c r="A32" s="28">
        <v>8675</v>
      </c>
      <c r="B32">
        <v>6.0461999999999998</v>
      </c>
    </row>
    <row r="33" spans="1:2" x14ac:dyDescent="0.3">
      <c r="A33" s="28">
        <v>8767</v>
      </c>
      <c r="B33">
        <v>6.1292999999999997</v>
      </c>
    </row>
    <row r="34" spans="1:2" x14ac:dyDescent="0.3">
      <c r="A34" s="28">
        <v>8858</v>
      </c>
      <c r="B34">
        <v>5.6493000000000002</v>
      </c>
    </row>
    <row r="35" spans="1:2" x14ac:dyDescent="0.3">
      <c r="A35" s="28">
        <v>8949</v>
      </c>
      <c r="B35">
        <v>5.5107999999999997</v>
      </c>
    </row>
    <row r="36" spans="1:2" x14ac:dyDescent="0.3">
      <c r="A36" s="28">
        <v>9041</v>
      </c>
      <c r="B36">
        <v>5.9724000000000004</v>
      </c>
    </row>
    <row r="37" spans="1:2" x14ac:dyDescent="0.3">
      <c r="A37" s="28">
        <v>9133</v>
      </c>
      <c r="B37">
        <v>6.3139000000000003</v>
      </c>
    </row>
    <row r="38" spans="1:2" x14ac:dyDescent="0.3">
      <c r="A38" s="28">
        <v>9223</v>
      </c>
      <c r="B38">
        <v>6.3323999999999998</v>
      </c>
    </row>
    <row r="39" spans="1:2" x14ac:dyDescent="0.3">
      <c r="A39" s="28">
        <v>9314</v>
      </c>
      <c r="B39">
        <v>6.3507999999999996</v>
      </c>
    </row>
    <row r="40" spans="1:2" x14ac:dyDescent="0.3">
      <c r="A40" s="28">
        <v>9406</v>
      </c>
      <c r="B40">
        <v>6.6276999999999999</v>
      </c>
    </row>
    <row r="41" spans="1:2" x14ac:dyDescent="0.3">
      <c r="A41" s="28">
        <v>9498</v>
      </c>
      <c r="B41">
        <v>6.6462000000000003</v>
      </c>
    </row>
    <row r="42" spans="1:2" x14ac:dyDescent="0.3">
      <c r="A42" s="28">
        <v>9588</v>
      </c>
      <c r="B42">
        <v>6.6924000000000001</v>
      </c>
    </row>
    <row r="43" spans="1:2" x14ac:dyDescent="0.3">
      <c r="A43" s="28">
        <v>9679</v>
      </c>
      <c r="B43">
        <v>6.8493000000000004</v>
      </c>
    </row>
    <row r="44" spans="1:2" x14ac:dyDescent="0.3">
      <c r="A44" s="28">
        <v>9771</v>
      </c>
      <c r="B44">
        <v>6.9230999999999998</v>
      </c>
    </row>
    <row r="45" spans="1:2" x14ac:dyDescent="0.3">
      <c r="A45" s="28">
        <v>9863</v>
      </c>
      <c r="B45">
        <v>6.9322999999999997</v>
      </c>
    </row>
    <row r="46" spans="1:2" x14ac:dyDescent="0.3">
      <c r="A46" s="28">
        <v>9953</v>
      </c>
      <c r="B46">
        <v>6.8677999999999999</v>
      </c>
    </row>
    <row r="47" spans="1:2" x14ac:dyDescent="0.3">
      <c r="A47" s="28">
        <v>10044</v>
      </c>
      <c r="B47">
        <v>6.7477999999999998</v>
      </c>
    </row>
    <row r="48" spans="1:2" x14ac:dyDescent="0.3">
      <c r="A48" s="28">
        <v>10136</v>
      </c>
      <c r="B48">
        <v>6.5446</v>
      </c>
    </row>
    <row r="49" spans="1:2" x14ac:dyDescent="0.3">
      <c r="A49" s="28">
        <v>10228</v>
      </c>
      <c r="B49">
        <v>6.7569999999999997</v>
      </c>
    </row>
    <row r="50" spans="1:2" x14ac:dyDescent="0.3">
      <c r="A50" s="28">
        <v>10319</v>
      </c>
      <c r="B50">
        <v>6.8585000000000003</v>
      </c>
    </row>
    <row r="51" spans="1:2" x14ac:dyDescent="0.3">
      <c r="A51" s="28">
        <v>10410</v>
      </c>
      <c r="B51">
        <v>7.117</v>
      </c>
    </row>
    <row r="52" spans="1:2" x14ac:dyDescent="0.3">
      <c r="A52" s="28">
        <v>10502</v>
      </c>
      <c r="B52">
        <v>7.4770000000000003</v>
      </c>
    </row>
    <row r="53" spans="1:2" x14ac:dyDescent="0.3">
      <c r="A53" s="28">
        <v>10594</v>
      </c>
      <c r="B53">
        <v>7.7169999999999996</v>
      </c>
    </row>
    <row r="54" spans="1:2" x14ac:dyDescent="0.3">
      <c r="A54" s="28">
        <v>10684</v>
      </c>
      <c r="B54">
        <v>7.9755000000000003</v>
      </c>
    </row>
    <row r="55" spans="1:2" x14ac:dyDescent="0.3">
      <c r="A55" s="28">
        <v>10775</v>
      </c>
      <c r="B55">
        <v>8.0953999999999997</v>
      </c>
    </row>
    <row r="56" spans="1:2" x14ac:dyDescent="0.3">
      <c r="A56" s="28">
        <v>10867</v>
      </c>
      <c r="B56">
        <v>7.5232000000000001</v>
      </c>
    </row>
    <row r="57" spans="1:2" x14ac:dyDescent="0.3">
      <c r="A57" s="28">
        <v>10959</v>
      </c>
      <c r="B57">
        <v>7.117</v>
      </c>
    </row>
    <row r="58" spans="1:2" x14ac:dyDescent="0.3">
      <c r="A58" s="28">
        <v>11049</v>
      </c>
      <c r="B58">
        <v>6.8400999999999996</v>
      </c>
    </row>
    <row r="59" spans="1:2" x14ac:dyDescent="0.3">
      <c r="A59" s="28">
        <v>11140</v>
      </c>
      <c r="B59">
        <v>6.2401</v>
      </c>
    </row>
    <row r="60" spans="1:2" x14ac:dyDescent="0.3">
      <c r="A60" s="28">
        <v>11232</v>
      </c>
      <c r="B60">
        <v>5.8154000000000003</v>
      </c>
    </row>
    <row r="61" spans="1:2" x14ac:dyDescent="0.3">
      <c r="A61" s="28">
        <v>11324</v>
      </c>
      <c r="B61">
        <v>5.7046999999999999</v>
      </c>
    </row>
    <row r="62" spans="1:2" x14ac:dyDescent="0.3">
      <c r="A62" s="28">
        <v>11414</v>
      </c>
      <c r="B62">
        <v>5.7138999999999998</v>
      </c>
    </row>
    <row r="63" spans="1:2" x14ac:dyDescent="0.3">
      <c r="A63" s="28">
        <v>11505</v>
      </c>
      <c r="B63">
        <v>5.2984999999999998</v>
      </c>
    </row>
    <row r="64" spans="1:2" x14ac:dyDescent="0.3">
      <c r="A64" s="28">
        <v>11597</v>
      </c>
      <c r="B64">
        <v>4.8277000000000001</v>
      </c>
    </row>
    <row r="65" spans="1:2" x14ac:dyDescent="0.3">
      <c r="A65" s="28">
        <v>11689</v>
      </c>
      <c r="B65">
        <v>4.5599999999999996</v>
      </c>
    </row>
    <row r="66" spans="1:2" x14ac:dyDescent="0.3">
      <c r="A66" s="28">
        <v>11780</v>
      </c>
      <c r="B66">
        <v>4.0430999999999999</v>
      </c>
    </row>
    <row r="67" spans="1:2" x14ac:dyDescent="0.3">
      <c r="A67" s="28">
        <v>11871</v>
      </c>
      <c r="B67">
        <v>3.9508000000000001</v>
      </c>
    </row>
    <row r="68" spans="1:2" x14ac:dyDescent="0.3">
      <c r="A68" s="28">
        <v>11963</v>
      </c>
      <c r="B68">
        <v>4.2645999999999997</v>
      </c>
    </row>
    <row r="69" spans="1:2" x14ac:dyDescent="0.3">
      <c r="A69" s="28">
        <v>12055</v>
      </c>
      <c r="B69">
        <v>4.0616000000000003</v>
      </c>
    </row>
    <row r="70" spans="1:2" x14ac:dyDescent="0.3">
      <c r="A70" s="28">
        <v>12145</v>
      </c>
      <c r="B70">
        <v>4.8924000000000003</v>
      </c>
    </row>
    <row r="71" spans="1:2" x14ac:dyDescent="0.3">
      <c r="A71" s="28">
        <v>12236</v>
      </c>
      <c r="B71">
        <v>5.8708</v>
      </c>
    </row>
    <row r="72" spans="1:2" x14ac:dyDescent="0.3">
      <c r="A72" s="28">
        <v>12328</v>
      </c>
      <c r="B72">
        <v>5.0953999999999997</v>
      </c>
    </row>
    <row r="73" spans="1:2" x14ac:dyDescent="0.3">
      <c r="A73" s="28">
        <v>12420</v>
      </c>
      <c r="B73">
        <v>5.4276999999999997</v>
      </c>
    </row>
    <row r="74" spans="1:2" x14ac:dyDescent="0.3">
      <c r="A74" s="28">
        <v>12510</v>
      </c>
      <c r="B74">
        <v>5.7138999999999998</v>
      </c>
    </row>
    <row r="75" spans="1:2" x14ac:dyDescent="0.3">
      <c r="A75" s="28">
        <v>12601</v>
      </c>
      <c r="B75">
        <v>5.1508000000000003</v>
      </c>
    </row>
    <row r="76" spans="1:2" x14ac:dyDescent="0.3">
      <c r="A76" s="28">
        <v>12693</v>
      </c>
      <c r="B76">
        <v>5.2984999999999998</v>
      </c>
    </row>
    <row r="77" spans="1:2" x14ac:dyDescent="0.3">
      <c r="A77" s="28">
        <v>12785</v>
      </c>
      <c r="B77">
        <v>6.0461999999999998</v>
      </c>
    </row>
    <row r="78" spans="1:2" x14ac:dyDescent="0.3">
      <c r="A78" s="28">
        <v>12875</v>
      </c>
      <c r="B78">
        <v>5.9816000000000003</v>
      </c>
    </row>
    <row r="79" spans="1:2" x14ac:dyDescent="0.3">
      <c r="A79" s="28">
        <v>12966</v>
      </c>
      <c r="B79">
        <v>6.2401</v>
      </c>
    </row>
    <row r="80" spans="1:2" x14ac:dyDescent="0.3">
      <c r="A80" s="28">
        <v>13058</v>
      </c>
      <c r="B80">
        <v>6.7385000000000002</v>
      </c>
    </row>
    <row r="81" spans="1:2" x14ac:dyDescent="0.3">
      <c r="A81" s="28">
        <v>13150</v>
      </c>
      <c r="B81">
        <v>6.6462000000000003</v>
      </c>
    </row>
    <row r="82" spans="1:2" x14ac:dyDescent="0.3">
      <c r="A82" s="28">
        <v>13241</v>
      </c>
      <c r="B82">
        <v>7.2000999999999999</v>
      </c>
    </row>
    <row r="83" spans="1:2" x14ac:dyDescent="0.3">
      <c r="A83" s="28">
        <v>13332</v>
      </c>
      <c r="B83">
        <v>7.5970000000000004</v>
      </c>
    </row>
    <row r="84" spans="1:2" x14ac:dyDescent="0.3">
      <c r="A84" s="28">
        <v>13424</v>
      </c>
      <c r="B84">
        <v>8.0678000000000001</v>
      </c>
    </row>
    <row r="85" spans="1:2" x14ac:dyDescent="0.3">
      <c r="A85" s="28">
        <v>13516</v>
      </c>
      <c r="B85">
        <v>8.4184999999999999</v>
      </c>
    </row>
    <row r="86" spans="1:2" x14ac:dyDescent="0.3">
      <c r="A86" s="28">
        <v>13606</v>
      </c>
      <c r="B86">
        <v>8.5662000000000003</v>
      </c>
    </row>
    <row r="87" spans="1:2" x14ac:dyDescent="0.3">
      <c r="A87" s="28">
        <v>13697</v>
      </c>
      <c r="B87">
        <v>8.4277999999999995</v>
      </c>
    </row>
    <row r="88" spans="1:2" x14ac:dyDescent="0.3">
      <c r="A88" s="28">
        <v>13789</v>
      </c>
      <c r="B88">
        <v>6.9138999999999999</v>
      </c>
    </row>
    <row r="89" spans="1:2" x14ac:dyDescent="0.3">
      <c r="A89" s="28">
        <v>13881</v>
      </c>
      <c r="B89">
        <v>6.0831999999999997</v>
      </c>
    </row>
    <row r="90" spans="1:2" x14ac:dyDescent="0.3">
      <c r="A90" s="28">
        <v>13971</v>
      </c>
      <c r="B90">
        <v>5.88</v>
      </c>
    </row>
    <row r="91" spans="1:2" x14ac:dyDescent="0.3">
      <c r="A91" s="28">
        <v>14062</v>
      </c>
      <c r="B91">
        <v>6.4893000000000001</v>
      </c>
    </row>
    <row r="92" spans="1:2" x14ac:dyDescent="0.3">
      <c r="A92" s="28">
        <v>14154</v>
      </c>
      <c r="B92">
        <v>7.1077000000000004</v>
      </c>
    </row>
    <row r="93" spans="1:2" x14ac:dyDescent="0.3">
      <c r="A93" s="28">
        <v>14246</v>
      </c>
      <c r="B93">
        <v>7.3015999999999996</v>
      </c>
    </row>
    <row r="94" spans="1:2" x14ac:dyDescent="0.3">
      <c r="A94" s="28">
        <v>14336</v>
      </c>
      <c r="B94">
        <v>7.3476999999999997</v>
      </c>
    </row>
    <row r="95" spans="1:2" x14ac:dyDescent="0.3">
      <c r="A95" s="28">
        <v>14427</v>
      </c>
      <c r="B95">
        <v>7.9016000000000002</v>
      </c>
    </row>
    <row r="96" spans="1:2" x14ac:dyDescent="0.3">
      <c r="A96" s="28">
        <v>14519</v>
      </c>
      <c r="B96">
        <v>8.8155000000000001</v>
      </c>
    </row>
    <row r="97" spans="1:2" x14ac:dyDescent="0.3">
      <c r="A97" s="28">
        <v>14611</v>
      </c>
      <c r="B97">
        <v>8.5292999999999992</v>
      </c>
    </row>
    <row r="98" spans="1:2" x14ac:dyDescent="0.3">
      <c r="A98" s="28">
        <v>14702</v>
      </c>
      <c r="B98">
        <v>8.7324000000000002</v>
      </c>
    </row>
    <row r="99" spans="1:2" x14ac:dyDescent="0.3">
      <c r="A99" s="28">
        <v>14793</v>
      </c>
      <c r="B99">
        <v>9.2124000000000006</v>
      </c>
    </row>
    <row r="100" spans="1:2" x14ac:dyDescent="0.3">
      <c r="A100" s="28">
        <v>14885</v>
      </c>
      <c r="B100">
        <v>9.7569999999999997</v>
      </c>
    </row>
    <row r="101" spans="1:2" x14ac:dyDescent="0.3">
      <c r="A101" s="28">
        <v>14977</v>
      </c>
      <c r="B101">
        <v>10.615500000000001</v>
      </c>
    </row>
    <row r="102" spans="1:2" x14ac:dyDescent="0.3">
      <c r="A102" s="28">
        <v>15067</v>
      </c>
      <c r="B102">
        <v>11.3262</v>
      </c>
    </row>
    <row r="103" spans="1:2" x14ac:dyDescent="0.3">
      <c r="A103" s="28">
        <v>15158</v>
      </c>
      <c r="B103">
        <v>11.778600000000001</v>
      </c>
    </row>
    <row r="104" spans="1:2" x14ac:dyDescent="0.3">
      <c r="A104" s="28">
        <v>15250</v>
      </c>
      <c r="B104">
        <v>12.037000000000001</v>
      </c>
    </row>
    <row r="105" spans="1:2" x14ac:dyDescent="0.3">
      <c r="A105" s="28">
        <v>15342</v>
      </c>
      <c r="B105">
        <v>12.627800000000001</v>
      </c>
    </row>
    <row r="106" spans="1:2" x14ac:dyDescent="0.3">
      <c r="A106" s="28">
        <v>15432</v>
      </c>
      <c r="B106">
        <v>12.461600000000001</v>
      </c>
    </row>
    <row r="107" spans="1:2" x14ac:dyDescent="0.3">
      <c r="A107" s="28">
        <v>15523</v>
      </c>
      <c r="B107">
        <v>13.154</v>
      </c>
    </row>
    <row r="108" spans="1:2" x14ac:dyDescent="0.3">
      <c r="A108" s="28">
        <v>15615</v>
      </c>
      <c r="B108">
        <v>14.261699999999999</v>
      </c>
    </row>
    <row r="109" spans="1:2" x14ac:dyDescent="0.3">
      <c r="A109" s="28">
        <v>15707</v>
      </c>
      <c r="B109">
        <v>15.027799999999999</v>
      </c>
    </row>
    <row r="110" spans="1:2" x14ac:dyDescent="0.3">
      <c r="A110" s="28">
        <v>15797</v>
      </c>
      <c r="B110">
        <v>15.4709</v>
      </c>
    </row>
    <row r="111" spans="1:2" x14ac:dyDescent="0.3">
      <c r="A111" s="28">
        <v>15888</v>
      </c>
      <c r="B111">
        <v>16.283200000000001</v>
      </c>
    </row>
    <row r="112" spans="1:2" x14ac:dyDescent="0.3">
      <c r="A112" s="28">
        <v>15980</v>
      </c>
      <c r="B112">
        <v>16.994</v>
      </c>
    </row>
    <row r="113" spans="1:2" x14ac:dyDescent="0.3">
      <c r="A113" s="28">
        <v>16072</v>
      </c>
      <c r="B113">
        <v>17.197099999999999</v>
      </c>
    </row>
    <row r="114" spans="1:2" x14ac:dyDescent="0.3">
      <c r="A114" s="28">
        <v>16163</v>
      </c>
      <c r="B114">
        <v>17.1325</v>
      </c>
    </row>
    <row r="115" spans="1:2" x14ac:dyDescent="0.3">
      <c r="A115" s="28">
        <v>16254</v>
      </c>
      <c r="B115">
        <v>17.1417</v>
      </c>
    </row>
    <row r="116" spans="1:2" x14ac:dyDescent="0.3">
      <c r="A116" s="28">
        <v>16346</v>
      </c>
      <c r="B116">
        <v>17.086300000000001</v>
      </c>
    </row>
    <row r="117" spans="1:2" x14ac:dyDescent="0.3">
      <c r="A117" s="28">
        <v>16438</v>
      </c>
      <c r="B117">
        <v>16.763200000000001</v>
      </c>
    </row>
    <row r="118" spans="1:2" x14ac:dyDescent="0.3">
      <c r="A118" s="28">
        <v>16528</v>
      </c>
      <c r="B118">
        <v>15.950900000000001</v>
      </c>
    </row>
    <row r="119" spans="1:2" x14ac:dyDescent="0.3">
      <c r="A119" s="28">
        <v>16619</v>
      </c>
      <c r="B119">
        <v>13.7447</v>
      </c>
    </row>
    <row r="120" spans="1:2" x14ac:dyDescent="0.3">
      <c r="A120" s="28">
        <v>16711</v>
      </c>
      <c r="B120">
        <v>12.2217</v>
      </c>
    </row>
    <row r="121" spans="1:2" x14ac:dyDescent="0.3">
      <c r="A121" s="28">
        <v>16803</v>
      </c>
      <c r="B121">
        <v>11.713900000000001</v>
      </c>
    </row>
    <row r="122" spans="1:2" x14ac:dyDescent="0.3">
      <c r="A122" s="28">
        <v>16893</v>
      </c>
      <c r="B122">
        <v>12.018599999999999</v>
      </c>
    </row>
    <row r="123" spans="1:2" x14ac:dyDescent="0.3">
      <c r="A123" s="28">
        <v>16984</v>
      </c>
      <c r="B123">
        <v>13.1632</v>
      </c>
    </row>
    <row r="124" spans="1:2" x14ac:dyDescent="0.3">
      <c r="A124" s="28">
        <v>17076</v>
      </c>
      <c r="B124">
        <v>13.8186</v>
      </c>
    </row>
    <row r="125" spans="1:2" x14ac:dyDescent="0.3">
      <c r="A125" s="28">
        <v>17168</v>
      </c>
      <c r="B125">
        <v>14.1509</v>
      </c>
    </row>
    <row r="126" spans="1:2" x14ac:dyDescent="0.3">
      <c r="A126" s="28">
        <v>17258</v>
      </c>
      <c r="B126">
        <v>14.1601</v>
      </c>
    </row>
    <row r="127" spans="1:2" x14ac:dyDescent="0.3">
      <c r="A127" s="28">
        <v>17349</v>
      </c>
      <c r="B127">
        <v>14.187799999999999</v>
      </c>
    </row>
    <row r="128" spans="1:2" x14ac:dyDescent="0.3">
      <c r="A128" s="28">
        <v>17441</v>
      </c>
      <c r="B128">
        <v>14.5755</v>
      </c>
    </row>
    <row r="129" spans="1:2" x14ac:dyDescent="0.3">
      <c r="A129" s="28">
        <v>17533</v>
      </c>
      <c r="B129">
        <v>14.7232</v>
      </c>
    </row>
    <row r="130" spans="1:2" x14ac:dyDescent="0.3">
      <c r="A130" s="28">
        <v>17624</v>
      </c>
      <c r="B130">
        <v>14.880100000000001</v>
      </c>
    </row>
    <row r="131" spans="1:2" x14ac:dyDescent="0.3">
      <c r="A131" s="28">
        <v>17715</v>
      </c>
      <c r="B131">
        <v>15.018599999999999</v>
      </c>
    </row>
    <row r="132" spans="1:2" x14ac:dyDescent="0.3">
      <c r="A132" s="28">
        <v>17807</v>
      </c>
      <c r="B132">
        <v>14.861700000000001</v>
      </c>
    </row>
    <row r="133" spans="1:2" x14ac:dyDescent="0.3">
      <c r="A133" s="28">
        <v>17899</v>
      </c>
      <c r="B133">
        <v>14.3817</v>
      </c>
    </row>
    <row r="134" spans="1:2" x14ac:dyDescent="0.3">
      <c r="A134" s="28">
        <v>17989</v>
      </c>
      <c r="B134">
        <v>13.929399999999999</v>
      </c>
    </row>
    <row r="135" spans="1:2" x14ac:dyDescent="0.3">
      <c r="A135" s="28">
        <v>18080</v>
      </c>
      <c r="B135">
        <v>13.957000000000001</v>
      </c>
    </row>
    <row r="136" spans="1:2" x14ac:dyDescent="0.3">
      <c r="A136" s="28">
        <v>18172</v>
      </c>
      <c r="B136">
        <v>13.8925</v>
      </c>
    </row>
    <row r="137" spans="1:2" x14ac:dyDescent="0.3">
      <c r="A137" s="28">
        <v>18264</v>
      </c>
      <c r="B137">
        <v>14.621700000000001</v>
      </c>
    </row>
    <row r="138" spans="1:2" x14ac:dyDescent="0.3">
      <c r="A138" s="28">
        <v>18354</v>
      </c>
      <c r="B138">
        <v>15.849299999999999</v>
      </c>
    </row>
    <row r="139" spans="1:2" x14ac:dyDescent="0.3">
      <c r="A139" s="28">
        <v>18445</v>
      </c>
      <c r="B139">
        <v>17.123200000000001</v>
      </c>
    </row>
    <row r="140" spans="1:2" x14ac:dyDescent="0.3">
      <c r="A140" s="28">
        <v>18537</v>
      </c>
      <c r="B140">
        <v>17.418600000000001</v>
      </c>
    </row>
    <row r="141" spans="1:2" x14ac:dyDescent="0.3">
      <c r="A141" s="28">
        <v>18629</v>
      </c>
      <c r="B141">
        <v>17.769400000000001</v>
      </c>
    </row>
    <row r="142" spans="1:2" x14ac:dyDescent="0.3">
      <c r="A142" s="28">
        <v>18719</v>
      </c>
      <c r="B142">
        <v>17.8248</v>
      </c>
    </row>
    <row r="143" spans="1:2" x14ac:dyDescent="0.3">
      <c r="A143" s="28">
        <v>18810</v>
      </c>
      <c r="B143">
        <v>17.400099999999998</v>
      </c>
    </row>
    <row r="144" spans="1:2" x14ac:dyDescent="0.3">
      <c r="A144" s="28">
        <v>18902</v>
      </c>
      <c r="B144">
        <v>17.520199999999999</v>
      </c>
    </row>
    <row r="145" spans="1:2" x14ac:dyDescent="0.3">
      <c r="A145" s="28">
        <v>18994</v>
      </c>
      <c r="B145">
        <v>17.926300000000001</v>
      </c>
    </row>
    <row r="146" spans="1:2" x14ac:dyDescent="0.3">
      <c r="A146" s="28">
        <v>19085</v>
      </c>
      <c r="B146">
        <v>17.6678</v>
      </c>
    </row>
    <row r="147" spans="1:2" x14ac:dyDescent="0.3">
      <c r="A147" s="28">
        <v>19176</v>
      </c>
      <c r="B147">
        <v>18.184799999999999</v>
      </c>
    </row>
    <row r="148" spans="1:2" x14ac:dyDescent="0.3">
      <c r="A148" s="28">
        <v>19268</v>
      </c>
      <c r="B148">
        <v>19.4863</v>
      </c>
    </row>
    <row r="149" spans="1:2" x14ac:dyDescent="0.3">
      <c r="A149" s="28">
        <v>19360</v>
      </c>
      <c r="B149">
        <v>19.873999999999999</v>
      </c>
    </row>
    <row r="150" spans="1:2" x14ac:dyDescent="0.3">
      <c r="A150" s="28">
        <v>19450</v>
      </c>
      <c r="B150">
        <v>20.151</v>
      </c>
    </row>
    <row r="151" spans="1:2" x14ac:dyDescent="0.3">
      <c r="A151" s="28">
        <v>19541</v>
      </c>
      <c r="B151">
        <v>20.1694</v>
      </c>
    </row>
    <row r="152" spans="1:2" x14ac:dyDescent="0.3">
      <c r="A152" s="28">
        <v>19633</v>
      </c>
      <c r="B152">
        <v>19.218599999999999</v>
      </c>
    </row>
    <row r="153" spans="1:2" x14ac:dyDescent="0.3">
      <c r="A153" s="28">
        <v>19725</v>
      </c>
      <c r="B153">
        <v>18.609400000000001</v>
      </c>
    </row>
    <row r="154" spans="1:2" x14ac:dyDescent="0.3">
      <c r="A154" s="28">
        <v>19815</v>
      </c>
      <c r="B154">
        <v>18.535499999999999</v>
      </c>
    </row>
    <row r="155" spans="1:2" x14ac:dyDescent="0.3">
      <c r="A155" s="28">
        <v>19906</v>
      </c>
      <c r="B155">
        <v>18.6279</v>
      </c>
    </row>
    <row r="156" spans="1:2" x14ac:dyDescent="0.3">
      <c r="A156" s="28">
        <v>19998</v>
      </c>
      <c r="B156">
        <v>19.1448</v>
      </c>
    </row>
    <row r="157" spans="1:2" x14ac:dyDescent="0.3">
      <c r="A157" s="28">
        <v>20090</v>
      </c>
      <c r="B157">
        <v>20.178699999999999</v>
      </c>
    </row>
    <row r="158" spans="1:2" x14ac:dyDescent="0.3">
      <c r="A158" s="28">
        <v>20180</v>
      </c>
      <c r="B158">
        <v>21.055599999999998</v>
      </c>
    </row>
    <row r="159" spans="1:2" x14ac:dyDescent="0.3">
      <c r="A159" s="28">
        <v>20271</v>
      </c>
      <c r="B159">
        <v>21.378699999999998</v>
      </c>
    </row>
    <row r="160" spans="1:2" x14ac:dyDescent="0.3">
      <c r="A160" s="28">
        <v>20363</v>
      </c>
      <c r="B160">
        <v>21.886299999999999</v>
      </c>
    </row>
    <row r="161" spans="1:2" x14ac:dyDescent="0.3">
      <c r="A161" s="28">
        <v>20455</v>
      </c>
      <c r="B161">
        <v>21.9694</v>
      </c>
    </row>
    <row r="162" spans="1:2" x14ac:dyDescent="0.3">
      <c r="A162" s="28">
        <v>20546</v>
      </c>
      <c r="B162">
        <v>21.877099999999999</v>
      </c>
    </row>
    <row r="163" spans="1:2" x14ac:dyDescent="0.3">
      <c r="A163" s="28">
        <v>20637</v>
      </c>
      <c r="B163">
        <v>21.757100000000001</v>
      </c>
    </row>
    <row r="164" spans="1:2" x14ac:dyDescent="0.3">
      <c r="A164" s="28">
        <v>20729</v>
      </c>
      <c r="B164">
        <v>22.550999999999998</v>
      </c>
    </row>
    <row r="165" spans="1:2" x14ac:dyDescent="0.3">
      <c r="A165" s="28">
        <v>20821</v>
      </c>
      <c r="B165">
        <v>22.763300000000001</v>
      </c>
    </row>
    <row r="166" spans="1:2" x14ac:dyDescent="0.3">
      <c r="A166" s="28">
        <v>20911</v>
      </c>
      <c r="B166">
        <v>22.4772</v>
      </c>
    </row>
    <row r="167" spans="1:2" x14ac:dyDescent="0.3">
      <c r="A167" s="28">
        <v>21002</v>
      </c>
      <c r="B167">
        <v>22.560199999999998</v>
      </c>
    </row>
    <row r="168" spans="1:2" x14ac:dyDescent="0.3">
      <c r="A168" s="28">
        <v>21094</v>
      </c>
      <c r="B168">
        <v>21.609400000000001</v>
      </c>
    </row>
    <row r="169" spans="1:2" x14ac:dyDescent="0.3">
      <c r="A169" s="28">
        <v>21186</v>
      </c>
      <c r="B169">
        <v>20.390899999999998</v>
      </c>
    </row>
    <row r="170" spans="1:2" x14ac:dyDescent="0.3">
      <c r="A170" s="28">
        <v>21276</v>
      </c>
      <c r="B170">
        <v>20.049399999999999</v>
      </c>
    </row>
    <row r="171" spans="1:2" x14ac:dyDescent="0.3">
      <c r="A171" s="28">
        <v>21367</v>
      </c>
      <c r="B171">
        <v>21.111000000000001</v>
      </c>
    </row>
    <row r="172" spans="1:2" x14ac:dyDescent="0.3">
      <c r="A172" s="28">
        <v>21459</v>
      </c>
      <c r="B172">
        <v>22.061699999999998</v>
      </c>
    </row>
    <row r="173" spans="1:2" x14ac:dyDescent="0.3">
      <c r="A173" s="28">
        <v>21551</v>
      </c>
      <c r="B173">
        <v>23.030999999999999</v>
      </c>
    </row>
    <row r="174" spans="1:2" x14ac:dyDescent="0.3">
      <c r="A174" s="28">
        <v>21641</v>
      </c>
      <c r="B174">
        <v>24.1479</v>
      </c>
    </row>
    <row r="175" spans="1:2" x14ac:dyDescent="0.3">
      <c r="A175" s="28">
        <v>21732</v>
      </c>
      <c r="B175">
        <v>23.1602</v>
      </c>
    </row>
    <row r="176" spans="1:2" x14ac:dyDescent="0.3">
      <c r="A176" s="28">
        <v>21824</v>
      </c>
      <c r="B176">
        <v>23.271000000000001</v>
      </c>
    </row>
    <row r="177" spans="1:2" x14ac:dyDescent="0.3">
      <c r="A177" s="28">
        <v>21916</v>
      </c>
      <c r="B177">
        <v>24.674099999999999</v>
      </c>
    </row>
    <row r="178" spans="1:2" x14ac:dyDescent="0.3">
      <c r="A178" s="28">
        <v>22007</v>
      </c>
      <c r="B178">
        <v>24.1387</v>
      </c>
    </row>
    <row r="179" spans="1:2" x14ac:dyDescent="0.3">
      <c r="A179" s="28">
        <v>22098</v>
      </c>
      <c r="B179">
        <v>23.741800000000001</v>
      </c>
    </row>
    <row r="180" spans="1:2" x14ac:dyDescent="0.3">
      <c r="A180" s="28">
        <v>22190</v>
      </c>
      <c r="B180">
        <v>23.169499999999999</v>
      </c>
    </row>
    <row r="181" spans="1:2" x14ac:dyDescent="0.3">
      <c r="A181" s="28">
        <v>22282</v>
      </c>
      <c r="B181">
        <v>22.8187</v>
      </c>
    </row>
    <row r="182" spans="1:2" x14ac:dyDescent="0.3">
      <c r="A182" s="28">
        <v>22372</v>
      </c>
      <c r="B182">
        <v>23.723299999999998</v>
      </c>
    </row>
    <row r="183" spans="1:2" x14ac:dyDescent="0.3">
      <c r="A183" s="28">
        <v>22463</v>
      </c>
      <c r="B183">
        <v>24.4802</v>
      </c>
    </row>
    <row r="184" spans="1:2" x14ac:dyDescent="0.3">
      <c r="A184" s="28">
        <v>22555</v>
      </c>
      <c r="B184">
        <v>25.338699999999999</v>
      </c>
    </row>
    <row r="185" spans="1:2" x14ac:dyDescent="0.3">
      <c r="A185" s="28">
        <v>22647</v>
      </c>
      <c r="B185">
        <v>25.717199999999998</v>
      </c>
    </row>
    <row r="186" spans="1:2" x14ac:dyDescent="0.3">
      <c r="A186" s="28">
        <v>22737</v>
      </c>
      <c r="B186">
        <v>25.9664</v>
      </c>
    </row>
    <row r="187" spans="1:2" x14ac:dyDescent="0.3">
      <c r="A187" s="28">
        <v>22828</v>
      </c>
      <c r="B187">
        <v>26.243300000000001</v>
      </c>
    </row>
    <row r="188" spans="1:2" x14ac:dyDescent="0.3">
      <c r="A188" s="28">
        <v>22920</v>
      </c>
      <c r="B188">
        <v>26.4649</v>
      </c>
    </row>
    <row r="189" spans="1:2" x14ac:dyDescent="0.3">
      <c r="A189" s="28">
        <v>23012</v>
      </c>
      <c r="B189">
        <v>26.9541</v>
      </c>
    </row>
    <row r="190" spans="1:2" x14ac:dyDescent="0.3">
      <c r="A190" s="28">
        <v>23102</v>
      </c>
      <c r="B190">
        <v>27.664899999999999</v>
      </c>
    </row>
    <row r="191" spans="1:2" x14ac:dyDescent="0.3">
      <c r="A191" s="28">
        <v>23193</v>
      </c>
      <c r="B191">
        <v>27.849499999999999</v>
      </c>
    </row>
    <row r="192" spans="1:2" x14ac:dyDescent="0.3">
      <c r="A192" s="28">
        <v>23285</v>
      </c>
      <c r="B192">
        <v>28.3203</v>
      </c>
    </row>
    <row r="193" spans="1:2" x14ac:dyDescent="0.3">
      <c r="A193" s="28">
        <v>23377</v>
      </c>
      <c r="B193">
        <v>28.707999999999998</v>
      </c>
    </row>
    <row r="194" spans="1:2" x14ac:dyDescent="0.3">
      <c r="A194" s="28">
        <v>23468</v>
      </c>
      <c r="B194">
        <v>29.381799999999998</v>
      </c>
    </row>
    <row r="195" spans="1:2" x14ac:dyDescent="0.3">
      <c r="A195" s="28">
        <v>23559</v>
      </c>
      <c r="B195">
        <v>29.852599999999999</v>
      </c>
    </row>
    <row r="196" spans="1:2" x14ac:dyDescent="0.3">
      <c r="A196" s="28">
        <v>23651</v>
      </c>
      <c r="B196">
        <v>30.3049</v>
      </c>
    </row>
    <row r="197" spans="1:2" x14ac:dyDescent="0.3">
      <c r="A197" s="28">
        <v>23743</v>
      </c>
      <c r="B197">
        <v>31.4495</v>
      </c>
    </row>
    <row r="198" spans="1:2" x14ac:dyDescent="0.3">
      <c r="A198" s="28">
        <v>23833</v>
      </c>
      <c r="B198">
        <v>32.178800000000003</v>
      </c>
    </row>
    <row r="199" spans="1:2" x14ac:dyDescent="0.3">
      <c r="A199" s="28">
        <v>23924</v>
      </c>
      <c r="B199">
        <v>32.852600000000002</v>
      </c>
    </row>
    <row r="200" spans="1:2" x14ac:dyDescent="0.3">
      <c r="A200" s="28">
        <v>24016</v>
      </c>
      <c r="B200">
        <v>33.517200000000003</v>
      </c>
    </row>
    <row r="201" spans="1:2" x14ac:dyDescent="0.3">
      <c r="A201" s="28">
        <v>24108</v>
      </c>
      <c r="B201">
        <v>34.477200000000003</v>
      </c>
    </row>
    <row r="202" spans="1:2" x14ac:dyDescent="0.3">
      <c r="A202" s="28">
        <v>24198</v>
      </c>
      <c r="B202">
        <v>35.197200000000002</v>
      </c>
    </row>
    <row r="203" spans="1:2" x14ac:dyDescent="0.3">
      <c r="A203" s="28">
        <v>24289</v>
      </c>
      <c r="B203">
        <v>35.741799999999998</v>
      </c>
    </row>
    <row r="204" spans="1:2" x14ac:dyDescent="0.3">
      <c r="A204" s="28">
        <v>24381</v>
      </c>
      <c r="B204">
        <v>36.083399999999997</v>
      </c>
    </row>
    <row r="205" spans="1:2" x14ac:dyDescent="0.3">
      <c r="A205" s="28">
        <v>24473</v>
      </c>
      <c r="B205">
        <v>35.884599999999999</v>
      </c>
    </row>
    <row r="206" spans="1:2" x14ac:dyDescent="0.3">
      <c r="A206" s="28">
        <v>24563</v>
      </c>
      <c r="B206">
        <v>35.738300000000002</v>
      </c>
    </row>
    <row r="207" spans="1:2" x14ac:dyDescent="0.3">
      <c r="A207" s="28">
        <v>24654</v>
      </c>
      <c r="B207">
        <v>35.984200000000001</v>
      </c>
    </row>
    <row r="208" spans="1:2" x14ac:dyDescent="0.3">
      <c r="A208" s="28">
        <v>24746</v>
      </c>
      <c r="B208">
        <v>36.947099999999999</v>
      </c>
    </row>
    <row r="209" spans="1:2" x14ac:dyDescent="0.3">
      <c r="A209" s="28">
        <v>24838</v>
      </c>
      <c r="B209">
        <v>37.474400000000003</v>
      </c>
    </row>
    <row r="210" spans="1:2" x14ac:dyDescent="0.3">
      <c r="A210" s="28">
        <v>24929</v>
      </c>
      <c r="B210">
        <v>37.979700000000001</v>
      </c>
    </row>
    <row r="211" spans="1:2" x14ac:dyDescent="0.3">
      <c r="A211" s="28">
        <v>25020</v>
      </c>
      <c r="B211">
        <v>38.2744</v>
      </c>
    </row>
    <row r="212" spans="1:2" x14ac:dyDescent="0.3">
      <c r="A212" s="28">
        <v>25112</v>
      </c>
      <c r="B212">
        <v>38.855600000000003</v>
      </c>
    </row>
    <row r="213" spans="1:2" x14ac:dyDescent="0.3">
      <c r="A213" s="28">
        <v>25204</v>
      </c>
      <c r="B213">
        <v>39.611499999999999</v>
      </c>
    </row>
    <row r="214" spans="1:2" x14ac:dyDescent="0.3">
      <c r="A214" s="28">
        <v>25294</v>
      </c>
      <c r="B214">
        <v>39.784300000000002</v>
      </c>
    </row>
    <row r="215" spans="1:2" x14ac:dyDescent="0.3">
      <c r="A215" s="28">
        <v>25385</v>
      </c>
      <c r="B215">
        <v>40.261899999999997</v>
      </c>
    </row>
    <row r="216" spans="1:2" x14ac:dyDescent="0.3">
      <c r="A216" s="28">
        <v>25477</v>
      </c>
      <c r="B216">
        <v>40.009500000000003</v>
      </c>
    </row>
    <row r="217" spans="1:2" x14ac:dyDescent="0.3">
      <c r="A217" s="28">
        <v>25569</v>
      </c>
      <c r="B217">
        <v>39.040199999999999</v>
      </c>
    </row>
    <row r="218" spans="1:2" x14ac:dyDescent="0.3">
      <c r="A218" s="28">
        <v>25659</v>
      </c>
      <c r="B218">
        <v>38.825400000000002</v>
      </c>
    </row>
    <row r="219" spans="1:2" x14ac:dyDescent="0.3">
      <c r="A219" s="28">
        <v>25750</v>
      </c>
      <c r="B219">
        <v>38.686399999999999</v>
      </c>
    </row>
    <row r="220" spans="1:2" x14ac:dyDescent="0.3">
      <c r="A220" s="28">
        <v>25842</v>
      </c>
      <c r="B220">
        <v>37.850099999999998</v>
      </c>
    </row>
    <row r="221" spans="1:2" x14ac:dyDescent="0.3">
      <c r="A221" s="28">
        <v>25934</v>
      </c>
      <c r="B221">
        <v>38.579799999999999</v>
      </c>
    </row>
    <row r="222" spans="1:2" x14ac:dyDescent="0.3">
      <c r="A222" s="28">
        <v>26024</v>
      </c>
      <c r="B222">
        <v>38.929299999999998</v>
      </c>
    </row>
    <row r="223" spans="1:2" x14ac:dyDescent="0.3">
      <c r="A223" s="28">
        <v>26115</v>
      </c>
      <c r="B223">
        <v>39.049300000000002</v>
      </c>
    </row>
    <row r="224" spans="1:2" x14ac:dyDescent="0.3">
      <c r="A224" s="28">
        <v>26207</v>
      </c>
      <c r="B224">
        <v>39.954500000000003</v>
      </c>
    </row>
    <row r="225" spans="1:2" x14ac:dyDescent="0.3">
      <c r="A225" s="28">
        <v>26299</v>
      </c>
      <c r="B225">
        <v>41.647500000000001</v>
      </c>
    </row>
    <row r="226" spans="1:2" x14ac:dyDescent="0.3">
      <c r="A226" s="28">
        <v>26390</v>
      </c>
      <c r="B226">
        <v>42.444699999999997</v>
      </c>
    </row>
    <row r="227" spans="1:2" x14ac:dyDescent="0.3">
      <c r="A227" s="28">
        <v>26481</v>
      </c>
      <c r="B227">
        <v>42.986499999999999</v>
      </c>
    </row>
    <row r="228" spans="1:2" x14ac:dyDescent="0.3">
      <c r="A228" s="28">
        <v>26573</v>
      </c>
      <c r="B228">
        <v>44.485799999999998</v>
      </c>
    </row>
    <row r="229" spans="1:2" x14ac:dyDescent="0.3">
      <c r="A229" s="28">
        <v>26665</v>
      </c>
      <c r="B229">
        <v>45.747599999999998</v>
      </c>
    </row>
    <row r="230" spans="1:2" x14ac:dyDescent="0.3">
      <c r="A230" s="28">
        <v>26755</v>
      </c>
      <c r="B230">
        <v>46.1325</v>
      </c>
    </row>
    <row r="231" spans="1:2" x14ac:dyDescent="0.3">
      <c r="A231" s="28">
        <v>26846</v>
      </c>
      <c r="B231">
        <v>46.528100000000002</v>
      </c>
    </row>
    <row r="232" spans="1:2" x14ac:dyDescent="0.3">
      <c r="A232" s="28">
        <v>26938</v>
      </c>
      <c r="B232">
        <v>47.2226</v>
      </c>
    </row>
    <row r="233" spans="1:2" x14ac:dyDescent="0.3">
      <c r="A233" s="28">
        <v>27030</v>
      </c>
      <c r="B233">
        <v>46.807600000000001</v>
      </c>
    </row>
    <row r="234" spans="1:2" x14ac:dyDescent="0.3">
      <c r="A234" s="28">
        <v>27120</v>
      </c>
      <c r="B234">
        <v>46.834600000000002</v>
      </c>
    </row>
    <row r="235" spans="1:2" x14ac:dyDescent="0.3">
      <c r="A235" s="28">
        <v>27211</v>
      </c>
      <c r="B235">
        <v>46.649700000000003</v>
      </c>
    </row>
    <row r="236" spans="1:2" x14ac:dyDescent="0.3">
      <c r="A236" s="28">
        <v>27303</v>
      </c>
      <c r="B236">
        <v>44.7973</v>
      </c>
    </row>
    <row r="237" spans="1:2" x14ac:dyDescent="0.3">
      <c r="A237" s="28">
        <v>27395</v>
      </c>
      <c r="B237">
        <v>41.838000000000001</v>
      </c>
    </row>
    <row r="238" spans="1:2" x14ac:dyDescent="0.3">
      <c r="A238" s="28">
        <v>27485</v>
      </c>
      <c r="B238">
        <v>41.2746</v>
      </c>
    </row>
    <row r="239" spans="1:2" x14ac:dyDescent="0.3">
      <c r="A239" s="28">
        <v>27576</v>
      </c>
      <c r="B239">
        <v>42.283299999999997</v>
      </c>
    </row>
    <row r="240" spans="1:2" x14ac:dyDescent="0.3">
      <c r="A240" s="28">
        <v>27668</v>
      </c>
      <c r="B240">
        <v>43.209499999999998</v>
      </c>
    </row>
    <row r="241" spans="1:2" x14ac:dyDescent="0.3">
      <c r="A241" s="28">
        <v>27760</v>
      </c>
      <c r="B241">
        <v>44.537599999999998</v>
      </c>
    </row>
    <row r="242" spans="1:2" x14ac:dyDescent="0.3">
      <c r="A242" s="28">
        <v>27851</v>
      </c>
      <c r="B242">
        <v>45.102899999999998</v>
      </c>
    </row>
    <row r="243" spans="1:2" x14ac:dyDescent="0.3">
      <c r="A243" s="28">
        <v>27942</v>
      </c>
      <c r="B243">
        <v>45.7104</v>
      </c>
    </row>
    <row r="244" spans="1:2" x14ac:dyDescent="0.3">
      <c r="A244" s="28">
        <v>28034</v>
      </c>
      <c r="B244">
        <v>46.5364</v>
      </c>
    </row>
    <row r="245" spans="1:2" x14ac:dyDescent="0.3">
      <c r="A245" s="28">
        <v>28126</v>
      </c>
      <c r="B245">
        <v>47.4983</v>
      </c>
    </row>
    <row r="246" spans="1:2" x14ac:dyDescent="0.3">
      <c r="A246" s="28">
        <v>28216</v>
      </c>
      <c r="B246">
        <v>48.9696</v>
      </c>
    </row>
    <row r="247" spans="1:2" x14ac:dyDescent="0.3">
      <c r="A247" s="28">
        <v>28307</v>
      </c>
      <c r="B247">
        <v>49.502299999999998</v>
      </c>
    </row>
    <row r="248" spans="1:2" x14ac:dyDescent="0.3">
      <c r="A248" s="28">
        <v>28399</v>
      </c>
      <c r="B248">
        <v>49.822499999999998</v>
      </c>
    </row>
    <row r="249" spans="1:2" x14ac:dyDescent="0.3">
      <c r="A249" s="28">
        <v>28491</v>
      </c>
      <c r="B249">
        <v>49.682899999999997</v>
      </c>
    </row>
    <row r="250" spans="1:2" x14ac:dyDescent="0.3">
      <c r="A250" s="28">
        <v>28581</v>
      </c>
      <c r="B250">
        <v>51.682899999999997</v>
      </c>
    </row>
    <row r="251" spans="1:2" x14ac:dyDescent="0.3">
      <c r="A251" s="28">
        <v>28672</v>
      </c>
      <c r="B251">
        <v>52.132199999999997</v>
      </c>
    </row>
    <row r="252" spans="1:2" x14ac:dyDescent="0.3">
      <c r="A252" s="28">
        <v>28764</v>
      </c>
      <c r="B252">
        <v>53.064</v>
      </c>
    </row>
    <row r="253" spans="1:2" x14ac:dyDescent="0.3">
      <c r="A253" s="28">
        <v>28856</v>
      </c>
      <c r="B253">
        <v>53.2913</v>
      </c>
    </row>
    <row r="254" spans="1:2" x14ac:dyDescent="0.3">
      <c r="A254" s="28">
        <v>28946</v>
      </c>
      <c r="B254">
        <v>53.176000000000002</v>
      </c>
    </row>
    <row r="255" spans="1:2" x14ac:dyDescent="0.3">
      <c r="A255" s="28">
        <v>29037</v>
      </c>
      <c r="B255">
        <v>53.026400000000002</v>
      </c>
    </row>
    <row r="256" spans="1:2" x14ac:dyDescent="0.3">
      <c r="A256" s="28">
        <v>29129</v>
      </c>
      <c r="B256">
        <v>53.229300000000002</v>
      </c>
    </row>
    <row r="257" spans="1:2" x14ac:dyDescent="0.3">
      <c r="A257" s="28">
        <v>29221</v>
      </c>
      <c r="B257">
        <v>53.446100000000001</v>
      </c>
    </row>
    <row r="258" spans="1:2" x14ac:dyDescent="0.3">
      <c r="A258" s="28">
        <v>29312</v>
      </c>
      <c r="B258">
        <v>51.179499999999997</v>
      </c>
    </row>
    <row r="259" spans="1:2" x14ac:dyDescent="0.3">
      <c r="A259" s="28">
        <v>29403</v>
      </c>
      <c r="B259">
        <v>50.332700000000003</v>
      </c>
    </row>
    <row r="260" spans="1:2" x14ac:dyDescent="0.3">
      <c r="A260" s="28">
        <v>29495</v>
      </c>
      <c r="B260">
        <v>52.273600000000002</v>
      </c>
    </row>
    <row r="261" spans="1:2" x14ac:dyDescent="0.3">
      <c r="A261" s="28">
        <v>29587</v>
      </c>
      <c r="B261">
        <v>52.397199999999998</v>
      </c>
    </row>
    <row r="262" spans="1:2" x14ac:dyDescent="0.3">
      <c r="A262" s="28">
        <v>29677</v>
      </c>
      <c r="B262">
        <v>52.557299999999998</v>
      </c>
    </row>
    <row r="263" spans="1:2" x14ac:dyDescent="0.3">
      <c r="A263" s="28">
        <v>29768</v>
      </c>
      <c r="B263">
        <v>53.064700000000002</v>
      </c>
    </row>
    <row r="264" spans="1:2" x14ac:dyDescent="0.3">
      <c r="A264" s="28">
        <v>29860</v>
      </c>
      <c r="B264">
        <v>51.906700000000001</v>
      </c>
    </row>
    <row r="265" spans="1:2" x14ac:dyDescent="0.3">
      <c r="A265" s="28">
        <v>29952</v>
      </c>
      <c r="B265">
        <v>50.839300000000001</v>
      </c>
    </row>
    <row r="266" spans="1:2" x14ac:dyDescent="0.3">
      <c r="A266" s="28">
        <v>30042</v>
      </c>
      <c r="B266">
        <v>50.188200000000002</v>
      </c>
    </row>
    <row r="267" spans="1:2" x14ac:dyDescent="0.3">
      <c r="A267" s="28">
        <v>30133</v>
      </c>
      <c r="B267">
        <v>49.472799999999999</v>
      </c>
    </row>
    <row r="268" spans="1:2" x14ac:dyDescent="0.3">
      <c r="A268" s="28">
        <v>30225</v>
      </c>
      <c r="B268">
        <v>48.540100000000002</v>
      </c>
    </row>
    <row r="269" spans="1:2" x14ac:dyDescent="0.3">
      <c r="A269" s="28">
        <v>30317</v>
      </c>
      <c r="B269">
        <v>49.102499999999999</v>
      </c>
    </row>
    <row r="270" spans="1:2" x14ac:dyDescent="0.3">
      <c r="A270" s="28">
        <v>30407</v>
      </c>
      <c r="B270">
        <v>50.194400000000002</v>
      </c>
    </row>
    <row r="271" spans="1:2" x14ac:dyDescent="0.3">
      <c r="A271" s="28">
        <v>30498</v>
      </c>
      <c r="B271">
        <v>51.917200000000001</v>
      </c>
    </row>
    <row r="272" spans="1:2" x14ac:dyDescent="0.3">
      <c r="A272" s="28">
        <v>30590</v>
      </c>
      <c r="B272">
        <v>53.284100000000002</v>
      </c>
    </row>
    <row r="273" spans="1:2" x14ac:dyDescent="0.3">
      <c r="A273" s="28">
        <v>30682</v>
      </c>
      <c r="B273">
        <v>54.846600000000002</v>
      </c>
    </row>
    <row r="274" spans="1:2" x14ac:dyDescent="0.3">
      <c r="A274" s="28">
        <v>30773</v>
      </c>
      <c r="B274">
        <v>55.693199999999997</v>
      </c>
    </row>
    <row r="275" spans="1:2" x14ac:dyDescent="0.3">
      <c r="A275" s="28">
        <v>30864</v>
      </c>
      <c r="B275">
        <v>56.084800000000001</v>
      </c>
    </row>
    <row r="276" spans="1:2" x14ac:dyDescent="0.3">
      <c r="A276" s="28">
        <v>30956</v>
      </c>
      <c r="B276">
        <v>56.111899999999999</v>
      </c>
    </row>
    <row r="277" spans="1:2" x14ac:dyDescent="0.3">
      <c r="A277" s="28">
        <v>31048</v>
      </c>
      <c r="B277">
        <v>56.298400000000001</v>
      </c>
    </row>
    <row r="278" spans="1:2" x14ac:dyDescent="0.3">
      <c r="A278" s="28">
        <v>31138</v>
      </c>
      <c r="B278">
        <v>56.338099999999997</v>
      </c>
    </row>
    <row r="279" spans="1:2" x14ac:dyDescent="0.3">
      <c r="A279" s="28">
        <v>31229</v>
      </c>
      <c r="B279">
        <v>56.257100000000001</v>
      </c>
    </row>
    <row r="280" spans="1:2" x14ac:dyDescent="0.3">
      <c r="A280" s="28">
        <v>31321</v>
      </c>
      <c r="B280">
        <v>56.585599999999999</v>
      </c>
    </row>
    <row r="281" spans="1:2" x14ac:dyDescent="0.3">
      <c r="A281" s="28">
        <v>31413</v>
      </c>
      <c r="B281">
        <v>56.927700000000002</v>
      </c>
    </row>
    <row r="282" spans="1:2" x14ac:dyDescent="0.3">
      <c r="A282" s="28">
        <v>31503</v>
      </c>
      <c r="B282">
        <v>56.582099999999997</v>
      </c>
    </row>
    <row r="283" spans="1:2" x14ac:dyDescent="0.3">
      <c r="A283" s="28">
        <v>31594</v>
      </c>
      <c r="B283">
        <v>56.797600000000003</v>
      </c>
    </row>
    <row r="284" spans="1:2" x14ac:dyDescent="0.3">
      <c r="A284" s="28">
        <v>31686</v>
      </c>
      <c r="B284">
        <v>57.4544</v>
      </c>
    </row>
    <row r="285" spans="1:2" x14ac:dyDescent="0.3">
      <c r="A285" s="28">
        <v>31778</v>
      </c>
      <c r="B285">
        <v>58.214500000000001</v>
      </c>
    </row>
    <row r="286" spans="1:2" x14ac:dyDescent="0.3">
      <c r="A286" s="28">
        <v>31868</v>
      </c>
      <c r="B286">
        <v>59.231000000000002</v>
      </c>
    </row>
    <row r="287" spans="1:2" x14ac:dyDescent="0.3">
      <c r="A287" s="28">
        <v>31959</v>
      </c>
      <c r="B287">
        <v>60.338799999999999</v>
      </c>
    </row>
    <row r="288" spans="1:2" x14ac:dyDescent="0.3">
      <c r="A288" s="28">
        <v>32051</v>
      </c>
      <c r="B288">
        <v>61.805</v>
      </c>
    </row>
    <row r="289" spans="1:2" x14ac:dyDescent="0.3">
      <c r="A289" s="28">
        <v>32143</v>
      </c>
      <c r="B289">
        <v>62.365200000000002</v>
      </c>
    </row>
    <row r="290" spans="1:2" x14ac:dyDescent="0.3">
      <c r="A290" s="28">
        <v>32234</v>
      </c>
      <c r="B290">
        <v>62.898299999999999</v>
      </c>
    </row>
    <row r="291" spans="1:2" x14ac:dyDescent="0.3">
      <c r="A291" s="28">
        <v>32325</v>
      </c>
      <c r="B291">
        <v>63.13</v>
      </c>
    </row>
    <row r="292" spans="1:2" x14ac:dyDescent="0.3">
      <c r="A292" s="28">
        <v>32417</v>
      </c>
      <c r="B292">
        <v>63.584099999999999</v>
      </c>
    </row>
    <row r="293" spans="1:2" x14ac:dyDescent="0.3">
      <c r="A293" s="28">
        <v>32509</v>
      </c>
      <c r="B293">
        <v>63.868299999999998</v>
      </c>
    </row>
    <row r="294" spans="1:2" x14ac:dyDescent="0.3">
      <c r="A294" s="28">
        <v>32599</v>
      </c>
      <c r="B294">
        <v>63.638199999999998</v>
      </c>
    </row>
    <row r="295" spans="1:2" x14ac:dyDescent="0.3">
      <c r="A295" s="28">
        <v>32690</v>
      </c>
      <c r="B295">
        <v>63.254800000000003</v>
      </c>
    </row>
    <row r="296" spans="1:2" x14ac:dyDescent="0.3">
      <c r="A296" s="28">
        <v>32782</v>
      </c>
      <c r="B296">
        <v>63.517800000000001</v>
      </c>
    </row>
    <row r="297" spans="1:2" x14ac:dyDescent="0.3">
      <c r="A297" s="28">
        <v>32874</v>
      </c>
      <c r="B297">
        <v>63.943199999999997</v>
      </c>
    </row>
    <row r="298" spans="1:2" x14ac:dyDescent="0.3">
      <c r="A298" s="28">
        <v>32964</v>
      </c>
      <c r="B298">
        <v>64.419899999999998</v>
      </c>
    </row>
    <row r="299" spans="1:2" x14ac:dyDescent="0.3">
      <c r="A299" s="28">
        <v>33055</v>
      </c>
      <c r="B299">
        <v>64.689800000000005</v>
      </c>
    </row>
    <row r="300" spans="1:2" x14ac:dyDescent="0.3">
      <c r="A300" s="28">
        <v>33147</v>
      </c>
      <c r="B300">
        <v>63.685499999999998</v>
      </c>
    </row>
    <row r="301" spans="1:2" x14ac:dyDescent="0.3">
      <c r="A301" s="28">
        <v>33239</v>
      </c>
      <c r="B301">
        <v>62.484000000000002</v>
      </c>
    </row>
    <row r="302" spans="1:2" x14ac:dyDescent="0.3">
      <c r="A302" s="28">
        <v>33329</v>
      </c>
      <c r="B302">
        <v>62.855200000000004</v>
      </c>
    </row>
    <row r="303" spans="1:2" x14ac:dyDescent="0.3">
      <c r="A303" s="28">
        <v>33420</v>
      </c>
      <c r="B303">
        <v>63.732100000000003</v>
      </c>
    </row>
    <row r="304" spans="1:2" x14ac:dyDescent="0.3">
      <c r="A304" s="28">
        <v>33512</v>
      </c>
      <c r="B304">
        <v>63.884300000000003</v>
      </c>
    </row>
    <row r="305" spans="1:2" x14ac:dyDescent="0.3">
      <c r="A305" s="28">
        <v>33604</v>
      </c>
      <c r="B305">
        <v>63.814500000000002</v>
      </c>
    </row>
    <row r="306" spans="1:2" x14ac:dyDescent="0.3">
      <c r="A306" s="28">
        <v>33695</v>
      </c>
      <c r="B306">
        <v>64.952699999999993</v>
      </c>
    </row>
    <row r="307" spans="1:2" x14ac:dyDescent="0.3">
      <c r="A307" s="28">
        <v>33786</v>
      </c>
      <c r="B307">
        <v>65.452100000000002</v>
      </c>
    </row>
    <row r="308" spans="1:2" x14ac:dyDescent="0.3">
      <c r="A308" s="28">
        <v>33878</v>
      </c>
      <c r="B308">
        <v>66.146100000000004</v>
      </c>
    </row>
    <row r="309" spans="1:2" x14ac:dyDescent="0.3">
      <c r="A309" s="28">
        <v>33970</v>
      </c>
      <c r="B309">
        <v>66.729100000000003</v>
      </c>
    </row>
    <row r="310" spans="1:2" x14ac:dyDescent="0.3">
      <c r="A310" s="28">
        <v>34060</v>
      </c>
      <c r="B310">
        <v>66.880099999999999</v>
      </c>
    </row>
    <row r="311" spans="1:2" x14ac:dyDescent="0.3">
      <c r="A311" s="28">
        <v>34151</v>
      </c>
      <c r="B311">
        <v>67.144099999999995</v>
      </c>
    </row>
    <row r="312" spans="1:2" x14ac:dyDescent="0.3">
      <c r="A312" s="28">
        <v>34243</v>
      </c>
      <c r="B312">
        <v>68.164199999999994</v>
      </c>
    </row>
    <row r="313" spans="1:2" x14ac:dyDescent="0.3">
      <c r="A313" s="28">
        <v>34335</v>
      </c>
      <c r="B313">
        <v>69.005700000000004</v>
      </c>
    </row>
    <row r="314" spans="1:2" x14ac:dyDescent="0.3">
      <c r="A314" s="28">
        <v>34425</v>
      </c>
      <c r="B314">
        <v>70.257800000000003</v>
      </c>
    </row>
    <row r="315" spans="1:2" x14ac:dyDescent="0.3">
      <c r="A315" s="28">
        <v>34516</v>
      </c>
      <c r="B315">
        <v>71.156300000000002</v>
      </c>
    </row>
    <row r="316" spans="1:2" x14ac:dyDescent="0.3">
      <c r="A316" s="28">
        <v>34608</v>
      </c>
      <c r="B316">
        <v>72.633899999999997</v>
      </c>
    </row>
    <row r="317" spans="1:2" x14ac:dyDescent="0.3">
      <c r="A317" s="28">
        <v>34700</v>
      </c>
      <c r="B317">
        <v>73.379000000000005</v>
      </c>
    </row>
    <row r="318" spans="1:2" x14ac:dyDescent="0.3">
      <c r="A318" s="28">
        <v>34790</v>
      </c>
      <c r="B318">
        <v>73.609200000000001</v>
      </c>
    </row>
    <row r="319" spans="1:2" x14ac:dyDescent="0.3">
      <c r="A319" s="28">
        <v>34881</v>
      </c>
      <c r="B319">
        <v>74.286199999999994</v>
      </c>
    </row>
    <row r="320" spans="1:2" x14ac:dyDescent="0.3">
      <c r="A320" s="28">
        <v>34973</v>
      </c>
      <c r="B320">
        <v>74.920599999999993</v>
      </c>
    </row>
    <row r="321" spans="1:2" x14ac:dyDescent="0.3">
      <c r="A321" s="28">
        <v>35065</v>
      </c>
      <c r="B321">
        <v>75.429900000000004</v>
      </c>
    </row>
    <row r="322" spans="1:2" x14ac:dyDescent="0.3">
      <c r="A322" s="28">
        <v>35156</v>
      </c>
      <c r="B322">
        <v>77.048000000000002</v>
      </c>
    </row>
    <row r="323" spans="1:2" x14ac:dyDescent="0.3">
      <c r="A323" s="28">
        <v>35247</v>
      </c>
      <c r="B323">
        <v>78.042100000000005</v>
      </c>
    </row>
    <row r="324" spans="1:2" x14ac:dyDescent="0.3">
      <c r="A324" s="28">
        <v>35339</v>
      </c>
      <c r="B324">
        <v>79.138599999999997</v>
      </c>
    </row>
    <row r="325" spans="1:2" x14ac:dyDescent="0.3">
      <c r="A325" s="28">
        <v>35431</v>
      </c>
      <c r="B325">
        <v>80.648099999999999</v>
      </c>
    </row>
    <row r="326" spans="1:2" x14ac:dyDescent="0.3">
      <c r="A326" s="28">
        <v>35521</v>
      </c>
      <c r="B326">
        <v>81.808199999999999</v>
      </c>
    </row>
    <row r="327" spans="1:2" x14ac:dyDescent="0.3">
      <c r="A327" s="28">
        <v>35612</v>
      </c>
      <c r="B327">
        <v>83.676699999999997</v>
      </c>
    </row>
    <row r="328" spans="1:2" x14ac:dyDescent="0.3">
      <c r="A328" s="28">
        <v>35704</v>
      </c>
      <c r="B328">
        <v>85.782700000000006</v>
      </c>
    </row>
    <row r="329" spans="1:2" x14ac:dyDescent="0.3">
      <c r="A329" s="28">
        <v>35796</v>
      </c>
      <c r="B329">
        <v>86.743700000000004</v>
      </c>
    </row>
    <row r="330" spans="1:2" x14ac:dyDescent="0.3">
      <c r="A330" s="28">
        <v>35886</v>
      </c>
      <c r="B330">
        <v>87.323400000000007</v>
      </c>
    </row>
    <row r="331" spans="1:2" x14ac:dyDescent="0.3">
      <c r="A331" s="28">
        <v>35977</v>
      </c>
      <c r="B331">
        <v>87.974699999999999</v>
      </c>
    </row>
    <row r="332" spans="1:2" x14ac:dyDescent="0.3">
      <c r="A332" s="28">
        <v>36069</v>
      </c>
      <c r="B332">
        <v>89.24</v>
      </c>
    </row>
    <row r="333" spans="1:2" x14ac:dyDescent="0.3">
      <c r="A333" s="28">
        <v>36161</v>
      </c>
      <c r="B333">
        <v>90.219300000000004</v>
      </c>
    </row>
    <row r="334" spans="1:2" x14ac:dyDescent="0.3">
      <c r="A334" s="28">
        <v>36251</v>
      </c>
      <c r="B334">
        <v>91.092500000000001</v>
      </c>
    </row>
    <row r="335" spans="1:2" x14ac:dyDescent="0.3">
      <c r="A335" s="28">
        <v>36342</v>
      </c>
      <c r="B335">
        <v>91.908500000000004</v>
      </c>
    </row>
    <row r="336" spans="1:2" x14ac:dyDescent="0.3">
      <c r="A336" s="28">
        <v>36434</v>
      </c>
      <c r="B336">
        <v>93.532399999999996</v>
      </c>
    </row>
    <row r="337" spans="1:2" x14ac:dyDescent="0.3">
      <c r="A337" s="28">
        <v>36526</v>
      </c>
      <c r="B337">
        <v>94.465699999999998</v>
      </c>
    </row>
    <row r="338" spans="1:2" x14ac:dyDescent="0.3">
      <c r="A338" s="28">
        <v>36617</v>
      </c>
      <c r="B338">
        <v>95.622799999999998</v>
      </c>
    </row>
    <row r="339" spans="1:2" x14ac:dyDescent="0.3">
      <c r="A339" s="28">
        <v>36708</v>
      </c>
      <c r="B339">
        <v>95.533299999999997</v>
      </c>
    </row>
    <row r="340" spans="1:2" x14ac:dyDescent="0.3">
      <c r="A340" s="28">
        <v>36800</v>
      </c>
      <c r="B340">
        <v>95.325000000000003</v>
      </c>
    </row>
    <row r="341" spans="1:2" x14ac:dyDescent="0.3">
      <c r="A341" s="28">
        <v>36892</v>
      </c>
      <c r="B341">
        <v>94.083699999999993</v>
      </c>
    </row>
    <row r="342" spans="1:2" x14ac:dyDescent="0.3">
      <c r="A342" s="28">
        <v>36982</v>
      </c>
      <c r="B342">
        <v>92.890900000000002</v>
      </c>
    </row>
    <row r="343" spans="1:2" x14ac:dyDescent="0.3">
      <c r="A343" s="28">
        <v>37073</v>
      </c>
      <c r="B343">
        <v>91.609700000000004</v>
      </c>
    </row>
    <row r="344" spans="1:2" x14ac:dyDescent="0.3">
      <c r="A344" s="28">
        <v>37165</v>
      </c>
      <c r="B344">
        <v>90.6464</v>
      </c>
    </row>
    <row r="345" spans="1:2" x14ac:dyDescent="0.3">
      <c r="A345" s="28">
        <v>37257</v>
      </c>
      <c r="B345">
        <v>91.319699999999997</v>
      </c>
    </row>
    <row r="346" spans="1:2" x14ac:dyDescent="0.3">
      <c r="A346" s="28">
        <v>37347</v>
      </c>
      <c r="B346">
        <v>92.732900000000001</v>
      </c>
    </row>
    <row r="347" spans="1:2" x14ac:dyDescent="0.3">
      <c r="A347" s="28">
        <v>37438</v>
      </c>
      <c r="B347">
        <v>93.271600000000007</v>
      </c>
    </row>
    <row r="348" spans="1:2" x14ac:dyDescent="0.3">
      <c r="A348" s="28">
        <v>37530</v>
      </c>
      <c r="B348">
        <v>93.249399999999994</v>
      </c>
    </row>
    <row r="349" spans="1:2" x14ac:dyDescent="0.3">
      <c r="A349" s="28">
        <v>37622</v>
      </c>
      <c r="B349">
        <v>93.777299999999997</v>
      </c>
    </row>
    <row r="350" spans="1:2" x14ac:dyDescent="0.3">
      <c r="A350" s="28">
        <v>37712</v>
      </c>
      <c r="B350">
        <v>93.145399999999995</v>
      </c>
    </row>
    <row r="351" spans="1:2" x14ac:dyDescent="0.3">
      <c r="A351" s="28">
        <v>37803</v>
      </c>
      <c r="B351">
        <v>93.747900000000001</v>
      </c>
    </row>
    <row r="352" spans="1:2" x14ac:dyDescent="0.3">
      <c r="A352" s="28">
        <v>37895</v>
      </c>
      <c r="B352">
        <v>94.669600000000003</v>
      </c>
    </row>
    <row r="353" spans="1:2" x14ac:dyDescent="0.3">
      <c r="A353" s="28">
        <v>37987</v>
      </c>
      <c r="B353">
        <v>95.332300000000004</v>
      </c>
    </row>
    <row r="354" spans="1:2" x14ac:dyDescent="0.3">
      <c r="A354" s="28">
        <v>38078</v>
      </c>
      <c r="B354">
        <v>95.878100000000003</v>
      </c>
    </row>
    <row r="355" spans="1:2" x14ac:dyDescent="0.3">
      <c r="A355" s="28">
        <v>38169</v>
      </c>
      <c r="B355">
        <v>96.414299999999997</v>
      </c>
    </row>
    <row r="356" spans="1:2" x14ac:dyDescent="0.3">
      <c r="A356" s="28">
        <v>38261</v>
      </c>
      <c r="B356">
        <v>97.786600000000007</v>
      </c>
    </row>
    <row r="357" spans="1:2" x14ac:dyDescent="0.3">
      <c r="A357" s="28">
        <v>38353</v>
      </c>
      <c r="B357">
        <v>99.186999999999998</v>
      </c>
    </row>
    <row r="358" spans="1:2" x14ac:dyDescent="0.3">
      <c r="A358" s="28">
        <v>38443</v>
      </c>
      <c r="B358">
        <v>99.681899999999999</v>
      </c>
    </row>
    <row r="359" spans="1:2" x14ac:dyDescent="0.3">
      <c r="A359" s="28">
        <v>38534</v>
      </c>
      <c r="B359">
        <v>99.233699999999999</v>
      </c>
    </row>
    <row r="360" spans="1:2" x14ac:dyDescent="0.3">
      <c r="A360" s="28">
        <v>38626</v>
      </c>
      <c r="B360">
        <v>100.19750000000001</v>
      </c>
    </row>
    <row r="361" spans="1:2" x14ac:dyDescent="0.3">
      <c r="A361" s="28">
        <v>38718</v>
      </c>
      <c r="B361">
        <v>101.13800000000001</v>
      </c>
    </row>
    <row r="362" spans="1:2" x14ac:dyDescent="0.3">
      <c r="A362" s="28">
        <v>38808</v>
      </c>
      <c r="B362">
        <v>101.7467</v>
      </c>
    </row>
    <row r="363" spans="1:2" x14ac:dyDescent="0.3">
      <c r="A363" s="28">
        <v>38899</v>
      </c>
      <c r="B363">
        <v>102.1296</v>
      </c>
    </row>
    <row r="364" spans="1:2" x14ac:dyDescent="0.3">
      <c r="A364" s="28">
        <v>38991</v>
      </c>
      <c r="B364">
        <v>102.3484</v>
      </c>
    </row>
    <row r="365" spans="1:2" x14ac:dyDescent="0.3">
      <c r="A365" s="28">
        <v>39083</v>
      </c>
      <c r="B365">
        <v>103.2632</v>
      </c>
    </row>
    <row r="366" spans="1:2" x14ac:dyDescent="0.3">
      <c r="A366" s="28">
        <v>39173</v>
      </c>
      <c r="B366">
        <v>104.5369</v>
      </c>
    </row>
    <row r="367" spans="1:2" x14ac:dyDescent="0.3">
      <c r="A367" s="28">
        <v>39264</v>
      </c>
      <c r="B367">
        <v>104.8034</v>
      </c>
    </row>
    <row r="368" spans="1:2" x14ac:dyDescent="0.3">
      <c r="A368" s="28">
        <v>39356</v>
      </c>
      <c r="B368">
        <v>105.1245</v>
      </c>
    </row>
    <row r="369" spans="1:2" x14ac:dyDescent="0.3">
      <c r="A369" s="28">
        <v>39448</v>
      </c>
      <c r="B369">
        <v>104.7501</v>
      </c>
    </row>
    <row r="370" spans="1:2" x14ac:dyDescent="0.3">
      <c r="A370" s="28">
        <v>39539</v>
      </c>
      <c r="B370">
        <v>103.1979</v>
      </c>
    </row>
    <row r="371" spans="1:2" x14ac:dyDescent="0.3">
      <c r="A371" s="28">
        <v>39630</v>
      </c>
      <c r="B371">
        <v>99.790499999999994</v>
      </c>
    </row>
    <row r="372" spans="1:2" x14ac:dyDescent="0.3">
      <c r="A372" s="28">
        <v>39722</v>
      </c>
      <c r="B372">
        <v>95.530500000000004</v>
      </c>
    </row>
    <row r="373" spans="1:2" x14ac:dyDescent="0.3">
      <c r="A373" s="28">
        <v>39814</v>
      </c>
      <c r="B373">
        <v>90.159700000000001</v>
      </c>
    </row>
    <row r="374" spans="1:2" x14ac:dyDescent="0.3">
      <c r="A374" s="28">
        <v>39904</v>
      </c>
      <c r="B374">
        <v>87.590999999999994</v>
      </c>
    </row>
    <row r="375" spans="1:2" x14ac:dyDescent="0.3">
      <c r="A375" s="28">
        <v>39995</v>
      </c>
      <c r="B375">
        <v>88.916799999999995</v>
      </c>
    </row>
    <row r="376" spans="1:2" x14ac:dyDescent="0.3">
      <c r="A376" s="28">
        <v>40087</v>
      </c>
      <c r="B376">
        <v>90.321100000000001</v>
      </c>
    </row>
    <row r="377" spans="1:2" x14ac:dyDescent="0.3">
      <c r="A377" s="28">
        <v>40179</v>
      </c>
      <c r="B377">
        <v>92.100899999999996</v>
      </c>
    </row>
    <row r="378" spans="1:2" x14ac:dyDescent="0.3">
      <c r="A378" s="28">
        <v>40269</v>
      </c>
      <c r="B378">
        <v>93.896900000000002</v>
      </c>
    </row>
    <row r="379" spans="1:2" x14ac:dyDescent="0.3">
      <c r="A379" s="28">
        <v>40360</v>
      </c>
      <c r="B379">
        <v>95.109399999999994</v>
      </c>
    </row>
    <row r="380" spans="1:2" x14ac:dyDescent="0.3">
      <c r="A380" s="28">
        <v>40452</v>
      </c>
      <c r="B380">
        <v>95.423500000000004</v>
      </c>
    </row>
    <row r="381" spans="1:2" x14ac:dyDescent="0.3">
      <c r="A381" s="28">
        <v>40544</v>
      </c>
      <c r="B381">
        <v>95.971999999999994</v>
      </c>
    </row>
    <row r="382" spans="1:2" x14ac:dyDescent="0.3">
      <c r="A382" s="28">
        <v>40634</v>
      </c>
      <c r="B382">
        <v>96.352000000000004</v>
      </c>
    </row>
    <row r="383" spans="1:2" x14ac:dyDescent="0.3">
      <c r="A383" s="28">
        <v>40725</v>
      </c>
      <c r="B383">
        <v>97.459500000000006</v>
      </c>
    </row>
    <row r="384" spans="1:2" x14ac:dyDescent="0.3">
      <c r="A384" s="28">
        <v>40817</v>
      </c>
      <c r="B384">
        <v>98.431799999999996</v>
      </c>
    </row>
    <row r="385" spans="1:2" x14ac:dyDescent="0.3">
      <c r="A385" s="28">
        <v>40909</v>
      </c>
      <c r="B385">
        <v>99.390299999999996</v>
      </c>
    </row>
    <row r="386" spans="1:2" x14ac:dyDescent="0.3">
      <c r="A386" s="28">
        <v>41000</v>
      </c>
      <c r="B386">
        <v>100.0202</v>
      </c>
    </row>
    <row r="387" spans="1:2" x14ac:dyDescent="0.3">
      <c r="A387" s="28">
        <v>41091</v>
      </c>
      <c r="B387">
        <v>100.03749999999999</v>
      </c>
    </row>
    <row r="388" spans="1:2" x14ac:dyDescent="0.3">
      <c r="A388" s="28">
        <v>41183</v>
      </c>
      <c r="B388">
        <v>100.55200000000001</v>
      </c>
    </row>
    <row r="389" spans="1:2" x14ac:dyDescent="0.3">
      <c r="A389" s="28">
        <v>41275</v>
      </c>
      <c r="B389">
        <v>101.37430000000001</v>
      </c>
    </row>
    <row r="390" spans="1:2" x14ac:dyDescent="0.3">
      <c r="A390" s="28">
        <v>41365</v>
      </c>
      <c r="B390">
        <v>101.7984</v>
      </c>
    </row>
    <row r="391" spans="1:2" x14ac:dyDescent="0.3">
      <c r="A391" s="28">
        <v>41456</v>
      </c>
      <c r="B391">
        <v>102.0997</v>
      </c>
    </row>
    <row r="392" spans="1:2" x14ac:dyDescent="0.3">
      <c r="A392" s="28">
        <v>41548</v>
      </c>
      <c r="B392">
        <v>102.8603</v>
      </c>
    </row>
    <row r="393" spans="1:2" x14ac:dyDescent="0.3">
      <c r="A393" s="28">
        <v>41640</v>
      </c>
      <c r="B393">
        <v>103.63209999999999</v>
      </c>
    </row>
    <row r="394" spans="1:2" x14ac:dyDescent="0.3">
      <c r="A394" s="28">
        <v>41730</v>
      </c>
      <c r="B394">
        <v>105.0693</v>
      </c>
    </row>
    <row r="395" spans="1:2" x14ac:dyDescent="0.3">
      <c r="A395" s="28">
        <v>41821</v>
      </c>
      <c r="B395">
        <v>105.6105</v>
      </c>
    </row>
    <row r="396" spans="1:2" x14ac:dyDescent="0.3">
      <c r="A396" s="28">
        <v>41913</v>
      </c>
      <c r="B396">
        <v>106.3272</v>
      </c>
    </row>
    <row r="397" spans="1:2" x14ac:dyDescent="0.3">
      <c r="A397" s="28">
        <v>42005</v>
      </c>
      <c r="B397">
        <v>105.4607</v>
      </c>
    </row>
    <row r="398" spans="1:2" x14ac:dyDescent="0.3">
      <c r="A398" s="28">
        <v>42095</v>
      </c>
      <c r="B398">
        <v>104.1057</v>
      </c>
    </row>
    <row r="399" spans="1:2" x14ac:dyDescent="0.3">
      <c r="A399" s="28">
        <v>42186</v>
      </c>
      <c r="B399">
        <v>104.0347</v>
      </c>
    </row>
    <row r="400" spans="1:2" x14ac:dyDescent="0.3">
      <c r="A400" s="28">
        <v>42278</v>
      </c>
      <c r="B400">
        <v>102.7863</v>
      </c>
    </row>
    <row r="401" spans="1:2" x14ac:dyDescent="0.3">
      <c r="A401" s="28">
        <v>42370</v>
      </c>
      <c r="B401">
        <v>102.3053</v>
      </c>
    </row>
    <row r="402" spans="1:2" x14ac:dyDescent="0.3">
      <c r="A402" s="28">
        <v>42461</v>
      </c>
      <c r="B402">
        <v>101.7655</v>
      </c>
    </row>
    <row r="403" spans="1:2" x14ac:dyDescent="0.3">
      <c r="A403" s="28">
        <v>42552</v>
      </c>
      <c r="B403">
        <v>102.04640000000001</v>
      </c>
    </row>
    <row r="404" spans="1:2" x14ac:dyDescent="0.3">
      <c r="A404" s="28">
        <v>42644</v>
      </c>
      <c r="B404">
        <v>102.2242</v>
      </c>
    </row>
    <row r="405" spans="1:2" x14ac:dyDescent="0.3">
      <c r="A405" s="28">
        <v>42736</v>
      </c>
      <c r="B405">
        <v>102.4734</v>
      </c>
    </row>
    <row r="406" spans="1:2" x14ac:dyDescent="0.3">
      <c r="A406" s="28">
        <v>42826</v>
      </c>
      <c r="B406">
        <v>103.73260000000001</v>
      </c>
    </row>
    <row r="407" spans="1:2" x14ac:dyDescent="0.3">
      <c r="A407" s="28">
        <v>42917</v>
      </c>
      <c r="B407">
        <v>103.33069999999999</v>
      </c>
    </row>
    <row r="408" spans="1:2" x14ac:dyDescent="0.3">
      <c r="A408" s="28">
        <v>43009</v>
      </c>
      <c r="B408">
        <v>105.27630000000001</v>
      </c>
    </row>
    <row r="409" spans="1:2" x14ac:dyDescent="0.3">
      <c r="A409" s="28">
        <v>43101</v>
      </c>
      <c r="B409">
        <v>105.9342</v>
      </c>
    </row>
    <row r="410" spans="1:2" x14ac:dyDescent="0.3">
      <c r="A410" s="28">
        <v>43191</v>
      </c>
      <c r="B410">
        <v>107.3015</v>
      </c>
    </row>
    <row r="411" spans="1:2" x14ac:dyDescent="0.3">
      <c r="A411" s="28">
        <v>43282</v>
      </c>
      <c r="B411">
        <v>108.5484</v>
      </c>
    </row>
  </sheetData>
  <hyperlinks>
    <hyperlink ref="A1" r:id="rId1" xr:uid="{3C8459AE-C6A8-43FA-BED9-08292F4E1724}"/>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69EA4-00C5-455A-A069-824CA3E9C98A}">
  <dimension ref="A1:BY43"/>
  <sheetViews>
    <sheetView showGridLines="0" workbookViewId="0">
      <selection activeCell="F51" sqref="F51"/>
    </sheetView>
  </sheetViews>
  <sheetFormatPr defaultRowHeight="14.4" x14ac:dyDescent="0.3"/>
  <sheetData>
    <row r="1" spans="1:77" ht="17.399999999999999" x14ac:dyDescent="0.3">
      <c r="A1" s="101" t="s">
        <v>477</v>
      </c>
      <c r="B1" s="102"/>
      <c r="C1" s="102"/>
      <c r="D1" s="102"/>
      <c r="E1" s="102"/>
      <c r="F1" s="102"/>
      <c r="G1" s="102"/>
      <c r="H1" s="102"/>
      <c r="I1" s="102"/>
      <c r="J1" s="102"/>
      <c r="K1" s="102"/>
      <c r="L1" s="102"/>
      <c r="M1" s="102"/>
      <c r="N1" s="102"/>
      <c r="O1" s="102"/>
      <c r="P1" s="102"/>
      <c r="Q1" s="102"/>
      <c r="R1" s="102"/>
      <c r="S1" s="102"/>
      <c r="T1" s="102"/>
      <c r="U1" s="102"/>
      <c r="V1" s="102"/>
      <c r="W1" s="102"/>
      <c r="X1" s="102"/>
      <c r="Y1" s="102"/>
      <c r="Z1" s="102"/>
      <c r="AA1" s="102"/>
      <c r="AB1" s="102"/>
      <c r="AC1" s="102"/>
      <c r="AD1" s="102"/>
      <c r="AE1" s="102"/>
      <c r="AF1" s="102"/>
      <c r="AG1" s="102"/>
      <c r="AH1" s="102"/>
      <c r="AI1" s="102"/>
      <c r="AJ1" s="102"/>
      <c r="AK1" s="102"/>
      <c r="AL1" s="102"/>
      <c r="AM1" s="102"/>
      <c r="AN1" s="102"/>
      <c r="AO1" s="102"/>
      <c r="AP1" s="102"/>
      <c r="AQ1" s="102"/>
      <c r="AR1" s="102"/>
      <c r="AS1" s="102"/>
      <c r="AT1" s="102"/>
      <c r="AU1" s="102"/>
      <c r="AV1" s="102"/>
      <c r="AW1" s="102"/>
      <c r="AX1" s="102"/>
      <c r="AY1" s="102"/>
      <c r="AZ1" s="102"/>
      <c r="BA1" s="102"/>
      <c r="BB1" s="102"/>
      <c r="BC1" s="102"/>
      <c r="BD1" s="102"/>
      <c r="BE1" s="102"/>
      <c r="BF1" s="102"/>
      <c r="BG1" s="102"/>
      <c r="BH1" s="102"/>
      <c r="BI1" s="102"/>
      <c r="BJ1" s="102"/>
      <c r="BK1" s="102"/>
      <c r="BL1" s="102"/>
      <c r="BM1" s="102"/>
      <c r="BN1" s="102"/>
      <c r="BO1" s="102"/>
      <c r="BP1" s="102"/>
      <c r="BQ1" s="102"/>
      <c r="BR1" s="102"/>
      <c r="BS1" s="102"/>
      <c r="BT1" s="102"/>
      <c r="BU1" s="102"/>
      <c r="BV1" s="102"/>
      <c r="BW1" s="102"/>
      <c r="BX1" s="102"/>
      <c r="BY1" s="102"/>
    </row>
    <row r="2" spans="1:77" ht="16.8" x14ac:dyDescent="0.3">
      <c r="A2" s="103" t="s">
        <v>478</v>
      </c>
      <c r="B2" s="102"/>
      <c r="C2" s="102"/>
      <c r="D2" s="102"/>
      <c r="E2" s="102"/>
      <c r="F2" s="102"/>
      <c r="G2" s="102"/>
      <c r="H2" s="102"/>
      <c r="I2" s="102"/>
      <c r="J2" s="102"/>
      <c r="K2" s="102"/>
      <c r="L2" s="102"/>
      <c r="M2" s="102"/>
      <c r="N2" s="102"/>
      <c r="O2" s="102"/>
      <c r="P2" s="102"/>
      <c r="Q2" s="102"/>
      <c r="R2" s="102"/>
      <c r="S2" s="102"/>
      <c r="T2" s="102"/>
      <c r="U2" s="102"/>
      <c r="V2" s="102"/>
      <c r="W2" s="102"/>
      <c r="X2" s="102"/>
      <c r="Y2" s="102"/>
      <c r="Z2" s="102"/>
      <c r="AA2" s="102"/>
      <c r="AB2" s="102"/>
      <c r="AC2" s="102"/>
      <c r="AD2" s="102"/>
      <c r="AE2" s="102"/>
      <c r="AF2" s="102"/>
      <c r="AG2" s="102"/>
      <c r="AH2" s="102"/>
      <c r="AI2" s="102"/>
      <c r="AJ2" s="102"/>
      <c r="AK2" s="102"/>
      <c r="AL2" s="102"/>
      <c r="AM2" s="102"/>
      <c r="AN2" s="102"/>
      <c r="AO2" s="102"/>
      <c r="AP2" s="102"/>
      <c r="AQ2" s="102"/>
      <c r="AR2" s="102"/>
      <c r="AS2" s="102"/>
      <c r="AT2" s="102"/>
      <c r="AU2" s="102"/>
      <c r="AV2" s="102"/>
      <c r="AW2" s="102"/>
      <c r="AX2" s="102"/>
      <c r="AY2" s="102"/>
      <c r="AZ2" s="102"/>
      <c r="BA2" s="102"/>
      <c r="BB2" s="102"/>
      <c r="BC2" s="102"/>
      <c r="BD2" s="102"/>
      <c r="BE2" s="102"/>
      <c r="BF2" s="102"/>
      <c r="BG2" s="102"/>
      <c r="BH2" s="102"/>
      <c r="BI2" s="102"/>
      <c r="BJ2" s="102"/>
      <c r="BK2" s="102"/>
      <c r="BL2" s="102"/>
      <c r="BM2" s="102"/>
      <c r="BN2" s="102"/>
      <c r="BO2" s="102"/>
      <c r="BP2" s="102"/>
      <c r="BQ2" s="102"/>
      <c r="BR2" s="102"/>
      <c r="BS2" s="102"/>
      <c r="BT2" s="102"/>
      <c r="BU2" s="102"/>
      <c r="BV2" s="102"/>
      <c r="BW2" s="102"/>
      <c r="BX2" s="102"/>
      <c r="BY2" s="102"/>
    </row>
    <row r="3" spans="1:77" x14ac:dyDescent="0.3">
      <c r="A3" s="102" t="s">
        <v>479</v>
      </c>
      <c r="B3" s="102"/>
      <c r="C3" s="102"/>
      <c r="D3" s="102"/>
      <c r="E3" s="102"/>
      <c r="F3" s="102"/>
      <c r="G3" s="102"/>
      <c r="H3" s="102"/>
      <c r="I3" s="102"/>
      <c r="J3" s="102"/>
      <c r="K3" s="102"/>
      <c r="L3" s="102"/>
      <c r="M3" s="102"/>
      <c r="N3" s="102"/>
      <c r="O3" s="102"/>
      <c r="P3" s="102"/>
      <c r="Q3" s="102"/>
      <c r="R3" s="102"/>
      <c r="S3" s="102"/>
      <c r="T3" s="102"/>
      <c r="U3" s="102"/>
      <c r="V3" s="102"/>
      <c r="W3" s="102"/>
      <c r="X3" s="102"/>
      <c r="Y3" s="102"/>
      <c r="Z3" s="102"/>
      <c r="AA3" s="102"/>
      <c r="AB3" s="102"/>
      <c r="AC3" s="102"/>
      <c r="AD3" s="102"/>
      <c r="AE3" s="102"/>
      <c r="AF3" s="102"/>
      <c r="AG3" s="102"/>
      <c r="AH3" s="102"/>
      <c r="AI3" s="102"/>
      <c r="AJ3" s="102"/>
      <c r="AK3" s="102"/>
      <c r="AL3" s="102"/>
      <c r="AM3" s="102"/>
      <c r="AN3" s="102"/>
      <c r="AO3" s="102"/>
      <c r="AP3" s="102"/>
      <c r="AQ3" s="102"/>
      <c r="AR3" s="102"/>
      <c r="AS3" s="102"/>
      <c r="AT3" s="102"/>
      <c r="AU3" s="102"/>
      <c r="AV3" s="102"/>
      <c r="AW3" s="102"/>
      <c r="AX3" s="102"/>
      <c r="AY3" s="102"/>
      <c r="AZ3" s="102"/>
      <c r="BA3" s="102"/>
      <c r="BB3" s="102"/>
      <c r="BC3" s="102"/>
      <c r="BD3" s="102"/>
      <c r="BE3" s="102"/>
      <c r="BF3" s="102"/>
      <c r="BG3" s="102"/>
      <c r="BH3" s="102"/>
      <c r="BI3" s="102"/>
      <c r="BJ3" s="102"/>
      <c r="BK3" s="102"/>
      <c r="BL3" s="102"/>
      <c r="BM3" s="102"/>
      <c r="BN3" s="102"/>
      <c r="BO3" s="102"/>
      <c r="BP3" s="102"/>
      <c r="BQ3" s="102"/>
      <c r="BR3" s="102"/>
      <c r="BS3" s="102"/>
      <c r="BT3" s="102"/>
      <c r="BU3" s="102"/>
      <c r="BV3" s="102"/>
      <c r="BW3" s="102"/>
      <c r="BX3" s="102"/>
      <c r="BY3" s="102"/>
    </row>
    <row r="4" spans="1:77" x14ac:dyDescent="0.3">
      <c r="A4" s="102" t="s">
        <v>480</v>
      </c>
      <c r="B4" s="102"/>
      <c r="C4" s="102"/>
      <c r="D4" s="102"/>
      <c r="E4" s="102"/>
      <c r="F4" s="102"/>
      <c r="G4" s="102"/>
      <c r="H4" s="102"/>
      <c r="I4" s="102"/>
      <c r="J4" s="102"/>
      <c r="K4" s="102"/>
      <c r="L4" s="102"/>
      <c r="M4" s="102"/>
      <c r="N4" s="102"/>
      <c r="O4" s="102"/>
      <c r="P4" s="102"/>
      <c r="Q4" s="102"/>
      <c r="R4" s="102"/>
      <c r="S4" s="102"/>
      <c r="T4" s="102"/>
      <c r="U4" s="102"/>
      <c r="V4" s="102"/>
      <c r="W4" s="102"/>
      <c r="X4" s="102"/>
      <c r="Y4" s="102"/>
      <c r="Z4" s="102"/>
      <c r="AA4" s="102"/>
      <c r="AB4" s="102"/>
      <c r="AC4" s="102"/>
      <c r="AD4" s="102"/>
      <c r="AE4" s="102"/>
      <c r="AF4" s="102"/>
      <c r="AG4" s="102"/>
      <c r="AH4" s="102"/>
      <c r="AI4" s="102"/>
      <c r="AJ4" s="102"/>
      <c r="AK4" s="102"/>
      <c r="AL4" s="102"/>
      <c r="AM4" s="102"/>
      <c r="AN4" s="102"/>
      <c r="AO4" s="102"/>
      <c r="AP4" s="102"/>
      <c r="AQ4" s="102"/>
      <c r="AR4" s="102"/>
      <c r="AS4" s="102"/>
      <c r="AT4" s="102"/>
      <c r="AU4" s="102"/>
      <c r="AV4" s="102"/>
      <c r="AW4" s="102"/>
      <c r="AX4" s="102"/>
      <c r="AY4" s="102"/>
      <c r="AZ4" s="102"/>
      <c r="BA4" s="102"/>
      <c r="BB4" s="102"/>
      <c r="BC4" s="102"/>
      <c r="BD4" s="102"/>
      <c r="BE4" s="102"/>
      <c r="BF4" s="102"/>
      <c r="BG4" s="102"/>
      <c r="BH4" s="102"/>
      <c r="BI4" s="102"/>
      <c r="BJ4" s="102"/>
      <c r="BK4" s="102"/>
      <c r="BL4" s="102"/>
      <c r="BM4" s="102"/>
      <c r="BN4" s="102"/>
      <c r="BO4" s="102"/>
      <c r="BP4" s="102"/>
      <c r="BQ4" s="102"/>
      <c r="BR4" s="102"/>
      <c r="BS4" s="102"/>
      <c r="BT4" s="102"/>
      <c r="BU4" s="102"/>
      <c r="BV4" s="102"/>
      <c r="BW4" s="102"/>
      <c r="BX4" s="102"/>
      <c r="BY4" s="102"/>
    </row>
    <row r="6" spans="1:77" x14ac:dyDescent="0.3">
      <c r="A6" s="100" t="s">
        <v>481</v>
      </c>
      <c r="B6" s="100" t="s">
        <v>482</v>
      </c>
      <c r="C6" s="100" t="s">
        <v>232</v>
      </c>
      <c r="D6" s="100"/>
      <c r="E6" s="100"/>
      <c r="F6" s="100"/>
      <c r="G6" s="100" t="s">
        <v>234</v>
      </c>
      <c r="H6" s="100"/>
      <c r="I6" s="100"/>
      <c r="J6" s="100"/>
      <c r="K6" s="100" t="s">
        <v>236</v>
      </c>
      <c r="L6" s="100"/>
      <c r="M6" s="100"/>
      <c r="N6" s="100"/>
      <c r="O6" s="100" t="s">
        <v>238</v>
      </c>
      <c r="P6" s="100"/>
      <c r="Q6" s="100"/>
      <c r="R6" s="100"/>
      <c r="S6" s="100" t="s">
        <v>240</v>
      </c>
      <c r="T6" s="100"/>
      <c r="U6" s="100"/>
      <c r="V6" s="100"/>
      <c r="W6" s="100" t="s">
        <v>242</v>
      </c>
      <c r="X6" s="100"/>
      <c r="Y6" s="100"/>
      <c r="Z6" s="100"/>
      <c r="AA6" s="100" t="s">
        <v>244</v>
      </c>
      <c r="AB6" s="100"/>
      <c r="AC6" s="100"/>
      <c r="AD6" s="100"/>
      <c r="AE6" s="100" t="s">
        <v>246</v>
      </c>
      <c r="AF6" s="100"/>
      <c r="AG6" s="100"/>
      <c r="AH6" s="100"/>
      <c r="AI6" s="100" t="s">
        <v>248</v>
      </c>
      <c r="AJ6" s="100"/>
      <c r="AK6" s="100"/>
      <c r="AL6" s="100"/>
      <c r="AM6" s="100" t="s">
        <v>250</v>
      </c>
      <c r="AN6" s="100"/>
      <c r="AO6" s="100"/>
      <c r="AP6" s="100"/>
      <c r="AQ6" s="100" t="s">
        <v>252</v>
      </c>
      <c r="AR6" s="100"/>
      <c r="AS6" s="100"/>
      <c r="AT6" s="100"/>
      <c r="AU6" s="100" t="s">
        <v>254</v>
      </c>
      <c r="AV6" s="100"/>
      <c r="AW6" s="100"/>
      <c r="AX6" s="100"/>
      <c r="AY6" s="100" t="s">
        <v>256</v>
      </c>
      <c r="AZ6" s="100"/>
      <c r="BA6" s="100"/>
      <c r="BB6" s="100"/>
      <c r="BC6" s="100" t="s">
        <v>258</v>
      </c>
      <c r="BD6" s="100"/>
      <c r="BE6" s="100"/>
      <c r="BF6" s="100"/>
      <c r="BG6" s="100" t="s">
        <v>260</v>
      </c>
      <c r="BH6" s="100"/>
      <c r="BI6" s="100"/>
      <c r="BJ6" s="100"/>
      <c r="BK6" s="100" t="s">
        <v>262</v>
      </c>
      <c r="BL6" s="100"/>
      <c r="BM6" s="100"/>
      <c r="BN6" s="100"/>
      <c r="BO6" s="100" t="s">
        <v>264</v>
      </c>
      <c r="BP6" s="100"/>
      <c r="BQ6" s="100"/>
      <c r="BR6" s="100"/>
      <c r="BS6" s="100" t="s">
        <v>266</v>
      </c>
      <c r="BT6" s="100"/>
      <c r="BU6" s="100"/>
      <c r="BV6" s="100"/>
      <c r="BW6" s="100" t="s">
        <v>483</v>
      </c>
      <c r="BX6" s="100"/>
      <c r="BY6" s="100"/>
    </row>
    <row r="7" spans="1:77" x14ac:dyDescent="0.3">
      <c r="A7" s="100"/>
      <c r="B7" s="100"/>
      <c r="C7" s="29" t="s">
        <v>484</v>
      </c>
      <c r="D7" s="29" t="s">
        <v>485</v>
      </c>
      <c r="E7" s="29" t="s">
        <v>486</v>
      </c>
      <c r="F7" s="29" t="s">
        <v>487</v>
      </c>
      <c r="G7" s="29" t="s">
        <v>484</v>
      </c>
      <c r="H7" s="29" t="s">
        <v>485</v>
      </c>
      <c r="I7" s="29" t="s">
        <v>486</v>
      </c>
      <c r="J7" s="29" t="s">
        <v>487</v>
      </c>
      <c r="K7" s="29" t="s">
        <v>484</v>
      </c>
      <c r="L7" s="29" t="s">
        <v>485</v>
      </c>
      <c r="M7" s="29" t="s">
        <v>486</v>
      </c>
      <c r="N7" s="29" t="s">
        <v>487</v>
      </c>
      <c r="O7" s="29" t="s">
        <v>484</v>
      </c>
      <c r="P7" s="29" t="s">
        <v>485</v>
      </c>
      <c r="Q7" s="29" t="s">
        <v>486</v>
      </c>
      <c r="R7" s="29" t="s">
        <v>487</v>
      </c>
      <c r="S7" s="29" t="s">
        <v>484</v>
      </c>
      <c r="T7" s="29" t="s">
        <v>485</v>
      </c>
      <c r="U7" s="29" t="s">
        <v>486</v>
      </c>
      <c r="V7" s="29" t="s">
        <v>487</v>
      </c>
      <c r="W7" s="29" t="s">
        <v>484</v>
      </c>
      <c r="X7" s="29" t="s">
        <v>485</v>
      </c>
      <c r="Y7" s="29" t="s">
        <v>486</v>
      </c>
      <c r="Z7" s="29" t="s">
        <v>487</v>
      </c>
      <c r="AA7" s="29" t="s">
        <v>484</v>
      </c>
      <c r="AB7" s="29" t="s">
        <v>485</v>
      </c>
      <c r="AC7" s="29" t="s">
        <v>486</v>
      </c>
      <c r="AD7" s="29" t="s">
        <v>487</v>
      </c>
      <c r="AE7" s="29" t="s">
        <v>484</v>
      </c>
      <c r="AF7" s="29" t="s">
        <v>485</v>
      </c>
      <c r="AG7" s="29" t="s">
        <v>486</v>
      </c>
      <c r="AH7" s="29" t="s">
        <v>487</v>
      </c>
      <c r="AI7" s="29" t="s">
        <v>484</v>
      </c>
      <c r="AJ7" s="29" t="s">
        <v>485</v>
      </c>
      <c r="AK7" s="29" t="s">
        <v>486</v>
      </c>
      <c r="AL7" s="29" t="s">
        <v>487</v>
      </c>
      <c r="AM7" s="29" t="s">
        <v>484</v>
      </c>
      <c r="AN7" s="29" t="s">
        <v>485</v>
      </c>
      <c r="AO7" s="29" t="s">
        <v>486</v>
      </c>
      <c r="AP7" s="29" t="s">
        <v>487</v>
      </c>
      <c r="AQ7" s="29" t="s">
        <v>484</v>
      </c>
      <c r="AR7" s="29" t="s">
        <v>485</v>
      </c>
      <c r="AS7" s="29" t="s">
        <v>486</v>
      </c>
      <c r="AT7" s="29" t="s">
        <v>487</v>
      </c>
      <c r="AU7" s="29" t="s">
        <v>484</v>
      </c>
      <c r="AV7" s="29" t="s">
        <v>485</v>
      </c>
      <c r="AW7" s="29" t="s">
        <v>486</v>
      </c>
      <c r="AX7" s="29" t="s">
        <v>487</v>
      </c>
      <c r="AY7" s="29" t="s">
        <v>484</v>
      </c>
      <c r="AZ7" s="29" t="s">
        <v>485</v>
      </c>
      <c r="BA7" s="29" t="s">
        <v>486</v>
      </c>
      <c r="BB7" s="29" t="s">
        <v>487</v>
      </c>
      <c r="BC7" s="29" t="s">
        <v>484</v>
      </c>
      <c r="BD7" s="29" t="s">
        <v>485</v>
      </c>
      <c r="BE7" s="29" t="s">
        <v>486</v>
      </c>
      <c r="BF7" s="29" t="s">
        <v>487</v>
      </c>
      <c r="BG7" s="29" t="s">
        <v>484</v>
      </c>
      <c r="BH7" s="29" t="s">
        <v>485</v>
      </c>
      <c r="BI7" s="29" t="s">
        <v>486</v>
      </c>
      <c r="BJ7" s="29" t="s">
        <v>487</v>
      </c>
      <c r="BK7" s="29" t="s">
        <v>484</v>
      </c>
      <c r="BL7" s="29" t="s">
        <v>485</v>
      </c>
      <c r="BM7" s="29" t="s">
        <v>486</v>
      </c>
      <c r="BN7" s="29" t="s">
        <v>487</v>
      </c>
      <c r="BO7" s="29" t="s">
        <v>484</v>
      </c>
      <c r="BP7" s="29" t="s">
        <v>485</v>
      </c>
      <c r="BQ7" s="29" t="s">
        <v>486</v>
      </c>
      <c r="BR7" s="29" t="s">
        <v>487</v>
      </c>
      <c r="BS7" s="29" t="s">
        <v>484</v>
      </c>
      <c r="BT7" s="29" t="s">
        <v>485</v>
      </c>
      <c r="BU7" s="29" t="s">
        <v>486</v>
      </c>
      <c r="BV7" s="29" t="s">
        <v>487</v>
      </c>
      <c r="BW7" s="29" t="s">
        <v>484</v>
      </c>
      <c r="BX7" s="29" t="s">
        <v>485</v>
      </c>
      <c r="BY7" s="29" t="s">
        <v>486</v>
      </c>
    </row>
    <row r="8" spans="1:77" x14ac:dyDescent="0.3">
      <c r="A8" s="30" t="s">
        <v>488</v>
      </c>
      <c r="B8" s="31" t="s">
        <v>489</v>
      </c>
      <c r="C8" s="30">
        <v>6613.6</v>
      </c>
      <c r="D8" s="30">
        <v>6707.5</v>
      </c>
      <c r="E8" s="30">
        <v>6815.4</v>
      </c>
      <c r="F8" s="30">
        <v>6912.1</v>
      </c>
      <c r="G8" s="30">
        <v>6986.9</v>
      </c>
      <c r="H8" s="30">
        <v>7036.3</v>
      </c>
      <c r="I8" s="30">
        <v>7064.7</v>
      </c>
      <c r="J8" s="30">
        <v>7174.7</v>
      </c>
      <c r="K8" s="30">
        <v>7209.9</v>
      </c>
      <c r="L8" s="30">
        <v>7302.1</v>
      </c>
      <c r="M8" s="30">
        <v>7390.9</v>
      </c>
      <c r="N8" s="30">
        <v>7467.7</v>
      </c>
      <c r="O8" s="30">
        <v>7555.8</v>
      </c>
      <c r="P8" s="30">
        <v>7642.6</v>
      </c>
      <c r="Q8" s="30">
        <v>7802.6</v>
      </c>
      <c r="R8" s="30">
        <v>7891.5</v>
      </c>
      <c r="S8" s="30">
        <v>8027.7</v>
      </c>
      <c r="T8" s="30">
        <v>8133</v>
      </c>
      <c r="U8" s="30">
        <v>8264.2999999999993</v>
      </c>
      <c r="V8" s="30">
        <v>8425.6</v>
      </c>
      <c r="W8" s="30">
        <v>8523</v>
      </c>
      <c r="X8" s="30">
        <v>8671.4</v>
      </c>
      <c r="Y8" s="30">
        <v>8849.2000000000007</v>
      </c>
      <c r="Z8" s="30">
        <v>8944.9</v>
      </c>
      <c r="AA8" s="30">
        <v>9090.7000000000007</v>
      </c>
      <c r="AB8" s="30">
        <v>9210.2000000000007</v>
      </c>
      <c r="AC8" s="30">
        <v>9333</v>
      </c>
      <c r="AD8" s="30">
        <v>9407.5</v>
      </c>
      <c r="AE8" s="30">
        <v>9549.4</v>
      </c>
      <c r="AF8" s="30">
        <v>9644.7000000000007</v>
      </c>
      <c r="AG8" s="30">
        <v>9753.7999999999993</v>
      </c>
      <c r="AH8" s="30">
        <v>9877.7999999999993</v>
      </c>
      <c r="AI8" s="30">
        <v>9934.2999999999993</v>
      </c>
      <c r="AJ8" s="30">
        <v>10052.799999999999</v>
      </c>
      <c r="AK8" s="30">
        <v>10081</v>
      </c>
      <c r="AL8" s="30">
        <v>9837.2999999999993</v>
      </c>
      <c r="AM8" s="30">
        <v>9756.1</v>
      </c>
      <c r="AN8" s="30">
        <v>9760.2000000000007</v>
      </c>
      <c r="AO8" s="30">
        <v>9895.4</v>
      </c>
      <c r="AP8" s="30">
        <v>9957.1</v>
      </c>
      <c r="AQ8" s="30">
        <v>10040.5</v>
      </c>
      <c r="AR8" s="30">
        <v>10131.799999999999</v>
      </c>
      <c r="AS8" s="30">
        <v>10220.6</v>
      </c>
      <c r="AT8" s="30">
        <v>10350.5</v>
      </c>
      <c r="AU8" s="30">
        <v>10485.4</v>
      </c>
      <c r="AV8" s="30">
        <v>10612.1</v>
      </c>
      <c r="AW8" s="30">
        <v>10705.4</v>
      </c>
      <c r="AX8" s="30">
        <v>10761.6</v>
      </c>
      <c r="AY8" s="30">
        <v>10922.4</v>
      </c>
      <c r="AZ8" s="30">
        <v>10964.9</v>
      </c>
      <c r="BA8" s="30">
        <v>11014.2</v>
      </c>
      <c r="BB8" s="30">
        <v>11125.7</v>
      </c>
      <c r="BC8" s="30">
        <v>11223.2</v>
      </c>
      <c r="BD8" s="30">
        <v>11239.6</v>
      </c>
      <c r="BE8" s="30">
        <v>11330.9</v>
      </c>
      <c r="BF8" s="30">
        <v>11475.1</v>
      </c>
      <c r="BG8" s="30">
        <v>11573.9</v>
      </c>
      <c r="BH8" s="30">
        <v>11756</v>
      </c>
      <c r="BI8" s="30">
        <v>11920.7</v>
      </c>
      <c r="BJ8" s="30">
        <v>12045.5</v>
      </c>
      <c r="BK8" s="30">
        <v>12095.6</v>
      </c>
      <c r="BL8" s="30">
        <v>12256.7</v>
      </c>
      <c r="BM8" s="30">
        <v>12380.7</v>
      </c>
      <c r="BN8" s="30">
        <v>12445.1</v>
      </c>
      <c r="BO8" s="30">
        <v>12526.5</v>
      </c>
      <c r="BP8" s="30">
        <v>12706.5</v>
      </c>
      <c r="BQ8" s="30">
        <v>12845.2</v>
      </c>
      <c r="BR8" s="30">
        <v>12989.4</v>
      </c>
      <c r="BS8" s="30">
        <v>13114.1</v>
      </c>
      <c r="BT8" s="30">
        <v>13233.2</v>
      </c>
      <c r="BU8" s="30">
        <v>13359.1</v>
      </c>
      <c r="BV8" s="30">
        <v>13579.2</v>
      </c>
      <c r="BW8" s="30">
        <v>13679.6</v>
      </c>
      <c r="BX8" s="30">
        <v>13875.6</v>
      </c>
      <c r="BY8" s="30">
        <v>14067.3</v>
      </c>
    </row>
    <row r="9" spans="1:77" x14ac:dyDescent="0.3">
      <c r="A9" s="30" t="s">
        <v>490</v>
      </c>
      <c r="B9" s="31" t="s">
        <v>491</v>
      </c>
      <c r="C9" s="30">
        <v>2413.1</v>
      </c>
      <c r="D9" s="30">
        <v>2437.1</v>
      </c>
      <c r="E9" s="30">
        <v>2469.1999999999998</v>
      </c>
      <c r="F9" s="30">
        <v>2493.4</v>
      </c>
      <c r="G9" s="30">
        <v>2499.1999999999998</v>
      </c>
      <c r="H9" s="30">
        <v>2510.1</v>
      </c>
      <c r="I9" s="30">
        <v>2515.1999999999998</v>
      </c>
      <c r="J9" s="30">
        <v>2577.8000000000002</v>
      </c>
      <c r="K9" s="30">
        <v>2561.9</v>
      </c>
      <c r="L9" s="30">
        <v>2586.9</v>
      </c>
      <c r="M9" s="30">
        <v>2618.4</v>
      </c>
      <c r="N9" s="30">
        <v>2628</v>
      </c>
      <c r="O9" s="30">
        <v>2657.3</v>
      </c>
      <c r="P9" s="30">
        <v>2677.9</v>
      </c>
      <c r="Q9" s="30">
        <v>2766.2</v>
      </c>
      <c r="R9" s="30">
        <v>2788.9</v>
      </c>
      <c r="S9" s="30">
        <v>2843.2</v>
      </c>
      <c r="T9" s="30">
        <v>2869</v>
      </c>
      <c r="U9" s="30">
        <v>2911.3</v>
      </c>
      <c r="V9" s="30">
        <v>2984.5</v>
      </c>
      <c r="W9" s="30">
        <v>3001.9</v>
      </c>
      <c r="X9" s="30">
        <v>3057.4</v>
      </c>
      <c r="Y9" s="30">
        <v>3137.8</v>
      </c>
      <c r="Z9" s="30">
        <v>3134.5</v>
      </c>
      <c r="AA9" s="30">
        <v>3196.8</v>
      </c>
      <c r="AB9" s="30">
        <v>3226.1</v>
      </c>
      <c r="AC9" s="30">
        <v>3273.4</v>
      </c>
      <c r="AD9" s="30">
        <v>3262.2</v>
      </c>
      <c r="AE9" s="30">
        <v>3308.1</v>
      </c>
      <c r="AF9" s="30">
        <v>3351.8</v>
      </c>
      <c r="AG9" s="30">
        <v>3380</v>
      </c>
      <c r="AH9" s="30">
        <v>3428.2</v>
      </c>
      <c r="AI9" s="30">
        <v>3406.4</v>
      </c>
      <c r="AJ9" s="30">
        <v>3443.5</v>
      </c>
      <c r="AK9" s="30">
        <v>3427.9</v>
      </c>
      <c r="AL9" s="30">
        <v>3175.1</v>
      </c>
      <c r="AM9" s="30">
        <v>3120</v>
      </c>
      <c r="AN9" s="30">
        <v>3134.5</v>
      </c>
      <c r="AO9" s="30">
        <v>3228.5</v>
      </c>
      <c r="AP9" s="30">
        <v>3237.1</v>
      </c>
      <c r="AQ9" s="30">
        <v>3266.2</v>
      </c>
      <c r="AR9" s="30">
        <v>3291.2</v>
      </c>
      <c r="AS9" s="30">
        <v>3315.1</v>
      </c>
      <c r="AT9" s="30">
        <v>3398.8</v>
      </c>
      <c r="AU9" s="30">
        <v>3469</v>
      </c>
      <c r="AV9" s="30">
        <v>3514.5</v>
      </c>
      <c r="AW9" s="30">
        <v>3527.8</v>
      </c>
      <c r="AX9" s="30">
        <v>3561.2</v>
      </c>
      <c r="AY9" s="30">
        <v>3628.7</v>
      </c>
      <c r="AZ9" s="30">
        <v>3616.4</v>
      </c>
      <c r="BA9" s="30">
        <v>3631.8</v>
      </c>
      <c r="BB9" s="30">
        <v>3674.1</v>
      </c>
      <c r="BC9" s="30">
        <v>3731.6</v>
      </c>
      <c r="BD9" s="30">
        <v>3699.3</v>
      </c>
      <c r="BE9" s="30">
        <v>3730.4</v>
      </c>
      <c r="BF9" s="30">
        <v>3758.6</v>
      </c>
      <c r="BG9" s="30">
        <v>3788.1</v>
      </c>
      <c r="BH9" s="30">
        <v>3860.9</v>
      </c>
      <c r="BI9" s="30">
        <v>3896.3</v>
      </c>
      <c r="BJ9" s="30">
        <v>3900.8</v>
      </c>
      <c r="BK9" s="30">
        <v>3859.1</v>
      </c>
      <c r="BL9" s="30">
        <v>3922.7</v>
      </c>
      <c r="BM9" s="30">
        <v>3956.8</v>
      </c>
      <c r="BN9" s="30">
        <v>3940.1</v>
      </c>
      <c r="BO9" s="30">
        <v>3932.2</v>
      </c>
      <c r="BP9" s="30">
        <v>3990.3</v>
      </c>
      <c r="BQ9" s="30">
        <v>4013.9</v>
      </c>
      <c r="BR9" s="30">
        <v>4048.8</v>
      </c>
      <c r="BS9" s="30">
        <v>4090.4</v>
      </c>
      <c r="BT9" s="30">
        <v>4117.1000000000004</v>
      </c>
      <c r="BU9" s="30">
        <v>4166</v>
      </c>
      <c r="BV9" s="30">
        <v>4250.8999999999996</v>
      </c>
      <c r="BW9" s="30">
        <v>4267.7</v>
      </c>
      <c r="BX9" s="30">
        <v>4329.5</v>
      </c>
      <c r="BY9" s="30">
        <v>4386.6000000000004</v>
      </c>
    </row>
    <row r="10" spans="1:77" x14ac:dyDescent="0.3">
      <c r="A10" s="30" t="s">
        <v>492</v>
      </c>
      <c r="B10" s="30" t="s">
        <v>493</v>
      </c>
      <c r="C10" s="30">
        <v>920.9</v>
      </c>
      <c r="D10" s="30">
        <v>901.9</v>
      </c>
      <c r="E10" s="30">
        <v>911.7</v>
      </c>
      <c r="F10" s="30">
        <v>915.8</v>
      </c>
      <c r="G10" s="30">
        <v>926.8</v>
      </c>
      <c r="H10" s="30">
        <v>919.5</v>
      </c>
      <c r="I10" s="30">
        <v>923.9</v>
      </c>
      <c r="J10" s="30">
        <v>995.9</v>
      </c>
      <c r="K10" s="30">
        <v>976.2</v>
      </c>
      <c r="L10" s="30">
        <v>977.4</v>
      </c>
      <c r="M10" s="30">
        <v>1001.7</v>
      </c>
      <c r="N10" s="30">
        <v>986.1</v>
      </c>
      <c r="O10" s="30">
        <v>974.5</v>
      </c>
      <c r="P10" s="30">
        <v>1007.8</v>
      </c>
      <c r="Q10" s="30">
        <v>1041.8</v>
      </c>
      <c r="R10" s="30">
        <v>1047.0999999999999</v>
      </c>
      <c r="S10" s="30">
        <v>1064.2</v>
      </c>
      <c r="T10" s="30">
        <v>1066</v>
      </c>
      <c r="U10" s="30">
        <v>1085</v>
      </c>
      <c r="V10" s="30">
        <v>1107.0999999999999</v>
      </c>
      <c r="W10" s="30">
        <v>1110</v>
      </c>
      <c r="X10" s="30">
        <v>1137.9000000000001</v>
      </c>
      <c r="Y10" s="30">
        <v>1151.8</v>
      </c>
      <c r="Z10" s="30">
        <v>1114.7</v>
      </c>
      <c r="AA10" s="30">
        <v>1154.0999999999999</v>
      </c>
      <c r="AB10" s="30">
        <v>1149.2</v>
      </c>
      <c r="AC10" s="30">
        <v>1160.5</v>
      </c>
      <c r="AD10" s="30">
        <v>1169.4000000000001</v>
      </c>
      <c r="AE10" s="30">
        <v>1179</v>
      </c>
      <c r="AF10" s="30">
        <v>1185.7</v>
      </c>
      <c r="AG10" s="30">
        <v>1191.9000000000001</v>
      </c>
      <c r="AH10" s="30">
        <v>1195.5999999999999</v>
      </c>
      <c r="AI10" s="30">
        <v>1153.5</v>
      </c>
      <c r="AJ10" s="30">
        <v>1137.7</v>
      </c>
      <c r="AK10" s="30">
        <v>1095.8</v>
      </c>
      <c r="AL10" s="30">
        <v>1008</v>
      </c>
      <c r="AM10" s="30">
        <v>1004.5</v>
      </c>
      <c r="AN10" s="30">
        <v>994.7</v>
      </c>
      <c r="AO10" s="30">
        <v>1035.0999999999999</v>
      </c>
      <c r="AP10" s="30">
        <v>1014.2</v>
      </c>
      <c r="AQ10" s="30">
        <v>1021.1</v>
      </c>
      <c r="AR10" s="30">
        <v>1043.9000000000001</v>
      </c>
      <c r="AS10" s="30">
        <v>1052.4000000000001</v>
      </c>
      <c r="AT10" s="30">
        <v>1078.4000000000001</v>
      </c>
      <c r="AU10" s="30">
        <v>1087.9000000000001</v>
      </c>
      <c r="AV10" s="30">
        <v>1082.9000000000001</v>
      </c>
      <c r="AW10" s="30">
        <v>1090.8</v>
      </c>
      <c r="AX10" s="30">
        <v>1112.4000000000001</v>
      </c>
      <c r="AY10" s="30">
        <v>1138.0999999999999</v>
      </c>
      <c r="AZ10" s="30">
        <v>1133.5999999999999</v>
      </c>
      <c r="BA10" s="30">
        <v>1141.7</v>
      </c>
      <c r="BB10" s="30">
        <v>1163.5999999999999</v>
      </c>
      <c r="BC10" s="30">
        <v>1188.8</v>
      </c>
      <c r="BD10" s="30">
        <v>1185.5</v>
      </c>
      <c r="BE10" s="30">
        <v>1188.9000000000001</v>
      </c>
      <c r="BF10" s="30">
        <v>1194.5</v>
      </c>
      <c r="BG10" s="30">
        <v>1202.5999999999999</v>
      </c>
      <c r="BH10" s="30">
        <v>1239.5999999999999</v>
      </c>
      <c r="BI10" s="30">
        <v>1256.4000000000001</v>
      </c>
      <c r="BJ10" s="30">
        <v>1270.8</v>
      </c>
      <c r="BK10" s="30">
        <v>1281.4000000000001</v>
      </c>
      <c r="BL10" s="30">
        <v>1308.3</v>
      </c>
      <c r="BM10" s="30">
        <v>1317.2</v>
      </c>
      <c r="BN10" s="30">
        <v>1319.3</v>
      </c>
      <c r="BO10" s="30">
        <v>1323.7</v>
      </c>
      <c r="BP10" s="30">
        <v>1336.3</v>
      </c>
      <c r="BQ10" s="30">
        <v>1357.7</v>
      </c>
      <c r="BR10" s="30">
        <v>1368.7</v>
      </c>
      <c r="BS10" s="30">
        <v>1375.6</v>
      </c>
      <c r="BT10" s="30">
        <v>1393.4</v>
      </c>
      <c r="BU10" s="30">
        <v>1411.2</v>
      </c>
      <c r="BV10" s="30">
        <v>1445.7</v>
      </c>
      <c r="BW10" s="30">
        <v>1434.5</v>
      </c>
      <c r="BX10" s="30">
        <v>1458.7</v>
      </c>
      <c r="BY10" s="30">
        <v>1479.3</v>
      </c>
    </row>
    <row r="11" spans="1:77" x14ac:dyDescent="0.3">
      <c r="A11" s="30" t="s">
        <v>494</v>
      </c>
      <c r="B11" s="30" t="s">
        <v>495</v>
      </c>
      <c r="C11" s="30">
        <v>379.3</v>
      </c>
      <c r="D11" s="30">
        <v>353.6</v>
      </c>
      <c r="E11" s="30">
        <v>358.8</v>
      </c>
      <c r="F11" s="30">
        <v>361.3</v>
      </c>
      <c r="G11" s="30">
        <v>372.5</v>
      </c>
      <c r="H11" s="30">
        <v>365.7</v>
      </c>
      <c r="I11" s="30">
        <v>369</v>
      </c>
      <c r="J11" s="30">
        <v>426</v>
      </c>
      <c r="K11" s="30">
        <v>395</v>
      </c>
      <c r="L11" s="30">
        <v>393</v>
      </c>
      <c r="M11" s="30">
        <v>419.6</v>
      </c>
      <c r="N11" s="30">
        <v>397.8</v>
      </c>
      <c r="O11" s="30">
        <v>388.9</v>
      </c>
      <c r="P11" s="30">
        <v>402.5</v>
      </c>
      <c r="Q11" s="30">
        <v>412</v>
      </c>
      <c r="R11" s="30">
        <v>402.6</v>
      </c>
      <c r="S11" s="30">
        <v>405.8</v>
      </c>
      <c r="T11" s="30">
        <v>399.1</v>
      </c>
      <c r="U11" s="30">
        <v>409.6</v>
      </c>
      <c r="V11" s="30">
        <v>422.8</v>
      </c>
      <c r="W11" s="30">
        <v>409.2</v>
      </c>
      <c r="X11" s="30">
        <v>422.1</v>
      </c>
      <c r="Y11" s="30">
        <v>430.1</v>
      </c>
      <c r="Z11" s="30">
        <v>378.4</v>
      </c>
      <c r="AA11" s="30">
        <v>392.3</v>
      </c>
      <c r="AB11" s="30">
        <v>392.4</v>
      </c>
      <c r="AC11" s="30">
        <v>398.6</v>
      </c>
      <c r="AD11" s="30">
        <v>396.6</v>
      </c>
      <c r="AE11" s="30">
        <v>400.1</v>
      </c>
      <c r="AF11" s="30">
        <v>400.8</v>
      </c>
      <c r="AG11" s="30">
        <v>399.3</v>
      </c>
      <c r="AH11" s="30">
        <v>402.1</v>
      </c>
      <c r="AI11" s="30">
        <v>378</v>
      </c>
      <c r="AJ11" s="30">
        <v>360.5</v>
      </c>
      <c r="AK11" s="30">
        <v>339.1</v>
      </c>
      <c r="AL11" s="30">
        <v>295.60000000000002</v>
      </c>
      <c r="AM11" s="30">
        <v>302.10000000000002</v>
      </c>
      <c r="AN11" s="30">
        <v>306.10000000000002</v>
      </c>
      <c r="AO11" s="30">
        <v>344.4</v>
      </c>
      <c r="AP11" s="30">
        <v>321.7</v>
      </c>
      <c r="AQ11" s="30">
        <v>321.8</v>
      </c>
      <c r="AR11" s="30">
        <v>340.1</v>
      </c>
      <c r="AS11" s="30">
        <v>348.8</v>
      </c>
      <c r="AT11" s="30">
        <v>367.1</v>
      </c>
      <c r="AU11" s="30">
        <v>368</v>
      </c>
      <c r="AV11" s="30">
        <v>355.5</v>
      </c>
      <c r="AW11" s="30">
        <v>359.3</v>
      </c>
      <c r="AX11" s="30">
        <v>377.9</v>
      </c>
      <c r="AY11" s="30">
        <v>390.8</v>
      </c>
      <c r="AZ11" s="30">
        <v>391</v>
      </c>
      <c r="BA11" s="30">
        <v>394.7</v>
      </c>
      <c r="BB11" s="30">
        <v>409.8</v>
      </c>
      <c r="BC11" s="30">
        <v>418.6</v>
      </c>
      <c r="BD11" s="30">
        <v>418.2</v>
      </c>
      <c r="BE11" s="30">
        <v>416.2</v>
      </c>
      <c r="BF11" s="30">
        <v>417.1</v>
      </c>
      <c r="BG11" s="30">
        <v>423</v>
      </c>
      <c r="BH11" s="30">
        <v>442.3</v>
      </c>
      <c r="BI11" s="30">
        <v>448.8</v>
      </c>
      <c r="BJ11" s="30">
        <v>455.2</v>
      </c>
      <c r="BK11" s="30">
        <v>463.5</v>
      </c>
      <c r="BL11" s="30">
        <v>480.2</v>
      </c>
      <c r="BM11" s="30">
        <v>479.1</v>
      </c>
      <c r="BN11" s="30">
        <v>472.7</v>
      </c>
      <c r="BO11" s="30">
        <v>471.3</v>
      </c>
      <c r="BP11" s="30">
        <v>474.9</v>
      </c>
      <c r="BQ11" s="30">
        <v>489.6</v>
      </c>
      <c r="BR11" s="30">
        <v>499</v>
      </c>
      <c r="BS11" s="30">
        <v>489.1</v>
      </c>
      <c r="BT11" s="30">
        <v>489.7</v>
      </c>
      <c r="BU11" s="30">
        <v>497.7</v>
      </c>
      <c r="BV11" s="30">
        <v>516.4</v>
      </c>
      <c r="BW11" s="30">
        <v>498.5</v>
      </c>
      <c r="BX11" s="30">
        <v>504.6</v>
      </c>
      <c r="BY11" s="30">
        <v>513</v>
      </c>
    </row>
    <row r="12" spans="1:77" x14ac:dyDescent="0.3">
      <c r="A12" s="30" t="s">
        <v>496</v>
      </c>
      <c r="B12" s="30" t="s">
        <v>497</v>
      </c>
      <c r="C12" s="30">
        <v>204.2</v>
      </c>
      <c r="D12" s="30">
        <v>207.7</v>
      </c>
      <c r="E12" s="30">
        <v>210.1</v>
      </c>
      <c r="F12" s="30">
        <v>210.4</v>
      </c>
      <c r="G12" s="30">
        <v>212.7</v>
      </c>
      <c r="H12" s="30">
        <v>213.2</v>
      </c>
      <c r="I12" s="30">
        <v>214.4</v>
      </c>
      <c r="J12" s="30">
        <v>219.5</v>
      </c>
      <c r="K12" s="30">
        <v>224.8</v>
      </c>
      <c r="L12" s="30">
        <v>226.5</v>
      </c>
      <c r="M12" s="30">
        <v>224.8</v>
      </c>
      <c r="N12" s="30">
        <v>227.3</v>
      </c>
      <c r="O12" s="30">
        <v>225.2</v>
      </c>
      <c r="P12" s="30">
        <v>232.6</v>
      </c>
      <c r="Q12" s="30">
        <v>239.5</v>
      </c>
      <c r="R12" s="30">
        <v>243.4</v>
      </c>
      <c r="S12" s="30">
        <v>248.6</v>
      </c>
      <c r="T12" s="30">
        <v>252</v>
      </c>
      <c r="U12" s="30">
        <v>256.2</v>
      </c>
      <c r="V12" s="30">
        <v>260.39999999999998</v>
      </c>
      <c r="W12" s="30">
        <v>264.5</v>
      </c>
      <c r="X12" s="30">
        <v>269.7</v>
      </c>
      <c r="Y12" s="30">
        <v>272.60000000000002</v>
      </c>
      <c r="Z12" s="30">
        <v>278.3</v>
      </c>
      <c r="AA12" s="30">
        <v>285.89999999999998</v>
      </c>
      <c r="AB12" s="30">
        <v>282.2</v>
      </c>
      <c r="AC12" s="30">
        <v>283.5</v>
      </c>
      <c r="AD12" s="30">
        <v>282.89999999999998</v>
      </c>
      <c r="AE12" s="30">
        <v>285.89999999999998</v>
      </c>
      <c r="AF12" s="30">
        <v>284</v>
      </c>
      <c r="AG12" s="30">
        <v>283.2</v>
      </c>
      <c r="AH12" s="30">
        <v>280.8</v>
      </c>
      <c r="AI12" s="30">
        <v>274.3</v>
      </c>
      <c r="AJ12" s="30">
        <v>271.89999999999998</v>
      </c>
      <c r="AK12" s="30">
        <v>262.39999999999998</v>
      </c>
      <c r="AL12" s="30">
        <v>248.8</v>
      </c>
      <c r="AM12" s="30">
        <v>242.5</v>
      </c>
      <c r="AN12" s="30">
        <v>238.2</v>
      </c>
      <c r="AO12" s="30">
        <v>236.7</v>
      </c>
      <c r="AP12" s="30">
        <v>235.7</v>
      </c>
      <c r="AQ12" s="30">
        <v>239.6</v>
      </c>
      <c r="AR12" s="30">
        <v>242.3</v>
      </c>
      <c r="AS12" s="30">
        <v>240.1</v>
      </c>
      <c r="AT12" s="30">
        <v>241.7</v>
      </c>
      <c r="AU12" s="30">
        <v>243.7</v>
      </c>
      <c r="AV12" s="30">
        <v>246.3</v>
      </c>
      <c r="AW12" s="30">
        <v>247.5</v>
      </c>
      <c r="AX12" s="30">
        <v>249.9</v>
      </c>
      <c r="AY12" s="30">
        <v>255.2</v>
      </c>
      <c r="AZ12" s="30">
        <v>252.2</v>
      </c>
      <c r="BA12" s="30">
        <v>253</v>
      </c>
      <c r="BB12" s="30">
        <v>255.4</v>
      </c>
      <c r="BC12" s="30">
        <v>260.5</v>
      </c>
      <c r="BD12" s="30">
        <v>262.2</v>
      </c>
      <c r="BE12" s="30">
        <v>265.7</v>
      </c>
      <c r="BF12" s="30">
        <v>266</v>
      </c>
      <c r="BG12" s="30">
        <v>265.89999999999998</v>
      </c>
      <c r="BH12" s="30">
        <v>274.10000000000002</v>
      </c>
      <c r="BI12" s="30">
        <v>277.2</v>
      </c>
      <c r="BJ12" s="30">
        <v>279.60000000000002</v>
      </c>
      <c r="BK12" s="30">
        <v>281.2</v>
      </c>
      <c r="BL12" s="30">
        <v>286.60000000000002</v>
      </c>
      <c r="BM12" s="30">
        <v>290.8</v>
      </c>
      <c r="BN12" s="30">
        <v>293.89999999999998</v>
      </c>
      <c r="BO12" s="30">
        <v>297.7</v>
      </c>
      <c r="BP12" s="30">
        <v>300.60000000000002</v>
      </c>
      <c r="BQ12" s="30">
        <v>303.2</v>
      </c>
      <c r="BR12" s="30">
        <v>303.5</v>
      </c>
      <c r="BS12" s="30">
        <v>309.8</v>
      </c>
      <c r="BT12" s="30">
        <v>312.89999999999998</v>
      </c>
      <c r="BU12" s="30">
        <v>316.3</v>
      </c>
      <c r="BV12" s="30">
        <v>322.60000000000002</v>
      </c>
      <c r="BW12" s="30">
        <v>324.10000000000002</v>
      </c>
      <c r="BX12" s="30">
        <v>331.3</v>
      </c>
      <c r="BY12" s="30">
        <v>335.1</v>
      </c>
    </row>
    <row r="13" spans="1:77" x14ac:dyDescent="0.3">
      <c r="A13" s="30" t="s">
        <v>498</v>
      </c>
      <c r="B13" s="30" t="s">
        <v>499</v>
      </c>
      <c r="C13" s="30">
        <v>228.7</v>
      </c>
      <c r="D13" s="30">
        <v>229.7</v>
      </c>
      <c r="E13" s="30">
        <v>231.9</v>
      </c>
      <c r="F13" s="30">
        <v>233.1</v>
      </c>
      <c r="G13" s="30">
        <v>231.4</v>
      </c>
      <c r="H13" s="30">
        <v>233.2</v>
      </c>
      <c r="I13" s="30">
        <v>234</v>
      </c>
      <c r="J13" s="30">
        <v>241.1</v>
      </c>
      <c r="K13" s="30">
        <v>244.7</v>
      </c>
      <c r="L13" s="30">
        <v>244.6</v>
      </c>
      <c r="M13" s="30">
        <v>244</v>
      </c>
      <c r="N13" s="30">
        <v>245.8</v>
      </c>
      <c r="O13" s="30">
        <v>246</v>
      </c>
      <c r="P13" s="30">
        <v>253.2</v>
      </c>
      <c r="Q13" s="30">
        <v>265.2</v>
      </c>
      <c r="R13" s="30">
        <v>273.5</v>
      </c>
      <c r="S13" s="30">
        <v>278.5</v>
      </c>
      <c r="T13" s="30">
        <v>283.5</v>
      </c>
      <c r="U13" s="30">
        <v>287.5</v>
      </c>
      <c r="V13" s="30">
        <v>289.89999999999998</v>
      </c>
      <c r="W13" s="30">
        <v>298.8</v>
      </c>
      <c r="X13" s="30">
        <v>306.7</v>
      </c>
      <c r="Y13" s="30">
        <v>308.5</v>
      </c>
      <c r="Z13" s="30">
        <v>311.60000000000002</v>
      </c>
      <c r="AA13" s="30">
        <v>324.8</v>
      </c>
      <c r="AB13" s="30">
        <v>322.89999999999998</v>
      </c>
      <c r="AC13" s="30">
        <v>324.89999999999998</v>
      </c>
      <c r="AD13" s="30">
        <v>332.7</v>
      </c>
      <c r="AE13" s="30">
        <v>333.1</v>
      </c>
      <c r="AF13" s="30">
        <v>336.8</v>
      </c>
      <c r="AG13" s="30">
        <v>342.2</v>
      </c>
      <c r="AH13" s="30">
        <v>344.6</v>
      </c>
      <c r="AI13" s="30">
        <v>335.3</v>
      </c>
      <c r="AJ13" s="30">
        <v>339.3</v>
      </c>
      <c r="AK13" s="30">
        <v>330.1</v>
      </c>
      <c r="AL13" s="30">
        <v>307.5</v>
      </c>
      <c r="AM13" s="30">
        <v>304.3</v>
      </c>
      <c r="AN13" s="30">
        <v>293.60000000000002</v>
      </c>
      <c r="AO13" s="30">
        <v>295.60000000000002</v>
      </c>
      <c r="AP13" s="30">
        <v>296.60000000000002</v>
      </c>
      <c r="AQ13" s="30">
        <v>297.3</v>
      </c>
      <c r="AR13" s="30">
        <v>298.7</v>
      </c>
      <c r="AS13" s="30">
        <v>298.3</v>
      </c>
      <c r="AT13" s="30">
        <v>300.3</v>
      </c>
      <c r="AU13" s="30">
        <v>303.39999999999998</v>
      </c>
      <c r="AV13" s="30">
        <v>304.89999999999998</v>
      </c>
      <c r="AW13" s="30">
        <v>305.7</v>
      </c>
      <c r="AX13" s="30">
        <v>307.39999999999998</v>
      </c>
      <c r="AY13" s="30">
        <v>311</v>
      </c>
      <c r="AZ13" s="30">
        <v>309.89999999999998</v>
      </c>
      <c r="BA13" s="30">
        <v>311.7</v>
      </c>
      <c r="BB13" s="30">
        <v>314.60000000000002</v>
      </c>
      <c r="BC13" s="30">
        <v>323.10000000000002</v>
      </c>
      <c r="BD13" s="30">
        <v>319.60000000000002</v>
      </c>
      <c r="BE13" s="30">
        <v>321.60000000000002</v>
      </c>
      <c r="BF13" s="30">
        <v>321.89999999999998</v>
      </c>
      <c r="BG13" s="30">
        <v>323.89999999999998</v>
      </c>
      <c r="BH13" s="30">
        <v>329.5</v>
      </c>
      <c r="BI13" s="30">
        <v>334.2</v>
      </c>
      <c r="BJ13" s="30">
        <v>338</v>
      </c>
      <c r="BK13" s="30">
        <v>337.6</v>
      </c>
      <c r="BL13" s="30">
        <v>340.6</v>
      </c>
      <c r="BM13" s="30">
        <v>345.7</v>
      </c>
      <c r="BN13" s="30">
        <v>350.6</v>
      </c>
      <c r="BO13" s="30">
        <v>352.7</v>
      </c>
      <c r="BP13" s="30">
        <v>356.5</v>
      </c>
      <c r="BQ13" s="30">
        <v>359.9</v>
      </c>
      <c r="BR13" s="30">
        <v>360.2</v>
      </c>
      <c r="BS13" s="30">
        <v>368.2</v>
      </c>
      <c r="BT13" s="30">
        <v>378.2</v>
      </c>
      <c r="BU13" s="30">
        <v>379.9</v>
      </c>
      <c r="BV13" s="30">
        <v>386.3</v>
      </c>
      <c r="BW13" s="30">
        <v>388.5</v>
      </c>
      <c r="BX13" s="30">
        <v>392.6</v>
      </c>
      <c r="BY13" s="30">
        <v>401.4</v>
      </c>
    </row>
    <row r="14" spans="1:77" x14ac:dyDescent="0.3">
      <c r="A14" s="30" t="s">
        <v>500</v>
      </c>
      <c r="B14" s="30" t="s">
        <v>501</v>
      </c>
      <c r="C14" s="30">
        <v>108.7</v>
      </c>
      <c r="D14" s="30">
        <v>110.9</v>
      </c>
      <c r="E14" s="30">
        <v>110.8</v>
      </c>
      <c r="F14" s="30">
        <v>111</v>
      </c>
      <c r="G14" s="30">
        <v>110.2</v>
      </c>
      <c r="H14" s="30">
        <v>107.4</v>
      </c>
      <c r="I14" s="30">
        <v>106.5</v>
      </c>
      <c r="J14" s="30">
        <v>109.3</v>
      </c>
      <c r="K14" s="30">
        <v>111.8</v>
      </c>
      <c r="L14" s="30">
        <v>113.3</v>
      </c>
      <c r="M14" s="30">
        <v>113.3</v>
      </c>
      <c r="N14" s="30">
        <v>115.1</v>
      </c>
      <c r="O14" s="30">
        <v>114.5</v>
      </c>
      <c r="P14" s="30">
        <v>119.5</v>
      </c>
      <c r="Q14" s="30">
        <v>125</v>
      </c>
      <c r="R14" s="30">
        <v>127.7</v>
      </c>
      <c r="S14" s="30">
        <v>131.4</v>
      </c>
      <c r="T14" s="30">
        <v>131.4</v>
      </c>
      <c r="U14" s="30">
        <v>131.80000000000001</v>
      </c>
      <c r="V14" s="30">
        <v>133.9</v>
      </c>
      <c r="W14" s="30">
        <v>137.5</v>
      </c>
      <c r="X14" s="30">
        <v>139.4</v>
      </c>
      <c r="Y14" s="30">
        <v>140.69999999999999</v>
      </c>
      <c r="Z14" s="30">
        <v>146.4</v>
      </c>
      <c r="AA14" s="30">
        <v>151.19999999999999</v>
      </c>
      <c r="AB14" s="30">
        <v>151.80000000000001</v>
      </c>
      <c r="AC14" s="30">
        <v>153.6</v>
      </c>
      <c r="AD14" s="30">
        <v>157.30000000000001</v>
      </c>
      <c r="AE14" s="30">
        <v>159.9</v>
      </c>
      <c r="AF14" s="30">
        <v>164.1</v>
      </c>
      <c r="AG14" s="30">
        <v>167.2</v>
      </c>
      <c r="AH14" s="30">
        <v>168.1</v>
      </c>
      <c r="AI14" s="30">
        <v>165.8</v>
      </c>
      <c r="AJ14" s="30">
        <v>166</v>
      </c>
      <c r="AK14" s="30">
        <v>164.2</v>
      </c>
      <c r="AL14" s="30">
        <v>156</v>
      </c>
      <c r="AM14" s="30">
        <v>155.6</v>
      </c>
      <c r="AN14" s="30">
        <v>156.80000000000001</v>
      </c>
      <c r="AO14" s="30">
        <v>158.4</v>
      </c>
      <c r="AP14" s="30">
        <v>160.19999999999999</v>
      </c>
      <c r="AQ14" s="30">
        <v>162.4</v>
      </c>
      <c r="AR14" s="30">
        <v>162.80000000000001</v>
      </c>
      <c r="AS14" s="30">
        <v>165.2</v>
      </c>
      <c r="AT14" s="30">
        <v>169.4</v>
      </c>
      <c r="AU14" s="30">
        <v>172.8</v>
      </c>
      <c r="AV14" s="30">
        <v>176.3</v>
      </c>
      <c r="AW14" s="30">
        <v>178.3</v>
      </c>
      <c r="AX14" s="30">
        <v>177.1</v>
      </c>
      <c r="AY14" s="30">
        <v>181</v>
      </c>
      <c r="AZ14" s="30">
        <v>180.4</v>
      </c>
      <c r="BA14" s="30">
        <v>182.2</v>
      </c>
      <c r="BB14" s="30">
        <v>183.8</v>
      </c>
      <c r="BC14" s="30">
        <v>186.5</v>
      </c>
      <c r="BD14" s="30">
        <v>185.5</v>
      </c>
      <c r="BE14" s="30">
        <v>185.4</v>
      </c>
      <c r="BF14" s="30">
        <v>189.5</v>
      </c>
      <c r="BG14" s="30">
        <v>189.8</v>
      </c>
      <c r="BH14" s="30">
        <v>193.7</v>
      </c>
      <c r="BI14" s="30">
        <v>196.2</v>
      </c>
      <c r="BJ14" s="30">
        <v>198.1</v>
      </c>
      <c r="BK14" s="30">
        <v>199.2</v>
      </c>
      <c r="BL14" s="30">
        <v>200.9</v>
      </c>
      <c r="BM14" s="30">
        <v>201.7</v>
      </c>
      <c r="BN14" s="30">
        <v>202.3</v>
      </c>
      <c r="BO14" s="30">
        <v>201.9</v>
      </c>
      <c r="BP14" s="30">
        <v>204.3</v>
      </c>
      <c r="BQ14" s="30">
        <v>205</v>
      </c>
      <c r="BR14" s="30">
        <v>206.1</v>
      </c>
      <c r="BS14" s="30">
        <v>208.5</v>
      </c>
      <c r="BT14" s="30">
        <v>212.6</v>
      </c>
      <c r="BU14" s="30">
        <v>217.3</v>
      </c>
      <c r="BV14" s="30">
        <v>220.4</v>
      </c>
      <c r="BW14" s="30">
        <v>223.4</v>
      </c>
      <c r="BX14" s="30">
        <v>230.2</v>
      </c>
      <c r="BY14" s="30">
        <v>229.8</v>
      </c>
    </row>
    <row r="15" spans="1:77" x14ac:dyDescent="0.3">
      <c r="A15" s="30" t="s">
        <v>502</v>
      </c>
      <c r="B15" s="30" t="s">
        <v>503</v>
      </c>
      <c r="C15" s="30">
        <v>1492.2</v>
      </c>
      <c r="D15" s="30">
        <v>1535.1</v>
      </c>
      <c r="E15" s="30">
        <v>1557.5</v>
      </c>
      <c r="F15" s="30">
        <v>1577.6</v>
      </c>
      <c r="G15" s="30">
        <v>1572.4</v>
      </c>
      <c r="H15" s="30">
        <v>1590.6</v>
      </c>
      <c r="I15" s="30">
        <v>1591.4</v>
      </c>
      <c r="J15" s="30">
        <v>1581.9</v>
      </c>
      <c r="K15" s="30">
        <v>1585.6</v>
      </c>
      <c r="L15" s="30">
        <v>1609.5</v>
      </c>
      <c r="M15" s="30">
        <v>1616.7</v>
      </c>
      <c r="N15" s="30">
        <v>1641.9</v>
      </c>
      <c r="O15" s="30">
        <v>1682.8</v>
      </c>
      <c r="P15" s="30">
        <v>1670.1</v>
      </c>
      <c r="Q15" s="30">
        <v>1724.5</v>
      </c>
      <c r="R15" s="30">
        <v>1741.8</v>
      </c>
      <c r="S15" s="30">
        <v>1779</v>
      </c>
      <c r="T15" s="30">
        <v>1803</v>
      </c>
      <c r="U15" s="30">
        <v>1826.3</v>
      </c>
      <c r="V15" s="30">
        <v>1877.5</v>
      </c>
      <c r="W15" s="30">
        <v>1892</v>
      </c>
      <c r="X15" s="30">
        <v>1919.5</v>
      </c>
      <c r="Y15" s="30">
        <v>1986</v>
      </c>
      <c r="Z15" s="30">
        <v>2019.7</v>
      </c>
      <c r="AA15" s="30">
        <v>2042.7</v>
      </c>
      <c r="AB15" s="30">
        <v>2076.8000000000002</v>
      </c>
      <c r="AC15" s="30">
        <v>2112.9</v>
      </c>
      <c r="AD15" s="30">
        <v>2092.8000000000002</v>
      </c>
      <c r="AE15" s="30">
        <v>2129.1</v>
      </c>
      <c r="AF15" s="30">
        <v>2166.1</v>
      </c>
      <c r="AG15" s="30">
        <v>2188.1999999999998</v>
      </c>
      <c r="AH15" s="30">
        <v>2232.6</v>
      </c>
      <c r="AI15" s="30">
        <v>2252.9</v>
      </c>
      <c r="AJ15" s="30">
        <v>2305.8000000000002</v>
      </c>
      <c r="AK15" s="30">
        <v>2332.1</v>
      </c>
      <c r="AL15" s="30">
        <v>2167.1</v>
      </c>
      <c r="AM15" s="30">
        <v>2115.5</v>
      </c>
      <c r="AN15" s="30">
        <v>2139.8000000000002</v>
      </c>
      <c r="AO15" s="30">
        <v>2193.4</v>
      </c>
      <c r="AP15" s="30">
        <v>2222.9</v>
      </c>
      <c r="AQ15" s="30">
        <v>2245.1</v>
      </c>
      <c r="AR15" s="30">
        <v>2247.3000000000002</v>
      </c>
      <c r="AS15" s="30">
        <v>2262.6999999999998</v>
      </c>
      <c r="AT15" s="30">
        <v>2320.4</v>
      </c>
      <c r="AU15" s="30">
        <v>2381.1</v>
      </c>
      <c r="AV15" s="30">
        <v>2431.6</v>
      </c>
      <c r="AW15" s="30">
        <v>2437</v>
      </c>
      <c r="AX15" s="30">
        <v>2448.8000000000002</v>
      </c>
      <c r="AY15" s="30">
        <v>2490.6</v>
      </c>
      <c r="AZ15" s="30">
        <v>2482.8000000000002</v>
      </c>
      <c r="BA15" s="30">
        <v>2490.1</v>
      </c>
      <c r="BB15" s="30">
        <v>2510.5</v>
      </c>
      <c r="BC15" s="30">
        <v>2542.8000000000002</v>
      </c>
      <c r="BD15" s="30">
        <v>2513.9</v>
      </c>
      <c r="BE15" s="30">
        <v>2541.4</v>
      </c>
      <c r="BF15" s="30">
        <v>2564.1</v>
      </c>
      <c r="BG15" s="30">
        <v>2585.5</v>
      </c>
      <c r="BH15" s="30">
        <v>2621.1999999999998</v>
      </c>
      <c r="BI15" s="30">
        <v>2639.9</v>
      </c>
      <c r="BJ15" s="30">
        <v>2630</v>
      </c>
      <c r="BK15" s="30">
        <v>2577.6999999999998</v>
      </c>
      <c r="BL15" s="30">
        <v>2614.4</v>
      </c>
      <c r="BM15" s="30">
        <v>2639.5</v>
      </c>
      <c r="BN15" s="30">
        <v>2620.8000000000002</v>
      </c>
      <c r="BO15" s="30">
        <v>2608.5</v>
      </c>
      <c r="BP15" s="30">
        <v>2654</v>
      </c>
      <c r="BQ15" s="30">
        <v>2656.3</v>
      </c>
      <c r="BR15" s="30">
        <v>2680.1</v>
      </c>
      <c r="BS15" s="30">
        <v>2714.8</v>
      </c>
      <c r="BT15" s="30">
        <v>2723.7</v>
      </c>
      <c r="BU15" s="30">
        <v>2754.8</v>
      </c>
      <c r="BV15" s="30">
        <v>2805.2</v>
      </c>
      <c r="BW15" s="30">
        <v>2833.2</v>
      </c>
      <c r="BX15" s="30">
        <v>2870.8</v>
      </c>
      <c r="BY15" s="30">
        <v>2907.3</v>
      </c>
    </row>
    <row r="16" spans="1:77" x14ac:dyDescent="0.3">
      <c r="A16" s="30" t="s">
        <v>504</v>
      </c>
      <c r="B16" s="30" t="s">
        <v>505</v>
      </c>
      <c r="C16" s="30">
        <v>526.79999999999995</v>
      </c>
      <c r="D16" s="30">
        <v>538.5</v>
      </c>
      <c r="E16" s="30">
        <v>544.6</v>
      </c>
      <c r="F16" s="30">
        <v>552.4</v>
      </c>
      <c r="G16" s="30">
        <v>555.9</v>
      </c>
      <c r="H16" s="30">
        <v>563.5</v>
      </c>
      <c r="I16" s="30">
        <v>566.5</v>
      </c>
      <c r="J16" s="30">
        <v>570.20000000000005</v>
      </c>
      <c r="K16" s="30">
        <v>571.29999999999995</v>
      </c>
      <c r="L16" s="30">
        <v>572.9</v>
      </c>
      <c r="M16" s="30">
        <v>574.79999999999995</v>
      </c>
      <c r="N16" s="30">
        <v>581.20000000000005</v>
      </c>
      <c r="O16" s="30">
        <v>588.9</v>
      </c>
      <c r="P16" s="30">
        <v>591.9</v>
      </c>
      <c r="Q16" s="30">
        <v>605.79999999999995</v>
      </c>
      <c r="R16" s="30">
        <v>611.70000000000005</v>
      </c>
      <c r="S16" s="30">
        <v>620.5</v>
      </c>
      <c r="T16" s="30">
        <v>627.79999999999995</v>
      </c>
      <c r="U16" s="30">
        <v>635.5</v>
      </c>
      <c r="V16" s="30">
        <v>646.6</v>
      </c>
      <c r="W16" s="30">
        <v>655.20000000000005</v>
      </c>
      <c r="X16" s="30">
        <v>664.3</v>
      </c>
      <c r="Y16" s="30">
        <v>670.9</v>
      </c>
      <c r="Z16" s="30">
        <v>682.6</v>
      </c>
      <c r="AA16" s="30">
        <v>688.8</v>
      </c>
      <c r="AB16" s="30">
        <v>695.6</v>
      </c>
      <c r="AC16" s="30">
        <v>701.7</v>
      </c>
      <c r="AD16" s="30">
        <v>714.9</v>
      </c>
      <c r="AE16" s="30">
        <v>725.6</v>
      </c>
      <c r="AF16" s="30">
        <v>731.8</v>
      </c>
      <c r="AG16" s="30">
        <v>740.5</v>
      </c>
      <c r="AH16" s="30">
        <v>751.5</v>
      </c>
      <c r="AI16" s="30">
        <v>757.3</v>
      </c>
      <c r="AJ16" s="30">
        <v>770.7</v>
      </c>
      <c r="AK16" s="30">
        <v>775.3</v>
      </c>
      <c r="AL16" s="30">
        <v>773</v>
      </c>
      <c r="AM16" s="30">
        <v>773.3</v>
      </c>
      <c r="AN16" s="30">
        <v>771.1</v>
      </c>
      <c r="AO16" s="30">
        <v>771.3</v>
      </c>
      <c r="AP16" s="30">
        <v>776</v>
      </c>
      <c r="AQ16" s="30">
        <v>784.5</v>
      </c>
      <c r="AR16" s="30">
        <v>783.4</v>
      </c>
      <c r="AS16" s="30">
        <v>785.3</v>
      </c>
      <c r="AT16" s="30">
        <v>794.3</v>
      </c>
      <c r="AU16" s="30">
        <v>806.8</v>
      </c>
      <c r="AV16" s="30">
        <v>817.5</v>
      </c>
      <c r="AW16" s="30">
        <v>824.6</v>
      </c>
      <c r="AX16" s="30">
        <v>829.2</v>
      </c>
      <c r="AY16" s="30">
        <v>839.1</v>
      </c>
      <c r="AZ16" s="30">
        <v>845.4</v>
      </c>
      <c r="BA16" s="30">
        <v>847.4</v>
      </c>
      <c r="BB16" s="30">
        <v>852.9</v>
      </c>
      <c r="BC16" s="30">
        <v>859.3</v>
      </c>
      <c r="BD16" s="30">
        <v>857.9</v>
      </c>
      <c r="BE16" s="30">
        <v>866.2</v>
      </c>
      <c r="BF16" s="30">
        <v>872.6</v>
      </c>
      <c r="BG16" s="30">
        <v>882.8</v>
      </c>
      <c r="BH16" s="30">
        <v>893.3</v>
      </c>
      <c r="BI16" s="30">
        <v>903.3</v>
      </c>
      <c r="BJ16" s="30">
        <v>911.2</v>
      </c>
      <c r="BK16" s="30">
        <v>917.3</v>
      </c>
      <c r="BL16" s="30">
        <v>916.6</v>
      </c>
      <c r="BM16" s="30">
        <v>923.8</v>
      </c>
      <c r="BN16" s="30">
        <v>926.5</v>
      </c>
      <c r="BO16" s="30">
        <v>934.4</v>
      </c>
      <c r="BP16" s="30">
        <v>946.7</v>
      </c>
      <c r="BQ16" s="30">
        <v>946.5</v>
      </c>
      <c r="BR16" s="30">
        <v>949.3</v>
      </c>
      <c r="BS16" s="30">
        <v>953.2</v>
      </c>
      <c r="BT16" s="30">
        <v>959.5</v>
      </c>
      <c r="BU16" s="30">
        <v>967.9</v>
      </c>
      <c r="BV16" s="30">
        <v>982.6</v>
      </c>
      <c r="BW16" s="30">
        <v>988.3</v>
      </c>
      <c r="BX16" s="30">
        <v>998</v>
      </c>
      <c r="BY16" s="30">
        <v>1008.8</v>
      </c>
    </row>
    <row r="17" spans="1:77" x14ac:dyDescent="0.3">
      <c r="A17" s="30" t="s">
        <v>506</v>
      </c>
      <c r="B17" s="30" t="s">
        <v>507</v>
      </c>
      <c r="C17" s="30">
        <v>275.89999999999998</v>
      </c>
      <c r="D17" s="30">
        <v>280.10000000000002</v>
      </c>
      <c r="E17" s="30">
        <v>282.5</v>
      </c>
      <c r="F17" s="30">
        <v>284.8</v>
      </c>
      <c r="G17" s="30">
        <v>280.60000000000002</v>
      </c>
      <c r="H17" s="30">
        <v>278.39999999999998</v>
      </c>
      <c r="I17" s="30">
        <v>275.3</v>
      </c>
      <c r="J17" s="30">
        <v>277.10000000000002</v>
      </c>
      <c r="K17" s="30">
        <v>279.2</v>
      </c>
      <c r="L17" s="30">
        <v>278.7</v>
      </c>
      <c r="M17" s="30">
        <v>275.5</v>
      </c>
      <c r="N17" s="30">
        <v>282</v>
      </c>
      <c r="O17" s="30">
        <v>278</v>
      </c>
      <c r="P17" s="30">
        <v>282.5</v>
      </c>
      <c r="Q17" s="30">
        <v>290.10000000000002</v>
      </c>
      <c r="R17" s="30">
        <v>290.60000000000002</v>
      </c>
      <c r="S17" s="30">
        <v>296.60000000000002</v>
      </c>
      <c r="T17" s="30">
        <v>294.5</v>
      </c>
      <c r="U17" s="30">
        <v>296.5</v>
      </c>
      <c r="V17" s="30">
        <v>301.89999999999998</v>
      </c>
      <c r="W17" s="30">
        <v>306.10000000000002</v>
      </c>
      <c r="X17" s="30">
        <v>311.10000000000002</v>
      </c>
      <c r="Y17" s="30">
        <v>308.2</v>
      </c>
      <c r="Z17" s="30">
        <v>316.7</v>
      </c>
      <c r="AA17" s="30">
        <v>317.39999999999998</v>
      </c>
      <c r="AB17" s="30">
        <v>318.39999999999998</v>
      </c>
      <c r="AC17" s="30">
        <v>320.60000000000002</v>
      </c>
      <c r="AD17" s="30">
        <v>323.7</v>
      </c>
      <c r="AE17" s="30">
        <v>325.89999999999998</v>
      </c>
      <c r="AF17" s="30">
        <v>322.89999999999998</v>
      </c>
      <c r="AG17" s="30">
        <v>322.39999999999998</v>
      </c>
      <c r="AH17" s="30">
        <v>322.7</v>
      </c>
      <c r="AI17" s="30">
        <v>319.60000000000002</v>
      </c>
      <c r="AJ17" s="30">
        <v>324.89999999999998</v>
      </c>
      <c r="AK17" s="30">
        <v>319.10000000000002</v>
      </c>
      <c r="AL17" s="30">
        <v>305.8</v>
      </c>
      <c r="AM17" s="30">
        <v>304.5</v>
      </c>
      <c r="AN17" s="30">
        <v>301.2</v>
      </c>
      <c r="AO17" s="30">
        <v>304.7</v>
      </c>
      <c r="AP17" s="30">
        <v>305.8</v>
      </c>
      <c r="AQ17" s="30">
        <v>312.7</v>
      </c>
      <c r="AR17" s="30">
        <v>315.3</v>
      </c>
      <c r="AS17" s="30">
        <v>315.7</v>
      </c>
      <c r="AT17" s="30">
        <v>322.8</v>
      </c>
      <c r="AU17" s="30">
        <v>327.10000000000002</v>
      </c>
      <c r="AV17" s="30">
        <v>331.7</v>
      </c>
      <c r="AW17" s="30">
        <v>333.3</v>
      </c>
      <c r="AX17" s="30">
        <v>338.2</v>
      </c>
      <c r="AY17" s="30">
        <v>345.1</v>
      </c>
      <c r="AZ17" s="30">
        <v>342.5</v>
      </c>
      <c r="BA17" s="30">
        <v>346.2</v>
      </c>
      <c r="BB17" s="30">
        <v>347.1</v>
      </c>
      <c r="BC17" s="30">
        <v>352</v>
      </c>
      <c r="BD17" s="30">
        <v>349.6</v>
      </c>
      <c r="BE17" s="30">
        <v>349.5</v>
      </c>
      <c r="BF17" s="30">
        <v>351.1</v>
      </c>
      <c r="BG17" s="30">
        <v>350.4</v>
      </c>
      <c r="BH17" s="30">
        <v>358.2</v>
      </c>
      <c r="BI17" s="30">
        <v>359.6</v>
      </c>
      <c r="BJ17" s="30">
        <v>363.8</v>
      </c>
      <c r="BK17" s="30">
        <v>363</v>
      </c>
      <c r="BL17" s="30">
        <v>365.3</v>
      </c>
      <c r="BM17" s="30">
        <v>368.5</v>
      </c>
      <c r="BN17" s="30">
        <v>368.3</v>
      </c>
      <c r="BO17" s="30">
        <v>370.8</v>
      </c>
      <c r="BP17" s="30">
        <v>372.8</v>
      </c>
      <c r="BQ17" s="30">
        <v>375.1</v>
      </c>
      <c r="BR17" s="30">
        <v>373.3</v>
      </c>
      <c r="BS17" s="30">
        <v>375.3</v>
      </c>
      <c r="BT17" s="30">
        <v>378.5</v>
      </c>
      <c r="BU17" s="30">
        <v>380.2</v>
      </c>
      <c r="BV17" s="30">
        <v>384.7</v>
      </c>
      <c r="BW17" s="30">
        <v>385.5</v>
      </c>
      <c r="BX17" s="30">
        <v>394.8</v>
      </c>
      <c r="BY17" s="30">
        <v>398.6</v>
      </c>
    </row>
    <row r="18" spans="1:77" x14ac:dyDescent="0.3">
      <c r="A18" s="30" t="s">
        <v>508</v>
      </c>
      <c r="B18" s="30" t="s">
        <v>509</v>
      </c>
      <c r="C18" s="30">
        <v>174.9</v>
      </c>
      <c r="D18" s="30">
        <v>183.6</v>
      </c>
      <c r="E18" s="30">
        <v>189.4</v>
      </c>
      <c r="F18" s="30">
        <v>190.2</v>
      </c>
      <c r="G18" s="30">
        <v>185.9</v>
      </c>
      <c r="H18" s="30">
        <v>190.3</v>
      </c>
      <c r="I18" s="30">
        <v>179.8</v>
      </c>
      <c r="J18" s="30">
        <v>155.9</v>
      </c>
      <c r="K18" s="30">
        <v>148.9</v>
      </c>
      <c r="L18" s="30">
        <v>168.8</v>
      </c>
      <c r="M18" s="30">
        <v>173.4</v>
      </c>
      <c r="N18" s="30">
        <v>180.5</v>
      </c>
      <c r="O18" s="30">
        <v>206.7</v>
      </c>
      <c r="P18" s="30">
        <v>180</v>
      </c>
      <c r="Q18" s="30">
        <v>197.4</v>
      </c>
      <c r="R18" s="30">
        <v>201.6</v>
      </c>
      <c r="S18" s="30">
        <v>218.9</v>
      </c>
      <c r="T18" s="30">
        <v>224.6</v>
      </c>
      <c r="U18" s="30">
        <v>230.8</v>
      </c>
      <c r="V18" s="30">
        <v>256.60000000000002</v>
      </c>
      <c r="W18" s="30">
        <v>255.1</v>
      </c>
      <c r="X18" s="30">
        <v>258.39999999999998</v>
      </c>
      <c r="Y18" s="30">
        <v>311.89999999999998</v>
      </c>
      <c r="Z18" s="30">
        <v>309.7</v>
      </c>
      <c r="AA18" s="30">
        <v>304.39999999999998</v>
      </c>
      <c r="AB18" s="30">
        <v>327.60000000000002</v>
      </c>
      <c r="AC18" s="30">
        <v>349.2</v>
      </c>
      <c r="AD18" s="30">
        <v>297.5</v>
      </c>
      <c r="AE18" s="30">
        <v>311.89999999999998</v>
      </c>
      <c r="AF18" s="30">
        <v>341.6</v>
      </c>
      <c r="AG18" s="30">
        <v>349.2</v>
      </c>
      <c r="AH18" s="30">
        <v>379.5</v>
      </c>
      <c r="AI18" s="30">
        <v>395.6</v>
      </c>
      <c r="AJ18" s="30">
        <v>421.2</v>
      </c>
      <c r="AK18" s="30">
        <v>445.5</v>
      </c>
      <c r="AL18" s="30">
        <v>302</v>
      </c>
      <c r="AM18" s="30">
        <v>244.6</v>
      </c>
      <c r="AN18" s="30">
        <v>265.10000000000002</v>
      </c>
      <c r="AO18" s="30">
        <v>308.89999999999998</v>
      </c>
      <c r="AP18" s="30">
        <v>329.5</v>
      </c>
      <c r="AQ18" s="30">
        <v>329.8</v>
      </c>
      <c r="AR18" s="30">
        <v>322.8</v>
      </c>
      <c r="AS18" s="30">
        <v>329.9</v>
      </c>
      <c r="AT18" s="30">
        <v>364.5</v>
      </c>
      <c r="AU18" s="30">
        <v>395</v>
      </c>
      <c r="AV18" s="30">
        <v>423.5</v>
      </c>
      <c r="AW18" s="30">
        <v>420.2</v>
      </c>
      <c r="AX18" s="30">
        <v>416.5</v>
      </c>
      <c r="AY18" s="30">
        <v>425.8</v>
      </c>
      <c r="AZ18" s="30">
        <v>417</v>
      </c>
      <c r="BA18" s="30">
        <v>418.1</v>
      </c>
      <c r="BB18" s="30">
        <v>426.9</v>
      </c>
      <c r="BC18" s="30">
        <v>431.8</v>
      </c>
      <c r="BD18" s="30">
        <v>408.8</v>
      </c>
      <c r="BE18" s="30">
        <v>415.2</v>
      </c>
      <c r="BF18" s="30">
        <v>417.1</v>
      </c>
      <c r="BG18" s="30">
        <v>422</v>
      </c>
      <c r="BH18" s="30">
        <v>416.1</v>
      </c>
      <c r="BI18" s="30">
        <v>406</v>
      </c>
      <c r="BJ18" s="30">
        <v>369.2</v>
      </c>
      <c r="BK18" s="30">
        <v>303.5</v>
      </c>
      <c r="BL18" s="30">
        <v>323</v>
      </c>
      <c r="BM18" s="30">
        <v>322.10000000000002</v>
      </c>
      <c r="BN18" s="30">
        <v>288.10000000000002</v>
      </c>
      <c r="BO18" s="30">
        <v>260</v>
      </c>
      <c r="BP18" s="30">
        <v>275.3</v>
      </c>
      <c r="BQ18" s="30">
        <v>273</v>
      </c>
      <c r="BR18" s="30">
        <v>291.3</v>
      </c>
      <c r="BS18" s="30">
        <v>307.10000000000002</v>
      </c>
      <c r="BT18" s="30">
        <v>292.60000000000002</v>
      </c>
      <c r="BU18" s="30">
        <v>301</v>
      </c>
      <c r="BV18" s="30">
        <v>327.3</v>
      </c>
      <c r="BW18" s="30">
        <v>340.6</v>
      </c>
      <c r="BX18" s="30">
        <v>347</v>
      </c>
      <c r="BY18" s="30">
        <v>352.5</v>
      </c>
    </row>
    <row r="19" spans="1:77" x14ac:dyDescent="0.3">
      <c r="A19" s="30" t="s">
        <v>510</v>
      </c>
      <c r="B19" s="30" t="s">
        <v>511</v>
      </c>
      <c r="C19" s="30">
        <v>514.6</v>
      </c>
      <c r="D19" s="30">
        <v>532.9</v>
      </c>
      <c r="E19" s="30">
        <v>541</v>
      </c>
      <c r="F19" s="30">
        <v>550.20000000000005</v>
      </c>
      <c r="G19" s="30">
        <v>550.1</v>
      </c>
      <c r="H19" s="30">
        <v>558.4</v>
      </c>
      <c r="I19" s="30">
        <v>569.79999999999995</v>
      </c>
      <c r="J19" s="30">
        <v>578.6</v>
      </c>
      <c r="K19" s="30">
        <v>586.20000000000005</v>
      </c>
      <c r="L19" s="30">
        <v>589.20000000000005</v>
      </c>
      <c r="M19" s="30">
        <v>593</v>
      </c>
      <c r="N19" s="30">
        <v>598.20000000000005</v>
      </c>
      <c r="O19" s="30">
        <v>609.20000000000005</v>
      </c>
      <c r="P19" s="30">
        <v>615.70000000000005</v>
      </c>
      <c r="Q19" s="30">
        <v>631.20000000000005</v>
      </c>
      <c r="R19" s="30">
        <v>637.9</v>
      </c>
      <c r="S19" s="30">
        <v>643.1</v>
      </c>
      <c r="T19" s="30">
        <v>656.1</v>
      </c>
      <c r="U19" s="30">
        <v>663.4</v>
      </c>
      <c r="V19" s="30">
        <v>672.3</v>
      </c>
      <c r="W19" s="30">
        <v>675.7</v>
      </c>
      <c r="X19" s="30">
        <v>685.7</v>
      </c>
      <c r="Y19" s="30">
        <v>695</v>
      </c>
      <c r="Z19" s="30">
        <v>710.8</v>
      </c>
      <c r="AA19" s="30">
        <v>732.1</v>
      </c>
      <c r="AB19" s="30">
        <v>735.3</v>
      </c>
      <c r="AC19" s="30">
        <v>741.3</v>
      </c>
      <c r="AD19" s="30">
        <v>756.8</v>
      </c>
      <c r="AE19" s="30">
        <v>765.7</v>
      </c>
      <c r="AF19" s="30">
        <v>769.8</v>
      </c>
      <c r="AG19" s="30">
        <v>776.1</v>
      </c>
      <c r="AH19" s="30">
        <v>778.9</v>
      </c>
      <c r="AI19" s="30">
        <v>780.3</v>
      </c>
      <c r="AJ19" s="30">
        <v>789</v>
      </c>
      <c r="AK19" s="30">
        <v>792.2</v>
      </c>
      <c r="AL19" s="30">
        <v>786.2</v>
      </c>
      <c r="AM19" s="30">
        <v>793.1</v>
      </c>
      <c r="AN19" s="30">
        <v>802.3</v>
      </c>
      <c r="AO19" s="30">
        <v>808.5</v>
      </c>
      <c r="AP19" s="30">
        <v>811.6</v>
      </c>
      <c r="AQ19" s="30">
        <v>818.1</v>
      </c>
      <c r="AR19" s="30">
        <v>825.9</v>
      </c>
      <c r="AS19" s="30">
        <v>831.8</v>
      </c>
      <c r="AT19" s="30">
        <v>838.8</v>
      </c>
      <c r="AU19" s="30">
        <v>852.1</v>
      </c>
      <c r="AV19" s="30">
        <v>858.8</v>
      </c>
      <c r="AW19" s="30">
        <v>858.9</v>
      </c>
      <c r="AX19" s="30">
        <v>865</v>
      </c>
      <c r="AY19" s="30">
        <v>880.6</v>
      </c>
      <c r="AZ19" s="30">
        <v>878</v>
      </c>
      <c r="BA19" s="30">
        <v>878.5</v>
      </c>
      <c r="BB19" s="30">
        <v>883.6</v>
      </c>
      <c r="BC19" s="30">
        <v>899.8</v>
      </c>
      <c r="BD19" s="30">
        <v>897.6</v>
      </c>
      <c r="BE19" s="30">
        <v>910.5</v>
      </c>
      <c r="BF19" s="30">
        <v>923.3</v>
      </c>
      <c r="BG19" s="30">
        <v>930.3</v>
      </c>
      <c r="BH19" s="30">
        <v>953.7</v>
      </c>
      <c r="BI19" s="30">
        <v>971</v>
      </c>
      <c r="BJ19" s="30">
        <v>985.9</v>
      </c>
      <c r="BK19" s="30">
        <v>993.9</v>
      </c>
      <c r="BL19" s="30">
        <v>1009.5</v>
      </c>
      <c r="BM19" s="30">
        <v>1025.2</v>
      </c>
      <c r="BN19" s="30">
        <v>1037.9000000000001</v>
      </c>
      <c r="BO19" s="30">
        <v>1043.2</v>
      </c>
      <c r="BP19" s="30">
        <v>1059.2</v>
      </c>
      <c r="BQ19" s="30">
        <v>1061.7</v>
      </c>
      <c r="BR19" s="30">
        <v>1066.2</v>
      </c>
      <c r="BS19" s="30">
        <v>1079.2</v>
      </c>
      <c r="BT19" s="30">
        <v>1093.2</v>
      </c>
      <c r="BU19" s="30">
        <v>1105.8</v>
      </c>
      <c r="BV19" s="30">
        <v>1110.5</v>
      </c>
      <c r="BW19" s="30">
        <v>1118.8</v>
      </c>
      <c r="BX19" s="30">
        <v>1131</v>
      </c>
      <c r="BY19" s="30">
        <v>1147.3</v>
      </c>
    </row>
    <row r="20" spans="1:77" x14ac:dyDescent="0.3">
      <c r="A20" s="30" t="s">
        <v>512</v>
      </c>
      <c r="B20" s="31" t="s">
        <v>513</v>
      </c>
      <c r="C20" s="30">
        <v>4200.5</v>
      </c>
      <c r="D20" s="30">
        <v>4270.5</v>
      </c>
      <c r="E20" s="30">
        <v>4346.2</v>
      </c>
      <c r="F20" s="30">
        <v>4418.7</v>
      </c>
      <c r="G20" s="30">
        <v>4487.6000000000004</v>
      </c>
      <c r="H20" s="30">
        <v>4526.2</v>
      </c>
      <c r="I20" s="30">
        <v>4549.3999999999996</v>
      </c>
      <c r="J20" s="30">
        <v>4596.8999999999996</v>
      </c>
      <c r="K20" s="30">
        <v>4648.1000000000004</v>
      </c>
      <c r="L20" s="30">
        <v>4715.2</v>
      </c>
      <c r="M20" s="30">
        <v>4772.5</v>
      </c>
      <c r="N20" s="30">
        <v>4839.8</v>
      </c>
      <c r="O20" s="30">
        <v>4898.3999999999996</v>
      </c>
      <c r="P20" s="30">
        <v>4964.7</v>
      </c>
      <c r="Q20" s="30">
        <v>5036.3</v>
      </c>
      <c r="R20" s="30">
        <v>5102.6000000000004</v>
      </c>
      <c r="S20" s="30">
        <v>5184.5</v>
      </c>
      <c r="T20" s="30">
        <v>5264</v>
      </c>
      <c r="U20" s="30">
        <v>5353</v>
      </c>
      <c r="V20" s="30">
        <v>5441</v>
      </c>
      <c r="W20" s="30">
        <v>5521</v>
      </c>
      <c r="X20" s="30">
        <v>5614</v>
      </c>
      <c r="Y20" s="30">
        <v>5711.4</v>
      </c>
      <c r="Z20" s="30">
        <v>5810.4</v>
      </c>
      <c r="AA20" s="30">
        <v>5893.8</v>
      </c>
      <c r="AB20" s="30">
        <v>5984.2</v>
      </c>
      <c r="AC20" s="30">
        <v>6059.6</v>
      </c>
      <c r="AD20" s="30">
        <v>6145.2</v>
      </c>
      <c r="AE20" s="30">
        <v>6241.3</v>
      </c>
      <c r="AF20" s="30">
        <v>6292.9</v>
      </c>
      <c r="AG20" s="30">
        <v>6373.8</v>
      </c>
      <c r="AH20" s="30">
        <v>6449.6</v>
      </c>
      <c r="AI20" s="30">
        <v>6527.9</v>
      </c>
      <c r="AJ20" s="30">
        <v>6609.3</v>
      </c>
      <c r="AK20" s="30">
        <v>6653.1</v>
      </c>
      <c r="AL20" s="30">
        <v>6662.2</v>
      </c>
      <c r="AM20" s="30">
        <v>6636.1</v>
      </c>
      <c r="AN20" s="30">
        <v>6625.7</v>
      </c>
      <c r="AO20" s="30">
        <v>6666.9</v>
      </c>
      <c r="AP20" s="30">
        <v>6720</v>
      </c>
      <c r="AQ20" s="30">
        <v>6774.3</v>
      </c>
      <c r="AR20" s="30">
        <v>6840.5</v>
      </c>
      <c r="AS20" s="30">
        <v>6905.5</v>
      </c>
      <c r="AT20" s="30">
        <v>6951.7</v>
      </c>
      <c r="AU20" s="30">
        <v>7016.3</v>
      </c>
      <c r="AV20" s="30">
        <v>7097.7</v>
      </c>
      <c r="AW20" s="30">
        <v>7177.6</v>
      </c>
      <c r="AX20" s="30">
        <v>7200.4</v>
      </c>
      <c r="AY20" s="30">
        <v>7293.7</v>
      </c>
      <c r="AZ20" s="30">
        <v>7348.5</v>
      </c>
      <c r="BA20" s="30">
        <v>7382.4</v>
      </c>
      <c r="BB20" s="30">
        <v>7451.7</v>
      </c>
      <c r="BC20" s="30">
        <v>7491.6</v>
      </c>
      <c r="BD20" s="30">
        <v>7540.3</v>
      </c>
      <c r="BE20" s="30">
        <v>7600.6</v>
      </c>
      <c r="BF20" s="30">
        <v>7716.5</v>
      </c>
      <c r="BG20" s="30">
        <v>7785.8</v>
      </c>
      <c r="BH20" s="30">
        <v>7895.2</v>
      </c>
      <c r="BI20" s="30">
        <v>8024.5</v>
      </c>
      <c r="BJ20" s="30">
        <v>8144.7</v>
      </c>
      <c r="BK20" s="30">
        <v>8236.4</v>
      </c>
      <c r="BL20" s="30">
        <v>8334</v>
      </c>
      <c r="BM20" s="30">
        <v>8424</v>
      </c>
      <c r="BN20" s="30">
        <v>8505</v>
      </c>
      <c r="BO20" s="30">
        <v>8594.2999999999993</v>
      </c>
      <c r="BP20" s="30">
        <v>8716.2000000000007</v>
      </c>
      <c r="BQ20" s="30">
        <v>8831.2000000000007</v>
      </c>
      <c r="BR20" s="30">
        <v>8940.6</v>
      </c>
      <c r="BS20" s="30">
        <v>9023.7000000000007</v>
      </c>
      <c r="BT20" s="30">
        <v>9116.1</v>
      </c>
      <c r="BU20" s="30">
        <v>9193.1</v>
      </c>
      <c r="BV20" s="30">
        <v>9328.2999999999993</v>
      </c>
      <c r="BW20" s="30">
        <v>9411.9</v>
      </c>
      <c r="BX20" s="30">
        <v>9546.1</v>
      </c>
      <c r="BY20" s="30">
        <v>9680.7000000000007</v>
      </c>
    </row>
    <row r="21" spans="1:77" x14ac:dyDescent="0.3">
      <c r="A21" s="30" t="s">
        <v>514</v>
      </c>
      <c r="B21" s="30" t="s">
        <v>515</v>
      </c>
      <c r="C21" s="30">
        <v>4051.1</v>
      </c>
      <c r="D21" s="30">
        <v>4116.2</v>
      </c>
      <c r="E21" s="30">
        <v>4185.7</v>
      </c>
      <c r="F21" s="30">
        <v>4250.6000000000004</v>
      </c>
      <c r="G21" s="30">
        <v>4315.1000000000004</v>
      </c>
      <c r="H21" s="30">
        <v>4348.5</v>
      </c>
      <c r="I21" s="30">
        <v>4367.6000000000004</v>
      </c>
      <c r="J21" s="30">
        <v>4412.6000000000004</v>
      </c>
      <c r="K21" s="30">
        <v>4458.6000000000004</v>
      </c>
      <c r="L21" s="30">
        <v>4519.1000000000004</v>
      </c>
      <c r="M21" s="30">
        <v>4570.2</v>
      </c>
      <c r="N21" s="30">
        <v>4634.2</v>
      </c>
      <c r="O21" s="30">
        <v>4693.5</v>
      </c>
      <c r="P21" s="30">
        <v>4759.7</v>
      </c>
      <c r="Q21" s="30">
        <v>4830.5</v>
      </c>
      <c r="R21" s="30">
        <v>4896.3</v>
      </c>
      <c r="S21" s="30">
        <v>4977.5</v>
      </c>
      <c r="T21" s="30">
        <v>5056.3</v>
      </c>
      <c r="U21" s="30">
        <v>5146.6000000000004</v>
      </c>
      <c r="V21" s="30">
        <v>5236.7</v>
      </c>
      <c r="W21" s="30">
        <v>5319</v>
      </c>
      <c r="X21" s="30">
        <v>5406.9</v>
      </c>
      <c r="Y21" s="30">
        <v>5501.7</v>
      </c>
      <c r="Z21" s="30">
        <v>5588.1</v>
      </c>
      <c r="AA21" s="30">
        <v>5661.9</v>
      </c>
      <c r="AB21" s="30">
        <v>5744.6</v>
      </c>
      <c r="AC21" s="30">
        <v>5816</v>
      </c>
      <c r="AD21" s="30">
        <v>5903.5</v>
      </c>
      <c r="AE21" s="30">
        <v>5995.5</v>
      </c>
      <c r="AF21" s="30">
        <v>6050.4</v>
      </c>
      <c r="AG21" s="30">
        <v>6125</v>
      </c>
      <c r="AH21" s="30">
        <v>6191.6</v>
      </c>
      <c r="AI21" s="30">
        <v>6259</v>
      </c>
      <c r="AJ21" s="30">
        <v>6326.4</v>
      </c>
      <c r="AK21" s="30">
        <v>6359.1</v>
      </c>
      <c r="AL21" s="30">
        <v>6358.8</v>
      </c>
      <c r="AM21" s="30">
        <v>6343.7</v>
      </c>
      <c r="AN21" s="30">
        <v>6342</v>
      </c>
      <c r="AO21" s="30">
        <v>6380.9</v>
      </c>
      <c r="AP21" s="30">
        <v>6425.4</v>
      </c>
      <c r="AQ21" s="30">
        <v>6478.4</v>
      </c>
      <c r="AR21" s="30">
        <v>6543.1</v>
      </c>
      <c r="AS21" s="30">
        <v>6611.7</v>
      </c>
      <c r="AT21" s="30">
        <v>6661.1</v>
      </c>
      <c r="AU21" s="30">
        <v>6717.7</v>
      </c>
      <c r="AV21" s="30">
        <v>6788.8</v>
      </c>
      <c r="AW21" s="30">
        <v>6852.9</v>
      </c>
      <c r="AX21" s="30">
        <v>6885.2</v>
      </c>
      <c r="AY21" s="30">
        <v>6968.4</v>
      </c>
      <c r="AZ21" s="30">
        <v>7007.9</v>
      </c>
      <c r="BA21" s="30">
        <v>7040.2</v>
      </c>
      <c r="BB21" s="30">
        <v>7093.7</v>
      </c>
      <c r="BC21" s="30">
        <v>7145.5</v>
      </c>
      <c r="BD21" s="30">
        <v>7187.3</v>
      </c>
      <c r="BE21" s="30">
        <v>7244.9</v>
      </c>
      <c r="BF21" s="30">
        <v>7360.9</v>
      </c>
      <c r="BG21" s="30">
        <v>7425.7</v>
      </c>
      <c r="BH21" s="30">
        <v>7527.9</v>
      </c>
      <c r="BI21" s="30">
        <v>7654.7</v>
      </c>
      <c r="BJ21" s="30">
        <v>7776.8</v>
      </c>
      <c r="BK21" s="30">
        <v>7877.7</v>
      </c>
      <c r="BL21" s="30">
        <v>7974</v>
      </c>
      <c r="BM21" s="30">
        <v>8054.2</v>
      </c>
      <c r="BN21" s="30">
        <v>8125.2</v>
      </c>
      <c r="BO21" s="30">
        <v>8212.4</v>
      </c>
      <c r="BP21" s="30">
        <v>8332.9</v>
      </c>
      <c r="BQ21" s="30">
        <v>8430</v>
      </c>
      <c r="BR21" s="30">
        <v>8538.2000000000007</v>
      </c>
      <c r="BS21" s="30">
        <v>8620.5</v>
      </c>
      <c r="BT21" s="30">
        <v>8710.4</v>
      </c>
      <c r="BU21" s="30">
        <v>8791.9</v>
      </c>
      <c r="BV21" s="30">
        <v>8924.9</v>
      </c>
      <c r="BW21" s="30">
        <v>8992.5</v>
      </c>
      <c r="BX21" s="30">
        <v>9111.7999999999993</v>
      </c>
      <c r="BY21" s="30">
        <v>9233.9</v>
      </c>
    </row>
    <row r="22" spans="1:77" x14ac:dyDescent="0.3">
      <c r="A22" s="30" t="s">
        <v>516</v>
      </c>
      <c r="B22" s="30" t="s">
        <v>517</v>
      </c>
      <c r="C22" s="30">
        <v>1158.8</v>
      </c>
      <c r="D22" s="30">
        <v>1184.3</v>
      </c>
      <c r="E22" s="30">
        <v>1208.5</v>
      </c>
      <c r="F22" s="30">
        <v>1242.5999999999999</v>
      </c>
      <c r="G22" s="30">
        <v>1271.4000000000001</v>
      </c>
      <c r="H22" s="30">
        <v>1281.3</v>
      </c>
      <c r="I22" s="30">
        <v>1295.3</v>
      </c>
      <c r="J22" s="30">
        <v>1301.9000000000001</v>
      </c>
      <c r="K22" s="30">
        <v>1307.4000000000001</v>
      </c>
      <c r="L22" s="30">
        <v>1327.1</v>
      </c>
      <c r="M22" s="30">
        <v>1340.8</v>
      </c>
      <c r="N22" s="30">
        <v>1359</v>
      </c>
      <c r="O22" s="30">
        <v>1374.5</v>
      </c>
      <c r="P22" s="30">
        <v>1388.5</v>
      </c>
      <c r="Q22" s="30">
        <v>1397.6</v>
      </c>
      <c r="R22" s="30">
        <v>1415.8</v>
      </c>
      <c r="S22" s="30">
        <v>1434.5</v>
      </c>
      <c r="T22" s="30">
        <v>1456.7</v>
      </c>
      <c r="U22" s="30">
        <v>1478.9</v>
      </c>
      <c r="V22" s="30">
        <v>1506.2</v>
      </c>
      <c r="W22" s="30">
        <v>1533.8</v>
      </c>
      <c r="X22" s="30">
        <v>1566.8</v>
      </c>
      <c r="Y22" s="30">
        <v>1601.3</v>
      </c>
      <c r="Z22" s="30">
        <v>1632.5</v>
      </c>
      <c r="AA22" s="30">
        <v>1644.1</v>
      </c>
      <c r="AB22" s="30">
        <v>1673.5</v>
      </c>
      <c r="AC22" s="30">
        <v>1702.9</v>
      </c>
      <c r="AD22" s="30">
        <v>1708.9</v>
      </c>
      <c r="AE22" s="30">
        <v>1738.3</v>
      </c>
      <c r="AF22" s="30">
        <v>1752.3</v>
      </c>
      <c r="AG22" s="30">
        <v>1765.7</v>
      </c>
      <c r="AH22" s="30">
        <v>1776.4</v>
      </c>
      <c r="AI22" s="30">
        <v>1803.6</v>
      </c>
      <c r="AJ22" s="30">
        <v>1828.9</v>
      </c>
      <c r="AK22" s="30">
        <v>1843.5</v>
      </c>
      <c r="AL22" s="30">
        <v>1865.5</v>
      </c>
      <c r="AM22" s="30">
        <v>1873.8</v>
      </c>
      <c r="AN22" s="30">
        <v>1872.9</v>
      </c>
      <c r="AO22" s="30">
        <v>1875.8</v>
      </c>
      <c r="AP22" s="30">
        <v>1888.2</v>
      </c>
      <c r="AQ22" s="30">
        <v>1890.9</v>
      </c>
      <c r="AR22" s="30">
        <v>1893.6</v>
      </c>
      <c r="AS22" s="30">
        <v>1908.2</v>
      </c>
      <c r="AT22" s="30">
        <v>1922.9</v>
      </c>
      <c r="AU22" s="30">
        <v>1929.7</v>
      </c>
      <c r="AV22" s="30">
        <v>1946.5</v>
      </c>
      <c r="AW22" s="30">
        <v>1971.6</v>
      </c>
      <c r="AX22" s="30">
        <v>1975.9</v>
      </c>
      <c r="AY22" s="30">
        <v>1967.3</v>
      </c>
      <c r="AZ22" s="30">
        <v>1994.4</v>
      </c>
      <c r="BA22" s="30">
        <v>2009.8</v>
      </c>
      <c r="BB22" s="30">
        <v>2013.8</v>
      </c>
      <c r="BC22" s="30">
        <v>2034.9</v>
      </c>
      <c r="BD22" s="30">
        <v>2045.6</v>
      </c>
      <c r="BE22" s="30">
        <v>2054</v>
      </c>
      <c r="BF22" s="30">
        <v>2086.5</v>
      </c>
      <c r="BG22" s="30">
        <v>2128.4</v>
      </c>
      <c r="BH22" s="30">
        <v>2140.9</v>
      </c>
      <c r="BI22" s="30">
        <v>2156</v>
      </c>
      <c r="BJ22" s="30">
        <v>2192.8000000000002</v>
      </c>
      <c r="BK22" s="30">
        <v>2231</v>
      </c>
      <c r="BL22" s="30">
        <v>2243.6999999999998</v>
      </c>
      <c r="BM22" s="30">
        <v>2272.1999999999998</v>
      </c>
      <c r="BN22" s="30">
        <v>2284.6</v>
      </c>
      <c r="BO22" s="30">
        <v>2306.1999999999998</v>
      </c>
      <c r="BP22" s="30">
        <v>2341.1</v>
      </c>
      <c r="BQ22" s="30">
        <v>2375.1</v>
      </c>
      <c r="BR22" s="30">
        <v>2389.4</v>
      </c>
      <c r="BS22" s="30">
        <v>2402.4</v>
      </c>
      <c r="BT22" s="30">
        <v>2438.1999999999998</v>
      </c>
      <c r="BU22" s="30">
        <v>2458.1999999999998</v>
      </c>
      <c r="BV22" s="30">
        <v>2492.6</v>
      </c>
      <c r="BW22" s="30">
        <v>2515.6</v>
      </c>
      <c r="BX22" s="30">
        <v>2548.5</v>
      </c>
      <c r="BY22" s="30">
        <v>2575.6</v>
      </c>
    </row>
    <row r="23" spans="1:77" x14ac:dyDescent="0.3">
      <c r="A23" s="30" t="s">
        <v>518</v>
      </c>
      <c r="B23" s="30" t="s">
        <v>519</v>
      </c>
      <c r="C23" s="30">
        <v>893.8</v>
      </c>
      <c r="D23" s="30">
        <v>910</v>
      </c>
      <c r="E23" s="30">
        <v>926.7</v>
      </c>
      <c r="F23" s="30">
        <v>943.2</v>
      </c>
      <c r="G23" s="30">
        <v>966.2</v>
      </c>
      <c r="H23" s="30">
        <v>985</v>
      </c>
      <c r="I23" s="30">
        <v>1006.1</v>
      </c>
      <c r="J23" s="30">
        <v>1028.9000000000001</v>
      </c>
      <c r="K23" s="30">
        <v>1052.0999999999999</v>
      </c>
      <c r="L23" s="30">
        <v>1074.5999999999999</v>
      </c>
      <c r="M23" s="30">
        <v>1094.3</v>
      </c>
      <c r="N23" s="30">
        <v>1110.4000000000001</v>
      </c>
      <c r="O23" s="30">
        <v>1126.4000000000001</v>
      </c>
      <c r="P23" s="30">
        <v>1144.7</v>
      </c>
      <c r="Q23" s="30">
        <v>1163.2</v>
      </c>
      <c r="R23" s="30">
        <v>1182</v>
      </c>
      <c r="S23" s="30">
        <v>1202</v>
      </c>
      <c r="T23" s="30">
        <v>1226</v>
      </c>
      <c r="U23" s="30">
        <v>1252.5</v>
      </c>
      <c r="V23" s="30">
        <v>1275</v>
      </c>
      <c r="W23" s="30">
        <v>1291.9000000000001</v>
      </c>
      <c r="X23" s="30">
        <v>1309.5</v>
      </c>
      <c r="Y23" s="30">
        <v>1333.2</v>
      </c>
      <c r="Z23" s="30">
        <v>1347.6</v>
      </c>
      <c r="AA23" s="30">
        <v>1362.2</v>
      </c>
      <c r="AB23" s="30">
        <v>1382.4</v>
      </c>
      <c r="AC23" s="30">
        <v>1401.5</v>
      </c>
      <c r="AD23" s="30">
        <v>1421.5</v>
      </c>
      <c r="AE23" s="30">
        <v>1449.3</v>
      </c>
      <c r="AF23" s="30">
        <v>1464.5</v>
      </c>
      <c r="AG23" s="30">
        <v>1488</v>
      </c>
      <c r="AH23" s="30">
        <v>1511</v>
      </c>
      <c r="AI23" s="30">
        <v>1535.3</v>
      </c>
      <c r="AJ23" s="30">
        <v>1548.1</v>
      </c>
      <c r="AK23" s="30">
        <v>1562.2</v>
      </c>
      <c r="AL23" s="30">
        <v>1575.8</v>
      </c>
      <c r="AM23" s="30">
        <v>1600.1</v>
      </c>
      <c r="AN23" s="30">
        <v>1627.5</v>
      </c>
      <c r="AO23" s="30">
        <v>1647.8</v>
      </c>
      <c r="AP23" s="30">
        <v>1655.6</v>
      </c>
      <c r="AQ23" s="30">
        <v>1663.3</v>
      </c>
      <c r="AR23" s="30">
        <v>1687.1</v>
      </c>
      <c r="AS23" s="30">
        <v>1719</v>
      </c>
      <c r="AT23" s="30">
        <v>1728.8</v>
      </c>
      <c r="AU23" s="30">
        <v>1741.5</v>
      </c>
      <c r="AV23" s="30">
        <v>1753.4</v>
      </c>
      <c r="AW23" s="30">
        <v>1755.4</v>
      </c>
      <c r="AX23" s="30">
        <v>1778.2</v>
      </c>
      <c r="AY23" s="30">
        <v>1811.2</v>
      </c>
      <c r="AZ23" s="30">
        <v>1814.2</v>
      </c>
      <c r="BA23" s="30">
        <v>1823.4</v>
      </c>
      <c r="BB23" s="30">
        <v>1836.5</v>
      </c>
      <c r="BC23" s="30">
        <v>1838.3</v>
      </c>
      <c r="BD23" s="30">
        <v>1848.2</v>
      </c>
      <c r="BE23" s="30">
        <v>1859.1</v>
      </c>
      <c r="BF23" s="30">
        <v>1887.4</v>
      </c>
      <c r="BG23" s="30">
        <v>1877.6</v>
      </c>
      <c r="BH23" s="30">
        <v>1918.1</v>
      </c>
      <c r="BI23" s="30">
        <v>1959.8</v>
      </c>
      <c r="BJ23" s="30">
        <v>1997.8</v>
      </c>
      <c r="BK23" s="30">
        <v>2024.6</v>
      </c>
      <c r="BL23" s="30">
        <v>2049.5</v>
      </c>
      <c r="BM23" s="30">
        <v>2078.4</v>
      </c>
      <c r="BN23" s="30">
        <v>2097.5</v>
      </c>
      <c r="BO23" s="30">
        <v>2123.3000000000002</v>
      </c>
      <c r="BP23" s="30">
        <v>2170</v>
      </c>
      <c r="BQ23" s="30">
        <v>2171.9</v>
      </c>
      <c r="BR23" s="30">
        <v>2221.1</v>
      </c>
      <c r="BS23" s="30">
        <v>2238.1999999999998</v>
      </c>
      <c r="BT23" s="30">
        <v>2248.6999999999998</v>
      </c>
      <c r="BU23" s="30">
        <v>2284.6</v>
      </c>
      <c r="BV23" s="30">
        <v>2313.1999999999998</v>
      </c>
      <c r="BW23" s="30">
        <v>2331</v>
      </c>
      <c r="BX23" s="30">
        <v>2357.8000000000002</v>
      </c>
      <c r="BY23" s="30">
        <v>2391.3000000000002</v>
      </c>
    </row>
    <row r="24" spans="1:77" x14ac:dyDescent="0.3">
      <c r="A24" s="30" t="s">
        <v>520</v>
      </c>
      <c r="B24" s="30" t="s">
        <v>521</v>
      </c>
      <c r="C24" s="30">
        <v>254.1</v>
      </c>
      <c r="D24" s="30">
        <v>259.8</v>
      </c>
      <c r="E24" s="30">
        <v>263.89999999999998</v>
      </c>
      <c r="F24" s="30">
        <v>267.39999999999998</v>
      </c>
      <c r="G24" s="30">
        <v>266.89999999999998</v>
      </c>
      <c r="H24" s="30">
        <v>264.3</v>
      </c>
      <c r="I24" s="30">
        <v>256.89999999999998</v>
      </c>
      <c r="J24" s="30">
        <v>251.1</v>
      </c>
      <c r="K24" s="30">
        <v>251.9</v>
      </c>
      <c r="L24" s="30">
        <v>252.1</v>
      </c>
      <c r="M24" s="30">
        <v>251.1</v>
      </c>
      <c r="N24" s="30">
        <v>252.5</v>
      </c>
      <c r="O24" s="30">
        <v>255.3</v>
      </c>
      <c r="P24" s="30">
        <v>255.2</v>
      </c>
      <c r="Q24" s="30">
        <v>262.39999999999998</v>
      </c>
      <c r="R24" s="30">
        <v>265.60000000000002</v>
      </c>
      <c r="S24" s="30">
        <v>268.2</v>
      </c>
      <c r="T24" s="30">
        <v>268.89999999999998</v>
      </c>
      <c r="U24" s="30">
        <v>272</v>
      </c>
      <c r="V24" s="30">
        <v>275.5</v>
      </c>
      <c r="W24" s="30">
        <v>277.7</v>
      </c>
      <c r="X24" s="30">
        <v>282</v>
      </c>
      <c r="Y24" s="30">
        <v>286.2</v>
      </c>
      <c r="Z24" s="30">
        <v>289.7</v>
      </c>
      <c r="AA24" s="30">
        <v>292.60000000000002</v>
      </c>
      <c r="AB24" s="30">
        <v>296.2</v>
      </c>
      <c r="AC24" s="30">
        <v>298.10000000000002</v>
      </c>
      <c r="AD24" s="30">
        <v>301.3</v>
      </c>
      <c r="AE24" s="30">
        <v>304.8</v>
      </c>
      <c r="AF24" s="30">
        <v>305.39999999999998</v>
      </c>
      <c r="AG24" s="30">
        <v>308.39999999999998</v>
      </c>
      <c r="AH24" s="30">
        <v>311.60000000000002</v>
      </c>
      <c r="AI24" s="30">
        <v>313</v>
      </c>
      <c r="AJ24" s="30">
        <v>315.7</v>
      </c>
      <c r="AK24" s="30">
        <v>315.10000000000002</v>
      </c>
      <c r="AL24" s="30">
        <v>306.89999999999998</v>
      </c>
      <c r="AM24" s="30">
        <v>299.7</v>
      </c>
      <c r="AN24" s="30">
        <v>292.89999999999998</v>
      </c>
      <c r="AO24" s="30">
        <v>296.10000000000002</v>
      </c>
      <c r="AP24" s="30">
        <v>300.8</v>
      </c>
      <c r="AQ24" s="30">
        <v>303.10000000000002</v>
      </c>
      <c r="AR24" s="30">
        <v>302.2</v>
      </c>
      <c r="AS24" s="30">
        <v>304.39999999999998</v>
      </c>
      <c r="AT24" s="30">
        <v>310.89999999999998</v>
      </c>
      <c r="AU24" s="30">
        <v>316.60000000000002</v>
      </c>
      <c r="AV24" s="30">
        <v>327.39999999999998</v>
      </c>
      <c r="AW24" s="30">
        <v>333.3</v>
      </c>
      <c r="AX24" s="30">
        <v>336.2</v>
      </c>
      <c r="AY24" s="30">
        <v>334.4</v>
      </c>
      <c r="AZ24" s="30">
        <v>343.7</v>
      </c>
      <c r="BA24" s="30">
        <v>342</v>
      </c>
      <c r="BB24" s="30">
        <v>344.1</v>
      </c>
      <c r="BC24" s="30">
        <v>351.7</v>
      </c>
      <c r="BD24" s="30">
        <v>357.6</v>
      </c>
      <c r="BE24" s="30">
        <v>364.4</v>
      </c>
      <c r="BF24" s="30">
        <v>366</v>
      </c>
      <c r="BG24" s="30">
        <v>375.4</v>
      </c>
      <c r="BH24" s="30">
        <v>379.9</v>
      </c>
      <c r="BI24" s="30">
        <v>387.7</v>
      </c>
      <c r="BJ24" s="30">
        <v>389.8</v>
      </c>
      <c r="BK24" s="30">
        <v>393.3</v>
      </c>
      <c r="BL24" s="30">
        <v>398.7</v>
      </c>
      <c r="BM24" s="30">
        <v>400.3</v>
      </c>
      <c r="BN24" s="30">
        <v>404.9</v>
      </c>
      <c r="BO24" s="30">
        <v>410.6</v>
      </c>
      <c r="BP24" s="30">
        <v>413.9</v>
      </c>
      <c r="BQ24" s="30">
        <v>419.1</v>
      </c>
      <c r="BR24" s="30">
        <v>427.5</v>
      </c>
      <c r="BS24" s="30">
        <v>427.4</v>
      </c>
      <c r="BT24" s="30">
        <v>432.9</v>
      </c>
      <c r="BU24" s="30">
        <v>435.5</v>
      </c>
      <c r="BV24" s="30">
        <v>452.3</v>
      </c>
      <c r="BW24" s="30">
        <v>450.1</v>
      </c>
      <c r="BX24" s="30">
        <v>449.1</v>
      </c>
      <c r="BY24" s="30">
        <v>453.6</v>
      </c>
    </row>
    <row r="25" spans="1:77" x14ac:dyDescent="0.3">
      <c r="A25" s="30" t="s">
        <v>522</v>
      </c>
      <c r="B25" s="30" t="s">
        <v>523</v>
      </c>
      <c r="C25" s="30">
        <v>249.2</v>
      </c>
      <c r="D25" s="30">
        <v>253.2</v>
      </c>
      <c r="E25" s="30">
        <v>257</v>
      </c>
      <c r="F25" s="30">
        <v>258.2</v>
      </c>
      <c r="G25" s="30">
        <v>262.2</v>
      </c>
      <c r="H25" s="30">
        <v>262</v>
      </c>
      <c r="I25" s="30">
        <v>261.7</v>
      </c>
      <c r="J25" s="30">
        <v>263.3</v>
      </c>
      <c r="K25" s="30">
        <v>266.60000000000002</v>
      </c>
      <c r="L25" s="30">
        <v>269.7</v>
      </c>
      <c r="M25" s="30">
        <v>272.10000000000002</v>
      </c>
      <c r="N25" s="30">
        <v>277.2</v>
      </c>
      <c r="O25" s="30">
        <v>279.3</v>
      </c>
      <c r="P25" s="30">
        <v>284.8</v>
      </c>
      <c r="Q25" s="30">
        <v>292.2</v>
      </c>
      <c r="R25" s="30">
        <v>299.10000000000002</v>
      </c>
      <c r="S25" s="30">
        <v>307.10000000000002</v>
      </c>
      <c r="T25" s="30">
        <v>309.3</v>
      </c>
      <c r="U25" s="30">
        <v>313.2</v>
      </c>
      <c r="V25" s="30">
        <v>316.3</v>
      </c>
      <c r="W25" s="30">
        <v>321.7</v>
      </c>
      <c r="X25" s="30">
        <v>325.7</v>
      </c>
      <c r="Y25" s="30">
        <v>329.1</v>
      </c>
      <c r="Z25" s="30">
        <v>336.1</v>
      </c>
      <c r="AA25" s="30">
        <v>342.5</v>
      </c>
      <c r="AB25" s="30">
        <v>347.3</v>
      </c>
      <c r="AC25" s="30">
        <v>352.4</v>
      </c>
      <c r="AD25" s="30">
        <v>362.9</v>
      </c>
      <c r="AE25" s="30">
        <v>367.9</v>
      </c>
      <c r="AF25" s="30">
        <v>372.9</v>
      </c>
      <c r="AG25" s="30">
        <v>378</v>
      </c>
      <c r="AH25" s="30">
        <v>383.6</v>
      </c>
      <c r="AI25" s="30">
        <v>386</v>
      </c>
      <c r="AJ25" s="30">
        <v>391.5</v>
      </c>
      <c r="AK25" s="30">
        <v>391.8</v>
      </c>
      <c r="AL25" s="30">
        <v>387</v>
      </c>
      <c r="AM25" s="30">
        <v>387.4</v>
      </c>
      <c r="AN25" s="30">
        <v>383.9</v>
      </c>
      <c r="AO25" s="30">
        <v>390.1</v>
      </c>
      <c r="AP25" s="30">
        <v>392.2</v>
      </c>
      <c r="AQ25" s="30">
        <v>395.2</v>
      </c>
      <c r="AR25" s="30">
        <v>403.4</v>
      </c>
      <c r="AS25" s="30">
        <v>408.9</v>
      </c>
      <c r="AT25" s="30">
        <v>407.6</v>
      </c>
      <c r="AU25" s="30">
        <v>404.1</v>
      </c>
      <c r="AV25" s="30">
        <v>409.7</v>
      </c>
      <c r="AW25" s="30">
        <v>412.5</v>
      </c>
      <c r="AX25" s="30">
        <v>409.8</v>
      </c>
      <c r="AY25" s="30">
        <v>420.2</v>
      </c>
      <c r="AZ25" s="30">
        <v>428.4</v>
      </c>
      <c r="BA25" s="30">
        <v>433.4</v>
      </c>
      <c r="BB25" s="30">
        <v>441.1</v>
      </c>
      <c r="BC25" s="30">
        <v>444</v>
      </c>
      <c r="BD25" s="30">
        <v>440.8</v>
      </c>
      <c r="BE25" s="30">
        <v>449.5</v>
      </c>
      <c r="BF25" s="30">
        <v>454</v>
      </c>
      <c r="BG25" s="30">
        <v>461</v>
      </c>
      <c r="BH25" s="30">
        <v>459.1</v>
      </c>
      <c r="BI25" s="30">
        <v>467.8</v>
      </c>
      <c r="BJ25" s="30">
        <v>475.4</v>
      </c>
      <c r="BK25" s="30">
        <v>482.4</v>
      </c>
      <c r="BL25" s="30">
        <v>491.4</v>
      </c>
      <c r="BM25" s="30">
        <v>493.5</v>
      </c>
      <c r="BN25" s="30">
        <v>506.8</v>
      </c>
      <c r="BO25" s="30">
        <v>508.1</v>
      </c>
      <c r="BP25" s="30">
        <v>508.9</v>
      </c>
      <c r="BQ25" s="30">
        <v>518.20000000000005</v>
      </c>
      <c r="BR25" s="30">
        <v>528.9</v>
      </c>
      <c r="BS25" s="30">
        <v>539</v>
      </c>
      <c r="BT25" s="30">
        <v>541.20000000000005</v>
      </c>
      <c r="BU25" s="30">
        <v>543.29999999999995</v>
      </c>
      <c r="BV25" s="30">
        <v>543.6</v>
      </c>
      <c r="BW25" s="30">
        <v>549</v>
      </c>
      <c r="BX25" s="30">
        <v>555.6</v>
      </c>
      <c r="BY25" s="30">
        <v>558.6</v>
      </c>
    </row>
    <row r="26" spans="1:77" x14ac:dyDescent="0.3">
      <c r="A26" s="30" t="s">
        <v>524</v>
      </c>
      <c r="B26" s="30" t="s">
        <v>525</v>
      </c>
      <c r="C26" s="30">
        <v>401.6</v>
      </c>
      <c r="D26" s="30">
        <v>407.7</v>
      </c>
      <c r="E26" s="30">
        <v>412.4</v>
      </c>
      <c r="F26" s="30">
        <v>413.5</v>
      </c>
      <c r="G26" s="30">
        <v>419.7</v>
      </c>
      <c r="H26" s="30">
        <v>418.8</v>
      </c>
      <c r="I26" s="30">
        <v>419.5</v>
      </c>
      <c r="J26" s="30">
        <v>420.7</v>
      </c>
      <c r="K26" s="30">
        <v>430.4</v>
      </c>
      <c r="L26" s="30">
        <v>435.4</v>
      </c>
      <c r="M26" s="30">
        <v>438.6</v>
      </c>
      <c r="N26" s="30">
        <v>440.8</v>
      </c>
      <c r="O26" s="30">
        <v>446.4</v>
      </c>
      <c r="P26" s="30">
        <v>457.6</v>
      </c>
      <c r="Q26" s="30">
        <v>468.9</v>
      </c>
      <c r="R26" s="30">
        <v>477.9</v>
      </c>
      <c r="S26" s="30">
        <v>485.8</v>
      </c>
      <c r="T26" s="30">
        <v>493.1</v>
      </c>
      <c r="U26" s="30">
        <v>502.6</v>
      </c>
      <c r="V26" s="30">
        <v>511.4</v>
      </c>
      <c r="W26" s="30">
        <v>520.29999999999995</v>
      </c>
      <c r="X26" s="30">
        <v>530.20000000000005</v>
      </c>
      <c r="Y26" s="30">
        <v>536.4</v>
      </c>
      <c r="Z26" s="30">
        <v>547.6</v>
      </c>
      <c r="AA26" s="30">
        <v>561.79999999999995</v>
      </c>
      <c r="AB26" s="30">
        <v>564.20000000000005</v>
      </c>
      <c r="AC26" s="30">
        <v>571.4</v>
      </c>
      <c r="AD26" s="30">
        <v>585.1</v>
      </c>
      <c r="AE26" s="30">
        <v>588.6</v>
      </c>
      <c r="AF26" s="30">
        <v>596.9</v>
      </c>
      <c r="AG26" s="30">
        <v>604.70000000000005</v>
      </c>
      <c r="AH26" s="30">
        <v>615.79999999999995</v>
      </c>
      <c r="AI26" s="30">
        <v>613.4</v>
      </c>
      <c r="AJ26" s="30">
        <v>621.29999999999995</v>
      </c>
      <c r="AK26" s="30">
        <v>624.20000000000005</v>
      </c>
      <c r="AL26" s="30">
        <v>621.79999999999995</v>
      </c>
      <c r="AM26" s="30">
        <v>614.79999999999995</v>
      </c>
      <c r="AN26" s="30">
        <v>611.20000000000005</v>
      </c>
      <c r="AO26" s="30">
        <v>610.79999999999995</v>
      </c>
      <c r="AP26" s="30">
        <v>613.9</v>
      </c>
      <c r="AQ26" s="30">
        <v>622.9</v>
      </c>
      <c r="AR26" s="30">
        <v>633.5</v>
      </c>
      <c r="AS26" s="30">
        <v>640.4</v>
      </c>
      <c r="AT26" s="30">
        <v>645.79999999999995</v>
      </c>
      <c r="AU26" s="30">
        <v>654.6</v>
      </c>
      <c r="AV26" s="30">
        <v>665.2</v>
      </c>
      <c r="AW26" s="30">
        <v>676.3</v>
      </c>
      <c r="AX26" s="30">
        <v>681.7</v>
      </c>
      <c r="AY26" s="30">
        <v>692</v>
      </c>
      <c r="AZ26" s="30">
        <v>701.7</v>
      </c>
      <c r="BA26" s="30">
        <v>708.7</v>
      </c>
      <c r="BB26" s="30">
        <v>717.3</v>
      </c>
      <c r="BC26" s="30">
        <v>727.4</v>
      </c>
      <c r="BD26" s="30">
        <v>725.2</v>
      </c>
      <c r="BE26" s="30">
        <v>731.4</v>
      </c>
      <c r="BF26" s="30">
        <v>745</v>
      </c>
      <c r="BG26" s="30">
        <v>750.7</v>
      </c>
      <c r="BH26" s="30">
        <v>769.2</v>
      </c>
      <c r="BI26" s="30">
        <v>784.2</v>
      </c>
      <c r="BJ26" s="30">
        <v>802.4</v>
      </c>
      <c r="BK26" s="30">
        <v>812.2</v>
      </c>
      <c r="BL26" s="30">
        <v>829.5</v>
      </c>
      <c r="BM26" s="30">
        <v>837.7</v>
      </c>
      <c r="BN26" s="30">
        <v>851.3</v>
      </c>
      <c r="BO26" s="30">
        <v>859.8</v>
      </c>
      <c r="BP26" s="30">
        <v>872.3</v>
      </c>
      <c r="BQ26" s="30">
        <v>880.2</v>
      </c>
      <c r="BR26" s="30">
        <v>881.6</v>
      </c>
      <c r="BS26" s="30">
        <v>891.7</v>
      </c>
      <c r="BT26" s="30">
        <v>894.1</v>
      </c>
      <c r="BU26" s="30">
        <v>898.8</v>
      </c>
      <c r="BV26" s="30">
        <v>904.6</v>
      </c>
      <c r="BW26" s="30">
        <v>914.2</v>
      </c>
      <c r="BX26" s="30">
        <v>940.9</v>
      </c>
      <c r="BY26" s="30">
        <v>960.3</v>
      </c>
    </row>
    <row r="27" spans="1:77" x14ac:dyDescent="0.3">
      <c r="A27" s="30" t="s">
        <v>526</v>
      </c>
      <c r="B27" s="30" t="s">
        <v>527</v>
      </c>
      <c r="C27" s="30">
        <v>544.79999999999995</v>
      </c>
      <c r="D27" s="30">
        <v>538.9</v>
      </c>
      <c r="E27" s="30">
        <v>542.5</v>
      </c>
      <c r="F27" s="30">
        <v>545.70000000000005</v>
      </c>
      <c r="G27" s="30">
        <v>536.9</v>
      </c>
      <c r="H27" s="30">
        <v>529.6</v>
      </c>
      <c r="I27" s="30">
        <v>511.4</v>
      </c>
      <c r="J27" s="30">
        <v>524.79999999999995</v>
      </c>
      <c r="K27" s="30">
        <v>523.29999999999995</v>
      </c>
      <c r="L27" s="30">
        <v>530.29999999999995</v>
      </c>
      <c r="M27" s="30">
        <v>538.4</v>
      </c>
      <c r="N27" s="30">
        <v>546.9</v>
      </c>
      <c r="O27" s="30">
        <v>548</v>
      </c>
      <c r="P27" s="30">
        <v>558.29999999999995</v>
      </c>
      <c r="Q27" s="30">
        <v>564.9</v>
      </c>
      <c r="R27" s="30">
        <v>569.9</v>
      </c>
      <c r="S27" s="30">
        <v>586.4</v>
      </c>
      <c r="T27" s="30">
        <v>596.4</v>
      </c>
      <c r="U27" s="30">
        <v>610.4</v>
      </c>
      <c r="V27" s="30">
        <v>628.9</v>
      </c>
      <c r="W27" s="30">
        <v>640.70000000000005</v>
      </c>
      <c r="X27" s="30">
        <v>652.29999999999995</v>
      </c>
      <c r="Y27" s="30">
        <v>667.8</v>
      </c>
      <c r="Z27" s="30">
        <v>675.4</v>
      </c>
      <c r="AA27" s="30">
        <v>685.9</v>
      </c>
      <c r="AB27" s="30">
        <v>691.9</v>
      </c>
      <c r="AC27" s="30">
        <v>693.5</v>
      </c>
      <c r="AD27" s="30">
        <v>708.5</v>
      </c>
      <c r="AE27" s="30">
        <v>721</v>
      </c>
      <c r="AF27" s="30">
        <v>727.9</v>
      </c>
      <c r="AG27" s="30">
        <v>746</v>
      </c>
      <c r="AH27" s="30">
        <v>753.9</v>
      </c>
      <c r="AI27" s="30">
        <v>760.7</v>
      </c>
      <c r="AJ27" s="30">
        <v>765.7</v>
      </c>
      <c r="AK27" s="30">
        <v>760.3</v>
      </c>
      <c r="AL27" s="30">
        <v>739.9</v>
      </c>
      <c r="AM27" s="30">
        <v>712.9</v>
      </c>
      <c r="AN27" s="30">
        <v>708</v>
      </c>
      <c r="AO27" s="30">
        <v>706.2</v>
      </c>
      <c r="AP27" s="30">
        <v>718</v>
      </c>
      <c r="AQ27" s="30">
        <v>737.4</v>
      </c>
      <c r="AR27" s="30">
        <v>754</v>
      </c>
      <c r="AS27" s="30">
        <v>756</v>
      </c>
      <c r="AT27" s="30">
        <v>770.3</v>
      </c>
      <c r="AU27" s="30">
        <v>783.9</v>
      </c>
      <c r="AV27" s="30">
        <v>793.8</v>
      </c>
      <c r="AW27" s="30">
        <v>809.3</v>
      </c>
      <c r="AX27" s="30">
        <v>804.7</v>
      </c>
      <c r="AY27" s="30">
        <v>826.1</v>
      </c>
      <c r="AZ27" s="30">
        <v>816.5</v>
      </c>
      <c r="BA27" s="30">
        <v>816.1</v>
      </c>
      <c r="BB27" s="30">
        <v>821.9</v>
      </c>
      <c r="BC27" s="30">
        <v>838.6</v>
      </c>
      <c r="BD27" s="30">
        <v>854.7</v>
      </c>
      <c r="BE27" s="30">
        <v>859</v>
      </c>
      <c r="BF27" s="30">
        <v>881.1</v>
      </c>
      <c r="BG27" s="30">
        <v>884.6</v>
      </c>
      <c r="BH27" s="30">
        <v>899.8</v>
      </c>
      <c r="BI27" s="30">
        <v>920.6</v>
      </c>
      <c r="BJ27" s="30">
        <v>929.8</v>
      </c>
      <c r="BK27" s="30">
        <v>947.3</v>
      </c>
      <c r="BL27" s="30">
        <v>966.2</v>
      </c>
      <c r="BM27" s="30">
        <v>968.5</v>
      </c>
      <c r="BN27" s="30">
        <v>970.3</v>
      </c>
      <c r="BO27" s="30">
        <v>969.1</v>
      </c>
      <c r="BP27" s="30">
        <v>978.1</v>
      </c>
      <c r="BQ27" s="30">
        <v>1000</v>
      </c>
      <c r="BR27" s="30">
        <v>1009.4</v>
      </c>
      <c r="BS27" s="30">
        <v>1029.3</v>
      </c>
      <c r="BT27" s="30">
        <v>1050.8</v>
      </c>
      <c r="BU27" s="30">
        <v>1066.9000000000001</v>
      </c>
      <c r="BV27" s="30">
        <v>1094.4000000000001</v>
      </c>
      <c r="BW27" s="30">
        <v>1102.5</v>
      </c>
      <c r="BX27" s="30">
        <v>1114.4000000000001</v>
      </c>
      <c r="BY27" s="30">
        <v>1128.0999999999999</v>
      </c>
    </row>
    <row r="28" spans="1:77" x14ac:dyDescent="0.3">
      <c r="A28" s="30" t="s">
        <v>528</v>
      </c>
      <c r="B28" s="30" t="s">
        <v>529</v>
      </c>
      <c r="C28" s="30">
        <v>548.79999999999995</v>
      </c>
      <c r="D28" s="30">
        <v>562.4</v>
      </c>
      <c r="E28" s="30">
        <v>574.79999999999995</v>
      </c>
      <c r="F28" s="30">
        <v>580.20000000000005</v>
      </c>
      <c r="G28" s="30">
        <v>591.79999999999995</v>
      </c>
      <c r="H28" s="30">
        <v>607.6</v>
      </c>
      <c r="I28" s="30">
        <v>616.6</v>
      </c>
      <c r="J28" s="30">
        <v>622</v>
      </c>
      <c r="K28" s="30">
        <v>626.9</v>
      </c>
      <c r="L28" s="30">
        <v>630</v>
      </c>
      <c r="M28" s="30">
        <v>634.9</v>
      </c>
      <c r="N28" s="30">
        <v>647.29999999999995</v>
      </c>
      <c r="O28" s="30">
        <v>663.6</v>
      </c>
      <c r="P28" s="30">
        <v>670.5</v>
      </c>
      <c r="Q28" s="30">
        <v>681.3</v>
      </c>
      <c r="R28" s="30">
        <v>686.1</v>
      </c>
      <c r="S28" s="30">
        <v>693.5</v>
      </c>
      <c r="T28" s="30">
        <v>706</v>
      </c>
      <c r="U28" s="30">
        <v>716.9</v>
      </c>
      <c r="V28" s="30">
        <v>723.3</v>
      </c>
      <c r="W28" s="30">
        <v>733</v>
      </c>
      <c r="X28" s="30">
        <v>740.5</v>
      </c>
      <c r="Y28" s="30">
        <v>747.8</v>
      </c>
      <c r="Z28" s="30">
        <v>759.1</v>
      </c>
      <c r="AA28" s="30">
        <v>772.7</v>
      </c>
      <c r="AB28" s="30">
        <v>789.1</v>
      </c>
      <c r="AC28" s="30">
        <v>796.2</v>
      </c>
      <c r="AD28" s="30">
        <v>815.3</v>
      </c>
      <c r="AE28" s="30">
        <v>825.6</v>
      </c>
      <c r="AF28" s="30">
        <v>830.4</v>
      </c>
      <c r="AG28" s="30">
        <v>834.3</v>
      </c>
      <c r="AH28" s="30">
        <v>839.3</v>
      </c>
      <c r="AI28" s="30">
        <v>847</v>
      </c>
      <c r="AJ28" s="30">
        <v>855.3</v>
      </c>
      <c r="AK28" s="30">
        <v>862.1</v>
      </c>
      <c r="AL28" s="30">
        <v>861.9</v>
      </c>
      <c r="AM28" s="30">
        <v>855</v>
      </c>
      <c r="AN28" s="30">
        <v>845.6</v>
      </c>
      <c r="AO28" s="30">
        <v>854.2</v>
      </c>
      <c r="AP28" s="30">
        <v>856.8</v>
      </c>
      <c r="AQ28" s="30">
        <v>865.5</v>
      </c>
      <c r="AR28" s="30">
        <v>869.4</v>
      </c>
      <c r="AS28" s="30">
        <v>874.8</v>
      </c>
      <c r="AT28" s="30">
        <v>874.9</v>
      </c>
      <c r="AU28" s="30">
        <v>887.3</v>
      </c>
      <c r="AV28" s="30">
        <v>892.7</v>
      </c>
      <c r="AW28" s="30">
        <v>894.6</v>
      </c>
      <c r="AX28" s="30">
        <v>898.6</v>
      </c>
      <c r="AY28" s="30">
        <v>917.3</v>
      </c>
      <c r="AZ28" s="30">
        <v>909</v>
      </c>
      <c r="BA28" s="30">
        <v>906.8</v>
      </c>
      <c r="BB28" s="30">
        <v>919</v>
      </c>
      <c r="BC28" s="30">
        <v>910.6</v>
      </c>
      <c r="BD28" s="30">
        <v>915.1</v>
      </c>
      <c r="BE28" s="30">
        <v>927.5</v>
      </c>
      <c r="BF28" s="30">
        <v>940.8</v>
      </c>
      <c r="BG28" s="30">
        <v>947.8</v>
      </c>
      <c r="BH28" s="30">
        <v>960.9</v>
      </c>
      <c r="BI28" s="30">
        <v>978.6</v>
      </c>
      <c r="BJ28" s="30">
        <v>988.8</v>
      </c>
      <c r="BK28" s="30">
        <v>986.8</v>
      </c>
      <c r="BL28" s="30">
        <v>995</v>
      </c>
      <c r="BM28" s="30">
        <v>1003.5</v>
      </c>
      <c r="BN28" s="30">
        <v>1009.9</v>
      </c>
      <c r="BO28" s="30">
        <v>1035.2</v>
      </c>
      <c r="BP28" s="30">
        <v>1048.7</v>
      </c>
      <c r="BQ28" s="30">
        <v>1065.4000000000001</v>
      </c>
      <c r="BR28" s="30">
        <v>1080.3</v>
      </c>
      <c r="BS28" s="30">
        <v>1092.4000000000001</v>
      </c>
      <c r="BT28" s="30">
        <v>1104.5999999999999</v>
      </c>
      <c r="BU28" s="30">
        <v>1104.5999999999999</v>
      </c>
      <c r="BV28" s="30">
        <v>1124.3</v>
      </c>
      <c r="BW28" s="30">
        <v>1130.0999999999999</v>
      </c>
      <c r="BX28" s="30">
        <v>1145.5</v>
      </c>
      <c r="BY28" s="30">
        <v>1166.5</v>
      </c>
    </row>
    <row r="29" spans="1:77" x14ac:dyDescent="0.3">
      <c r="A29" s="30" t="s">
        <v>530</v>
      </c>
      <c r="B29" s="30" t="s">
        <v>531</v>
      </c>
      <c r="C29" s="30">
        <v>149.4</v>
      </c>
      <c r="D29" s="30">
        <v>154.30000000000001</v>
      </c>
      <c r="E29" s="30">
        <v>160.5</v>
      </c>
      <c r="F29" s="30">
        <v>168.1</v>
      </c>
      <c r="G29" s="30">
        <v>172.5</v>
      </c>
      <c r="H29" s="30">
        <v>177.7</v>
      </c>
      <c r="I29" s="30">
        <v>181.8</v>
      </c>
      <c r="J29" s="30">
        <v>184.2</v>
      </c>
      <c r="K29" s="30">
        <v>189.4</v>
      </c>
      <c r="L29" s="30">
        <v>196</v>
      </c>
      <c r="M29" s="30">
        <v>202.3</v>
      </c>
      <c r="N29" s="30">
        <v>205.6</v>
      </c>
      <c r="O29" s="30">
        <v>204.9</v>
      </c>
      <c r="P29" s="30">
        <v>205</v>
      </c>
      <c r="Q29" s="30">
        <v>205.8</v>
      </c>
      <c r="R29" s="30">
        <v>206.3</v>
      </c>
      <c r="S29" s="30">
        <v>207</v>
      </c>
      <c r="T29" s="30">
        <v>207.7</v>
      </c>
      <c r="U29" s="30">
        <v>206.4</v>
      </c>
      <c r="V29" s="30">
        <v>204.3</v>
      </c>
      <c r="W29" s="30">
        <v>202</v>
      </c>
      <c r="X29" s="30">
        <v>207.1</v>
      </c>
      <c r="Y29" s="30">
        <v>209.7</v>
      </c>
      <c r="Z29" s="30">
        <v>222.3</v>
      </c>
      <c r="AA29" s="30">
        <v>231.9</v>
      </c>
      <c r="AB29" s="30">
        <v>239.6</v>
      </c>
      <c r="AC29" s="30">
        <v>243.6</v>
      </c>
      <c r="AD29" s="30">
        <v>241.7</v>
      </c>
      <c r="AE29" s="30">
        <v>245.8</v>
      </c>
      <c r="AF29" s="30">
        <v>242.6</v>
      </c>
      <c r="AG29" s="30">
        <v>248.8</v>
      </c>
      <c r="AH29" s="30">
        <v>258</v>
      </c>
      <c r="AI29" s="30">
        <v>268.89999999999998</v>
      </c>
      <c r="AJ29" s="30">
        <v>282.89999999999998</v>
      </c>
      <c r="AK29" s="30">
        <v>293.89999999999998</v>
      </c>
      <c r="AL29" s="30">
        <v>303.39999999999998</v>
      </c>
      <c r="AM29" s="30">
        <v>292.39999999999998</v>
      </c>
      <c r="AN29" s="30">
        <v>283.7</v>
      </c>
      <c r="AO29" s="30">
        <v>286</v>
      </c>
      <c r="AP29" s="30">
        <v>294.60000000000002</v>
      </c>
      <c r="AQ29" s="30">
        <v>296</v>
      </c>
      <c r="AR29" s="30">
        <v>297.39999999999998</v>
      </c>
      <c r="AS29" s="30">
        <v>293.8</v>
      </c>
      <c r="AT29" s="30">
        <v>290.60000000000002</v>
      </c>
      <c r="AU29" s="30">
        <v>298.7</v>
      </c>
      <c r="AV29" s="30">
        <v>308.89999999999998</v>
      </c>
      <c r="AW29" s="30">
        <v>324.60000000000002</v>
      </c>
      <c r="AX29" s="30">
        <v>315.2</v>
      </c>
      <c r="AY29" s="30">
        <v>325.3</v>
      </c>
      <c r="AZ29" s="30">
        <v>340.6</v>
      </c>
      <c r="BA29" s="30">
        <v>342.3</v>
      </c>
      <c r="BB29" s="30">
        <v>358</v>
      </c>
      <c r="BC29" s="30">
        <v>346.1</v>
      </c>
      <c r="BD29" s="30">
        <v>353</v>
      </c>
      <c r="BE29" s="30">
        <v>355.7</v>
      </c>
      <c r="BF29" s="30">
        <v>355.6</v>
      </c>
      <c r="BG29" s="30">
        <v>360.1</v>
      </c>
      <c r="BH29" s="30">
        <v>367.2</v>
      </c>
      <c r="BI29" s="30">
        <v>369.8</v>
      </c>
      <c r="BJ29" s="30">
        <v>367.9</v>
      </c>
      <c r="BK29" s="30">
        <v>358.7</v>
      </c>
      <c r="BL29" s="30">
        <v>360</v>
      </c>
      <c r="BM29" s="30">
        <v>369.7</v>
      </c>
      <c r="BN29" s="30">
        <v>379.8</v>
      </c>
      <c r="BO29" s="30">
        <v>381.9</v>
      </c>
      <c r="BP29" s="30">
        <v>383.3</v>
      </c>
      <c r="BQ29" s="30">
        <v>401.2</v>
      </c>
      <c r="BR29" s="30">
        <v>402.3</v>
      </c>
      <c r="BS29" s="30">
        <v>403.3</v>
      </c>
      <c r="BT29" s="30">
        <v>405.7</v>
      </c>
      <c r="BU29" s="30">
        <v>401.2</v>
      </c>
      <c r="BV29" s="30">
        <v>403.4</v>
      </c>
      <c r="BW29" s="30">
        <v>419.4</v>
      </c>
      <c r="BX29" s="30">
        <v>434.3</v>
      </c>
      <c r="BY29" s="30">
        <v>446.8</v>
      </c>
    </row>
    <row r="30" spans="1:77" x14ac:dyDescent="0.3">
      <c r="A30" s="30" t="s">
        <v>532</v>
      </c>
      <c r="B30" s="30" t="s">
        <v>533</v>
      </c>
      <c r="C30" s="30">
        <v>601.5</v>
      </c>
      <c r="D30" s="30">
        <v>614.70000000000005</v>
      </c>
      <c r="E30" s="30">
        <v>628.1</v>
      </c>
      <c r="F30" s="30">
        <v>642.29999999999995</v>
      </c>
      <c r="G30" s="30">
        <v>656.4</v>
      </c>
      <c r="H30" s="30">
        <v>669.6</v>
      </c>
      <c r="I30" s="30">
        <v>683.9</v>
      </c>
      <c r="J30" s="30">
        <v>695.9</v>
      </c>
      <c r="K30" s="30">
        <v>713.7</v>
      </c>
      <c r="L30" s="30">
        <v>731.7</v>
      </c>
      <c r="M30" s="30">
        <v>747.1</v>
      </c>
      <c r="N30" s="30">
        <v>755.8</v>
      </c>
      <c r="O30" s="30">
        <v>763.4</v>
      </c>
      <c r="P30" s="30">
        <v>769.7</v>
      </c>
      <c r="Q30" s="30">
        <v>778.1</v>
      </c>
      <c r="R30" s="30">
        <v>787.3</v>
      </c>
      <c r="S30" s="30">
        <v>797.8</v>
      </c>
      <c r="T30" s="30">
        <v>812</v>
      </c>
      <c r="U30" s="30">
        <v>826.6</v>
      </c>
      <c r="V30" s="30">
        <v>839.6</v>
      </c>
      <c r="W30" s="30">
        <v>846.1</v>
      </c>
      <c r="X30" s="30">
        <v>858.8</v>
      </c>
      <c r="Y30" s="30">
        <v>875.4</v>
      </c>
      <c r="Z30" s="30">
        <v>893.5</v>
      </c>
      <c r="AA30" s="30">
        <v>910.3</v>
      </c>
      <c r="AB30" s="30">
        <v>926.7</v>
      </c>
      <c r="AC30" s="30">
        <v>941</v>
      </c>
      <c r="AD30" s="30">
        <v>951</v>
      </c>
      <c r="AE30" s="30">
        <v>967.5</v>
      </c>
      <c r="AF30" s="30">
        <v>973.5</v>
      </c>
      <c r="AG30" s="30">
        <v>986.9</v>
      </c>
      <c r="AH30" s="30">
        <v>1004.6</v>
      </c>
      <c r="AI30" s="30">
        <v>1024.5999999999999</v>
      </c>
      <c r="AJ30" s="30">
        <v>1040.5999999999999</v>
      </c>
      <c r="AK30" s="30">
        <v>1056.9000000000001</v>
      </c>
      <c r="AL30" s="30">
        <v>1067.2</v>
      </c>
      <c r="AM30" s="30">
        <v>1071.2</v>
      </c>
      <c r="AN30" s="30">
        <v>1081.2</v>
      </c>
      <c r="AO30" s="30">
        <v>1095.4000000000001</v>
      </c>
      <c r="AP30" s="30">
        <v>1105.3</v>
      </c>
      <c r="AQ30" s="30">
        <v>1110</v>
      </c>
      <c r="AR30" s="30">
        <v>1122.5</v>
      </c>
      <c r="AS30" s="30">
        <v>1138.7</v>
      </c>
      <c r="AT30" s="30">
        <v>1143.2</v>
      </c>
      <c r="AU30" s="30">
        <v>1154.5</v>
      </c>
      <c r="AV30" s="30">
        <v>1171.4000000000001</v>
      </c>
      <c r="AW30" s="30">
        <v>1179.3</v>
      </c>
      <c r="AX30" s="30">
        <v>1188.9000000000001</v>
      </c>
      <c r="AY30" s="30">
        <v>1219.9000000000001</v>
      </c>
      <c r="AZ30" s="30">
        <v>1224.4000000000001</v>
      </c>
      <c r="BA30" s="30">
        <v>1246</v>
      </c>
      <c r="BB30" s="30">
        <v>1255.7</v>
      </c>
      <c r="BC30" s="30">
        <v>1253.5</v>
      </c>
      <c r="BD30" s="30">
        <v>1267.2</v>
      </c>
      <c r="BE30" s="30">
        <v>1274.0999999999999</v>
      </c>
      <c r="BF30" s="30">
        <v>1292</v>
      </c>
      <c r="BG30" s="30">
        <v>1285.5999999999999</v>
      </c>
      <c r="BH30" s="30">
        <v>1314.3</v>
      </c>
      <c r="BI30" s="30">
        <v>1335.8</v>
      </c>
      <c r="BJ30" s="30">
        <v>1353.5</v>
      </c>
      <c r="BK30" s="30">
        <v>1359.8</v>
      </c>
      <c r="BL30" s="30">
        <v>1365.5</v>
      </c>
      <c r="BM30" s="30">
        <v>1374.5</v>
      </c>
      <c r="BN30" s="30">
        <v>1391.4</v>
      </c>
      <c r="BO30" s="30">
        <v>1413</v>
      </c>
      <c r="BP30" s="30">
        <v>1442.2</v>
      </c>
      <c r="BQ30" s="30">
        <v>1464.9</v>
      </c>
      <c r="BR30" s="30">
        <v>1487.8</v>
      </c>
      <c r="BS30" s="30">
        <v>1499.6</v>
      </c>
      <c r="BT30" s="30">
        <v>1499.4</v>
      </c>
      <c r="BU30" s="30">
        <v>1517</v>
      </c>
      <c r="BV30" s="30">
        <v>1530</v>
      </c>
      <c r="BW30" s="30">
        <v>1544.6</v>
      </c>
      <c r="BX30" s="30">
        <v>1573</v>
      </c>
      <c r="BY30" s="30">
        <v>1603.2</v>
      </c>
    </row>
    <row r="31" spans="1:77" x14ac:dyDescent="0.3">
      <c r="A31" s="30" t="s">
        <v>534</v>
      </c>
      <c r="B31" s="30" t="s">
        <v>535</v>
      </c>
      <c r="C31" s="30">
        <v>452.1</v>
      </c>
      <c r="D31" s="30">
        <v>460.4</v>
      </c>
      <c r="E31" s="30">
        <v>467.6</v>
      </c>
      <c r="F31" s="30">
        <v>474.3</v>
      </c>
      <c r="G31" s="30">
        <v>483.9</v>
      </c>
      <c r="H31" s="30">
        <v>491.9</v>
      </c>
      <c r="I31" s="30">
        <v>502.1</v>
      </c>
      <c r="J31" s="30">
        <v>511.6</v>
      </c>
      <c r="K31" s="30">
        <v>524.20000000000005</v>
      </c>
      <c r="L31" s="30">
        <v>535.70000000000005</v>
      </c>
      <c r="M31" s="30">
        <v>544.79999999999995</v>
      </c>
      <c r="N31" s="30">
        <v>550.20000000000005</v>
      </c>
      <c r="O31" s="30">
        <v>558.5</v>
      </c>
      <c r="P31" s="30">
        <v>564.70000000000005</v>
      </c>
      <c r="Q31" s="30">
        <v>572.29999999999995</v>
      </c>
      <c r="R31" s="30">
        <v>581.1</v>
      </c>
      <c r="S31" s="30">
        <v>590.79999999999995</v>
      </c>
      <c r="T31" s="30">
        <v>604.29999999999995</v>
      </c>
      <c r="U31" s="30">
        <v>620.20000000000005</v>
      </c>
      <c r="V31" s="30">
        <v>635.20000000000005</v>
      </c>
      <c r="W31" s="30">
        <v>644.1</v>
      </c>
      <c r="X31" s="30">
        <v>651.70000000000005</v>
      </c>
      <c r="Y31" s="30">
        <v>665.8</v>
      </c>
      <c r="Z31" s="30">
        <v>671.2</v>
      </c>
      <c r="AA31" s="30">
        <v>678.4</v>
      </c>
      <c r="AB31" s="30">
        <v>687.1</v>
      </c>
      <c r="AC31" s="30">
        <v>697.4</v>
      </c>
      <c r="AD31" s="30">
        <v>709.3</v>
      </c>
      <c r="AE31" s="30">
        <v>721.7</v>
      </c>
      <c r="AF31" s="30">
        <v>731</v>
      </c>
      <c r="AG31" s="30">
        <v>738.1</v>
      </c>
      <c r="AH31" s="30">
        <v>746.6</v>
      </c>
      <c r="AI31" s="30">
        <v>755.7</v>
      </c>
      <c r="AJ31" s="30">
        <v>757.7</v>
      </c>
      <c r="AK31" s="30">
        <v>763</v>
      </c>
      <c r="AL31" s="30">
        <v>763.9</v>
      </c>
      <c r="AM31" s="30">
        <v>778.8</v>
      </c>
      <c r="AN31" s="30">
        <v>797.5</v>
      </c>
      <c r="AO31" s="30">
        <v>809.4</v>
      </c>
      <c r="AP31" s="30">
        <v>810.8</v>
      </c>
      <c r="AQ31" s="30">
        <v>814</v>
      </c>
      <c r="AR31" s="30">
        <v>825.1</v>
      </c>
      <c r="AS31" s="30">
        <v>844.9</v>
      </c>
      <c r="AT31" s="30">
        <v>852.6</v>
      </c>
      <c r="AU31" s="30">
        <v>855.8</v>
      </c>
      <c r="AV31" s="30">
        <v>862.5</v>
      </c>
      <c r="AW31" s="30">
        <v>854.7</v>
      </c>
      <c r="AX31" s="30">
        <v>873.7</v>
      </c>
      <c r="AY31" s="30">
        <v>894.6</v>
      </c>
      <c r="AZ31" s="30">
        <v>883.8</v>
      </c>
      <c r="BA31" s="30">
        <v>903.7</v>
      </c>
      <c r="BB31" s="30">
        <v>897.8</v>
      </c>
      <c r="BC31" s="30">
        <v>907.5</v>
      </c>
      <c r="BD31" s="30">
        <v>914.2</v>
      </c>
      <c r="BE31" s="30">
        <v>918.4</v>
      </c>
      <c r="BF31" s="30">
        <v>936.4</v>
      </c>
      <c r="BG31" s="30">
        <v>925.5</v>
      </c>
      <c r="BH31" s="30">
        <v>947.1</v>
      </c>
      <c r="BI31" s="30">
        <v>966</v>
      </c>
      <c r="BJ31" s="30">
        <v>985.7</v>
      </c>
      <c r="BK31" s="30">
        <v>1001.1</v>
      </c>
      <c r="BL31" s="30">
        <v>1005.4</v>
      </c>
      <c r="BM31" s="30">
        <v>1004.8</v>
      </c>
      <c r="BN31" s="30">
        <v>1011.6</v>
      </c>
      <c r="BO31" s="30">
        <v>1031.0999999999999</v>
      </c>
      <c r="BP31" s="30">
        <v>1058.9000000000001</v>
      </c>
      <c r="BQ31" s="30">
        <v>1063.7</v>
      </c>
      <c r="BR31" s="30">
        <v>1085.5</v>
      </c>
      <c r="BS31" s="30">
        <v>1096.3</v>
      </c>
      <c r="BT31" s="30">
        <v>1093.7</v>
      </c>
      <c r="BU31" s="30">
        <v>1115.8</v>
      </c>
      <c r="BV31" s="30">
        <v>1126.5999999999999</v>
      </c>
      <c r="BW31" s="30">
        <v>1125.2</v>
      </c>
      <c r="BX31" s="30">
        <v>1138.7</v>
      </c>
      <c r="BY31" s="30">
        <v>1156.4000000000001</v>
      </c>
    </row>
    <row r="32" spans="1:77" x14ac:dyDescent="0.3">
      <c r="A32" s="30" t="s">
        <v>482</v>
      </c>
      <c r="B32" s="31" t="s">
        <v>536</v>
      </c>
      <c r="C32" s="30" t="s">
        <v>482</v>
      </c>
      <c r="D32" s="30" t="s">
        <v>482</v>
      </c>
      <c r="E32" s="30" t="s">
        <v>482</v>
      </c>
      <c r="F32" s="30" t="s">
        <v>482</v>
      </c>
      <c r="G32" s="30" t="s">
        <v>482</v>
      </c>
      <c r="H32" s="30" t="s">
        <v>482</v>
      </c>
      <c r="I32" s="30" t="s">
        <v>482</v>
      </c>
      <c r="J32" s="30" t="s">
        <v>482</v>
      </c>
      <c r="K32" s="30" t="s">
        <v>482</v>
      </c>
      <c r="L32" s="30" t="s">
        <v>482</v>
      </c>
      <c r="M32" s="30" t="s">
        <v>482</v>
      </c>
      <c r="N32" s="30" t="s">
        <v>482</v>
      </c>
      <c r="O32" s="30" t="s">
        <v>482</v>
      </c>
      <c r="P32" s="30" t="s">
        <v>482</v>
      </c>
      <c r="Q32" s="30" t="s">
        <v>482</v>
      </c>
      <c r="R32" s="30" t="s">
        <v>482</v>
      </c>
      <c r="S32" s="30" t="s">
        <v>482</v>
      </c>
      <c r="T32" s="30" t="s">
        <v>482</v>
      </c>
      <c r="U32" s="30" t="s">
        <v>482</v>
      </c>
      <c r="V32" s="30" t="s">
        <v>482</v>
      </c>
      <c r="W32" s="30" t="s">
        <v>482</v>
      </c>
      <c r="X32" s="30" t="s">
        <v>482</v>
      </c>
      <c r="Y32" s="30" t="s">
        <v>482</v>
      </c>
      <c r="Z32" s="30" t="s">
        <v>482</v>
      </c>
      <c r="AA32" s="30" t="s">
        <v>482</v>
      </c>
      <c r="AB32" s="30" t="s">
        <v>482</v>
      </c>
      <c r="AC32" s="30" t="s">
        <v>482</v>
      </c>
      <c r="AD32" s="30" t="s">
        <v>482</v>
      </c>
      <c r="AE32" s="30" t="s">
        <v>482</v>
      </c>
      <c r="AF32" s="30" t="s">
        <v>482</v>
      </c>
      <c r="AG32" s="30" t="s">
        <v>482</v>
      </c>
      <c r="AH32" s="30" t="s">
        <v>482</v>
      </c>
      <c r="AI32" s="30" t="s">
        <v>482</v>
      </c>
      <c r="AJ32" s="30" t="s">
        <v>482</v>
      </c>
      <c r="AK32" s="30" t="s">
        <v>482</v>
      </c>
      <c r="AL32" s="30" t="s">
        <v>482</v>
      </c>
      <c r="AM32" s="30" t="s">
        <v>482</v>
      </c>
      <c r="AN32" s="30" t="s">
        <v>482</v>
      </c>
      <c r="AO32" s="30" t="s">
        <v>482</v>
      </c>
      <c r="AP32" s="30" t="s">
        <v>482</v>
      </c>
      <c r="AQ32" s="30" t="s">
        <v>482</v>
      </c>
      <c r="AR32" s="30" t="s">
        <v>482</v>
      </c>
      <c r="AS32" s="30" t="s">
        <v>482</v>
      </c>
      <c r="AT32" s="30" t="s">
        <v>482</v>
      </c>
      <c r="AU32" s="30" t="s">
        <v>482</v>
      </c>
      <c r="AV32" s="30" t="s">
        <v>482</v>
      </c>
      <c r="AW32" s="30" t="s">
        <v>482</v>
      </c>
      <c r="AX32" s="30" t="s">
        <v>482</v>
      </c>
      <c r="AY32" s="30" t="s">
        <v>482</v>
      </c>
      <c r="AZ32" s="30" t="s">
        <v>482</v>
      </c>
      <c r="BA32" s="30" t="s">
        <v>482</v>
      </c>
      <c r="BB32" s="30" t="s">
        <v>482</v>
      </c>
      <c r="BC32" s="30" t="s">
        <v>482</v>
      </c>
      <c r="BD32" s="30" t="s">
        <v>482</v>
      </c>
      <c r="BE32" s="30" t="s">
        <v>482</v>
      </c>
      <c r="BF32" s="30" t="s">
        <v>482</v>
      </c>
      <c r="BG32" s="30" t="s">
        <v>482</v>
      </c>
      <c r="BH32" s="30" t="s">
        <v>482</v>
      </c>
      <c r="BI32" s="30" t="s">
        <v>482</v>
      </c>
      <c r="BJ32" s="30" t="s">
        <v>482</v>
      </c>
      <c r="BK32" s="30" t="s">
        <v>482</v>
      </c>
      <c r="BL32" s="30" t="s">
        <v>482</v>
      </c>
      <c r="BM32" s="30" t="s">
        <v>482</v>
      </c>
      <c r="BN32" s="30" t="s">
        <v>482</v>
      </c>
      <c r="BO32" s="30" t="s">
        <v>482</v>
      </c>
      <c r="BP32" s="30" t="s">
        <v>482</v>
      </c>
      <c r="BQ32" s="30" t="s">
        <v>482</v>
      </c>
      <c r="BR32" s="30" t="s">
        <v>482</v>
      </c>
      <c r="BS32" s="30" t="s">
        <v>482</v>
      </c>
      <c r="BT32" s="30" t="s">
        <v>482</v>
      </c>
      <c r="BU32" s="30" t="s">
        <v>482</v>
      </c>
      <c r="BV32" s="30" t="s">
        <v>482</v>
      </c>
      <c r="BW32" s="30" t="s">
        <v>482</v>
      </c>
      <c r="BX32" s="30" t="s">
        <v>482</v>
      </c>
      <c r="BY32" s="30" t="s">
        <v>482</v>
      </c>
    </row>
    <row r="33" spans="1:77" x14ac:dyDescent="0.3">
      <c r="A33" s="30" t="s">
        <v>537</v>
      </c>
      <c r="B33" s="30" t="s">
        <v>538</v>
      </c>
      <c r="C33" s="30">
        <v>5788.2</v>
      </c>
      <c r="D33" s="30">
        <v>5852.1</v>
      </c>
      <c r="E33" s="30">
        <v>5941.8</v>
      </c>
      <c r="F33" s="30">
        <v>6015.6</v>
      </c>
      <c r="G33" s="30">
        <v>6083.7</v>
      </c>
      <c r="H33" s="30">
        <v>6132.4</v>
      </c>
      <c r="I33" s="30">
        <v>6171.1</v>
      </c>
      <c r="J33" s="30">
        <v>6309</v>
      </c>
      <c r="K33" s="30">
        <v>6355.1</v>
      </c>
      <c r="L33" s="30">
        <v>6415.6</v>
      </c>
      <c r="M33" s="30">
        <v>6494.4</v>
      </c>
      <c r="N33" s="30">
        <v>6551.3</v>
      </c>
      <c r="O33" s="30">
        <v>6602.5</v>
      </c>
      <c r="P33" s="30">
        <v>6707.8</v>
      </c>
      <c r="Q33" s="30">
        <v>6840</v>
      </c>
      <c r="R33" s="30">
        <v>6916.7</v>
      </c>
      <c r="S33" s="30">
        <v>7023.7</v>
      </c>
      <c r="T33" s="30">
        <v>7113.9</v>
      </c>
      <c r="U33" s="30">
        <v>7230.5</v>
      </c>
      <c r="V33" s="30">
        <v>7348.9</v>
      </c>
      <c r="W33" s="30">
        <v>7437.9</v>
      </c>
      <c r="X33" s="30">
        <v>7565.4</v>
      </c>
      <c r="Y33" s="30">
        <v>7670.9</v>
      </c>
      <c r="Z33" s="30">
        <v>7746.8</v>
      </c>
      <c r="AA33" s="30">
        <v>7901.2</v>
      </c>
      <c r="AB33" s="30">
        <v>7985.3</v>
      </c>
      <c r="AC33" s="30">
        <v>8073.3</v>
      </c>
      <c r="AD33" s="30">
        <v>8199.1</v>
      </c>
      <c r="AE33" s="30">
        <v>8301.7999999999993</v>
      </c>
      <c r="AF33" s="30">
        <v>8358.7000000000007</v>
      </c>
      <c r="AG33" s="30">
        <v>8451.6</v>
      </c>
      <c r="AH33" s="30">
        <v>8541.4</v>
      </c>
      <c r="AI33" s="30">
        <v>8565.7000000000007</v>
      </c>
      <c r="AJ33" s="30">
        <v>8635.5</v>
      </c>
      <c r="AK33" s="30">
        <v>8635.9</v>
      </c>
      <c r="AL33" s="30">
        <v>8533.1</v>
      </c>
      <c r="AM33" s="30">
        <v>8514.1</v>
      </c>
      <c r="AN33" s="30">
        <v>8512.4</v>
      </c>
      <c r="AO33" s="30">
        <v>8607.6</v>
      </c>
      <c r="AP33" s="30">
        <v>8634.1</v>
      </c>
      <c r="AQ33" s="30">
        <v>8706.7000000000007</v>
      </c>
      <c r="AR33" s="30">
        <v>8808.9</v>
      </c>
      <c r="AS33" s="30">
        <v>8882.2000000000007</v>
      </c>
      <c r="AT33" s="30">
        <v>8965.6</v>
      </c>
      <c r="AU33" s="30">
        <v>9067.6</v>
      </c>
      <c r="AV33" s="30">
        <v>9154</v>
      </c>
      <c r="AW33" s="30">
        <v>9234.7999999999993</v>
      </c>
      <c r="AX33" s="30">
        <v>9299.1</v>
      </c>
      <c r="AY33" s="30">
        <v>9462.4</v>
      </c>
      <c r="AZ33" s="30">
        <v>9492</v>
      </c>
      <c r="BA33" s="30">
        <v>9532.9</v>
      </c>
      <c r="BB33" s="30">
        <v>9636.9</v>
      </c>
      <c r="BC33" s="30">
        <v>9711.1</v>
      </c>
      <c r="BD33" s="30">
        <v>9753.2000000000007</v>
      </c>
      <c r="BE33" s="30">
        <v>9836.5</v>
      </c>
      <c r="BF33" s="30">
        <v>9959.7000000000007</v>
      </c>
      <c r="BG33" s="30">
        <v>10024.4</v>
      </c>
      <c r="BH33" s="30">
        <v>10215.1</v>
      </c>
      <c r="BI33" s="30">
        <v>10389.9</v>
      </c>
      <c r="BJ33" s="30">
        <v>10534.1</v>
      </c>
      <c r="BK33" s="30">
        <v>10633.3</v>
      </c>
      <c r="BL33" s="30">
        <v>10792.6</v>
      </c>
      <c r="BM33" s="30">
        <v>10910.5</v>
      </c>
      <c r="BN33" s="30">
        <v>11018.2</v>
      </c>
      <c r="BO33" s="30">
        <v>11121</v>
      </c>
      <c r="BP33" s="30">
        <v>11264.4</v>
      </c>
      <c r="BQ33" s="30">
        <v>11394.8</v>
      </c>
      <c r="BR33" s="30">
        <v>11527.3</v>
      </c>
      <c r="BS33" s="30">
        <v>11640.8</v>
      </c>
      <c r="BT33" s="30">
        <v>11751.7</v>
      </c>
      <c r="BU33" s="30">
        <v>11863.9</v>
      </c>
      <c r="BV33" s="30">
        <v>12031.8</v>
      </c>
      <c r="BW33" s="30">
        <v>12116.5</v>
      </c>
      <c r="BX33" s="30">
        <v>12291.7</v>
      </c>
      <c r="BY33" s="30">
        <v>12467.3</v>
      </c>
    </row>
    <row r="34" spans="1:77" x14ac:dyDescent="0.3">
      <c r="A34" s="30" t="s">
        <v>539</v>
      </c>
      <c r="B34" s="30" t="s">
        <v>540</v>
      </c>
      <c r="C34" s="30">
        <v>298.60000000000002</v>
      </c>
      <c r="D34" s="30">
        <v>316.89999999999998</v>
      </c>
      <c r="E34" s="30">
        <v>329</v>
      </c>
      <c r="F34" s="30">
        <v>344.1</v>
      </c>
      <c r="G34" s="30">
        <v>347.4</v>
      </c>
      <c r="H34" s="30">
        <v>340.5</v>
      </c>
      <c r="I34" s="30">
        <v>327</v>
      </c>
      <c r="J34" s="30">
        <v>295.39999999999998</v>
      </c>
      <c r="K34" s="30">
        <v>283.5</v>
      </c>
      <c r="L34" s="30">
        <v>313.60000000000002</v>
      </c>
      <c r="M34" s="30">
        <v>321.8</v>
      </c>
      <c r="N34" s="30">
        <v>335.3</v>
      </c>
      <c r="O34" s="30">
        <v>364.4</v>
      </c>
      <c r="P34" s="30">
        <v>342.9</v>
      </c>
      <c r="Q34" s="30">
        <v>356.7</v>
      </c>
      <c r="R34" s="30">
        <v>363.1</v>
      </c>
      <c r="S34" s="30">
        <v>383.6</v>
      </c>
      <c r="T34" s="30">
        <v>391.4</v>
      </c>
      <c r="U34" s="30">
        <v>398.3</v>
      </c>
      <c r="V34" s="30">
        <v>430.1</v>
      </c>
      <c r="W34" s="30">
        <v>429.9</v>
      </c>
      <c r="X34" s="30">
        <v>441.8</v>
      </c>
      <c r="Y34" s="30">
        <v>507.4</v>
      </c>
      <c r="Z34" s="30">
        <v>515.5</v>
      </c>
      <c r="AA34" s="30">
        <v>500.6</v>
      </c>
      <c r="AB34" s="30">
        <v>529.29999999999995</v>
      </c>
      <c r="AC34" s="30">
        <v>558</v>
      </c>
      <c r="AD34" s="30">
        <v>493.5</v>
      </c>
      <c r="AE34" s="30">
        <v>522</v>
      </c>
      <c r="AF34" s="30">
        <v>554.29999999999995</v>
      </c>
      <c r="AG34" s="30">
        <v>561.70000000000005</v>
      </c>
      <c r="AH34" s="30">
        <v>584.9</v>
      </c>
      <c r="AI34" s="30">
        <v>611.20000000000005</v>
      </c>
      <c r="AJ34" s="30">
        <v>646.70000000000005</v>
      </c>
      <c r="AK34" s="30">
        <v>669.8</v>
      </c>
      <c r="AL34" s="30">
        <v>531.1</v>
      </c>
      <c r="AM34" s="30">
        <v>468.8</v>
      </c>
      <c r="AN34" s="30">
        <v>476.7</v>
      </c>
      <c r="AO34" s="30">
        <v>516.5</v>
      </c>
      <c r="AP34" s="30">
        <v>546.9</v>
      </c>
      <c r="AQ34" s="30">
        <v>549.29999999999995</v>
      </c>
      <c r="AR34" s="30">
        <v>539.5</v>
      </c>
      <c r="AS34" s="30">
        <v>553</v>
      </c>
      <c r="AT34" s="30">
        <v>590.6</v>
      </c>
      <c r="AU34" s="30">
        <v>610.9</v>
      </c>
      <c r="AV34" s="30">
        <v>640.6</v>
      </c>
      <c r="AW34" s="30">
        <v>645.9</v>
      </c>
      <c r="AX34" s="30">
        <v>633.20000000000005</v>
      </c>
      <c r="AY34" s="30">
        <v>620.9</v>
      </c>
      <c r="AZ34" s="30">
        <v>627.4</v>
      </c>
      <c r="BA34" s="30">
        <v>634</v>
      </c>
      <c r="BB34" s="30">
        <v>635.9</v>
      </c>
      <c r="BC34" s="30">
        <v>652.79999999999995</v>
      </c>
      <c r="BD34" s="30">
        <v>628.5</v>
      </c>
      <c r="BE34" s="30">
        <v>628.29999999999995</v>
      </c>
      <c r="BF34" s="30">
        <v>642.79999999999995</v>
      </c>
      <c r="BG34" s="30">
        <v>666.7</v>
      </c>
      <c r="BH34" s="30">
        <v>647.70000000000005</v>
      </c>
      <c r="BI34" s="30">
        <v>627.4</v>
      </c>
      <c r="BJ34" s="30">
        <v>600.20000000000005</v>
      </c>
      <c r="BK34" s="30">
        <v>544.9</v>
      </c>
      <c r="BL34" s="30">
        <v>547.6</v>
      </c>
      <c r="BM34" s="30">
        <v>546.5</v>
      </c>
      <c r="BN34" s="30">
        <v>500.5</v>
      </c>
      <c r="BO34" s="30">
        <v>471.1</v>
      </c>
      <c r="BP34" s="30">
        <v>495.4</v>
      </c>
      <c r="BQ34" s="30">
        <v>503.8</v>
      </c>
      <c r="BR34" s="30">
        <v>512.70000000000005</v>
      </c>
      <c r="BS34" s="30">
        <v>520.20000000000005</v>
      </c>
      <c r="BT34" s="30">
        <v>522</v>
      </c>
      <c r="BU34" s="30">
        <v>527.29999999999995</v>
      </c>
      <c r="BV34" s="30">
        <v>564.79999999999995</v>
      </c>
      <c r="BW34" s="30">
        <v>574.79999999999995</v>
      </c>
      <c r="BX34" s="30">
        <v>585.9</v>
      </c>
      <c r="BY34" s="30">
        <v>591.20000000000005</v>
      </c>
    </row>
    <row r="35" spans="1:77" x14ac:dyDescent="0.3">
      <c r="A35" s="30" t="s">
        <v>541</v>
      </c>
      <c r="B35" s="30" t="s">
        <v>542</v>
      </c>
      <c r="C35" s="30">
        <v>5868.8</v>
      </c>
      <c r="D35" s="30">
        <v>5949.6</v>
      </c>
      <c r="E35" s="30">
        <v>6040.2</v>
      </c>
      <c r="F35" s="30">
        <v>6130.2</v>
      </c>
      <c r="G35" s="30">
        <v>6197.2</v>
      </c>
      <c r="H35" s="30">
        <v>6234.2</v>
      </c>
      <c r="I35" s="30">
        <v>6271</v>
      </c>
      <c r="J35" s="30">
        <v>6364.1</v>
      </c>
      <c r="K35" s="30">
        <v>6390.9</v>
      </c>
      <c r="L35" s="30">
        <v>6471.1</v>
      </c>
      <c r="M35" s="30">
        <v>6552.2</v>
      </c>
      <c r="N35" s="30">
        <v>6607.7</v>
      </c>
      <c r="O35" s="30">
        <v>6684.8</v>
      </c>
      <c r="P35" s="30">
        <v>6765.2</v>
      </c>
      <c r="Q35" s="30">
        <v>6912.8</v>
      </c>
      <c r="R35" s="30">
        <v>6993.2</v>
      </c>
      <c r="S35" s="30">
        <v>7108.8</v>
      </c>
      <c r="T35" s="30">
        <v>7196.9</v>
      </c>
      <c r="U35" s="30">
        <v>7309</v>
      </c>
      <c r="V35" s="30">
        <v>7452.7</v>
      </c>
      <c r="W35" s="30">
        <v>7538.7</v>
      </c>
      <c r="X35" s="30">
        <v>7670.1</v>
      </c>
      <c r="Y35" s="30">
        <v>7827.7</v>
      </c>
      <c r="Z35" s="30">
        <v>7898.2</v>
      </c>
      <c r="AA35" s="30">
        <v>8018.8</v>
      </c>
      <c r="AB35" s="30">
        <v>8122.5</v>
      </c>
      <c r="AC35" s="30">
        <v>8237.5</v>
      </c>
      <c r="AD35" s="30">
        <v>8294</v>
      </c>
      <c r="AE35" s="30">
        <v>8425.1</v>
      </c>
      <c r="AF35" s="30">
        <v>8516</v>
      </c>
      <c r="AG35" s="30">
        <v>8603.6</v>
      </c>
      <c r="AH35" s="30">
        <v>8718.4</v>
      </c>
      <c r="AI35" s="30">
        <v>8761.1</v>
      </c>
      <c r="AJ35" s="30">
        <v>8862.2999999999993</v>
      </c>
      <c r="AK35" s="30">
        <v>8886.2000000000007</v>
      </c>
      <c r="AL35" s="30">
        <v>8648.2999999999993</v>
      </c>
      <c r="AM35" s="30">
        <v>8602.4</v>
      </c>
      <c r="AN35" s="30">
        <v>8628.1</v>
      </c>
      <c r="AO35" s="30">
        <v>8760</v>
      </c>
      <c r="AP35" s="30">
        <v>8800.5</v>
      </c>
      <c r="AQ35" s="30">
        <v>8861.4</v>
      </c>
      <c r="AR35" s="30">
        <v>8936.5</v>
      </c>
      <c r="AS35" s="30">
        <v>9014.5</v>
      </c>
      <c r="AT35" s="30">
        <v>9133.9</v>
      </c>
      <c r="AU35" s="30">
        <v>9249.2999999999993</v>
      </c>
      <c r="AV35" s="30">
        <v>9355.1</v>
      </c>
      <c r="AW35" s="30">
        <v>9420.7000000000007</v>
      </c>
      <c r="AX35" s="30">
        <v>9483.4</v>
      </c>
      <c r="AY35" s="30">
        <v>9599.7999999999993</v>
      </c>
      <c r="AZ35" s="30">
        <v>9646.9</v>
      </c>
      <c r="BA35" s="30">
        <v>9684.2000000000007</v>
      </c>
      <c r="BB35" s="30">
        <v>9773.9</v>
      </c>
      <c r="BC35" s="30">
        <v>9872.2000000000007</v>
      </c>
      <c r="BD35" s="30">
        <v>9874.2999999999993</v>
      </c>
      <c r="BE35" s="30">
        <v>9957.9</v>
      </c>
      <c r="BF35" s="30">
        <v>10075.4</v>
      </c>
      <c r="BG35" s="30">
        <v>10168.700000000001</v>
      </c>
      <c r="BH35" s="30">
        <v>10318.5</v>
      </c>
      <c r="BI35" s="30">
        <v>10456.700000000001</v>
      </c>
      <c r="BJ35" s="30">
        <v>10568.1</v>
      </c>
      <c r="BK35" s="30">
        <v>10607.4</v>
      </c>
      <c r="BL35" s="30">
        <v>10748.9</v>
      </c>
      <c r="BM35" s="30">
        <v>10859.7</v>
      </c>
      <c r="BN35" s="30">
        <v>10906.7</v>
      </c>
      <c r="BO35" s="30">
        <v>10977.2</v>
      </c>
      <c r="BP35" s="30">
        <v>11142.3</v>
      </c>
      <c r="BQ35" s="30">
        <v>11235.5</v>
      </c>
      <c r="BR35" s="30">
        <v>11365.8</v>
      </c>
      <c r="BS35" s="30">
        <v>11460.7</v>
      </c>
      <c r="BT35" s="30">
        <v>11550.1</v>
      </c>
      <c r="BU35" s="30">
        <v>11660.1</v>
      </c>
      <c r="BV35" s="30">
        <v>11847.2</v>
      </c>
      <c r="BW35" s="30">
        <v>11922.7</v>
      </c>
      <c r="BX35" s="30">
        <v>12085.4</v>
      </c>
      <c r="BY35" s="30">
        <v>12241.8</v>
      </c>
    </row>
    <row r="36" spans="1:77" x14ac:dyDescent="0.3">
      <c r="A36" s="30" t="s">
        <v>543</v>
      </c>
      <c r="B36" s="30" t="s">
        <v>544</v>
      </c>
      <c r="C36" s="30">
        <v>5043.7</v>
      </c>
      <c r="D36" s="30">
        <v>5094.5</v>
      </c>
      <c r="E36" s="30">
        <v>5166.8999999999996</v>
      </c>
      <c r="F36" s="30">
        <v>5234</v>
      </c>
      <c r="G36" s="30">
        <v>5294.3</v>
      </c>
      <c r="H36" s="30">
        <v>5330.5</v>
      </c>
      <c r="I36" s="30">
        <v>5377.8</v>
      </c>
      <c r="J36" s="30">
        <v>5498.7</v>
      </c>
      <c r="K36" s="30">
        <v>5536.4</v>
      </c>
      <c r="L36" s="30">
        <v>5584.8</v>
      </c>
      <c r="M36" s="30">
        <v>5656</v>
      </c>
      <c r="N36" s="30">
        <v>5691.5</v>
      </c>
      <c r="O36" s="30">
        <v>5731.8</v>
      </c>
      <c r="P36" s="30">
        <v>5830.7</v>
      </c>
      <c r="Q36" s="30">
        <v>5950.6</v>
      </c>
      <c r="R36" s="30">
        <v>6018.7</v>
      </c>
      <c r="S36" s="30">
        <v>6105.1</v>
      </c>
      <c r="T36" s="30">
        <v>6178.2</v>
      </c>
      <c r="U36" s="30">
        <v>6275.4</v>
      </c>
      <c r="V36" s="30">
        <v>6376.4</v>
      </c>
      <c r="W36" s="30">
        <v>6454</v>
      </c>
      <c r="X36" s="30">
        <v>6564.4</v>
      </c>
      <c r="Y36" s="30">
        <v>6649.8</v>
      </c>
      <c r="Z36" s="30">
        <v>6700.5</v>
      </c>
      <c r="AA36" s="30">
        <v>6829.8</v>
      </c>
      <c r="AB36" s="30">
        <v>6898</v>
      </c>
      <c r="AC36" s="30">
        <v>6978.3</v>
      </c>
      <c r="AD36" s="30">
        <v>7086.1</v>
      </c>
      <c r="AE36" s="30">
        <v>7177.9</v>
      </c>
      <c r="AF36" s="30">
        <v>7230.4</v>
      </c>
      <c r="AG36" s="30">
        <v>7301.8</v>
      </c>
      <c r="AH36" s="30">
        <v>7382.4</v>
      </c>
      <c r="AI36" s="30">
        <v>7392.9</v>
      </c>
      <c r="AJ36" s="30">
        <v>7445.4</v>
      </c>
      <c r="AK36" s="30">
        <v>7441.5</v>
      </c>
      <c r="AL36" s="30">
        <v>7344.5</v>
      </c>
      <c r="AM36" s="30">
        <v>7360.6</v>
      </c>
      <c r="AN36" s="30">
        <v>7380.6</v>
      </c>
      <c r="AO36" s="30">
        <v>7472.5</v>
      </c>
      <c r="AP36" s="30">
        <v>7477.9</v>
      </c>
      <c r="AQ36" s="30">
        <v>7528</v>
      </c>
      <c r="AR36" s="30">
        <v>7614</v>
      </c>
      <c r="AS36" s="30">
        <v>7676.6</v>
      </c>
      <c r="AT36" s="30">
        <v>7749.4</v>
      </c>
      <c r="AU36" s="30">
        <v>7832</v>
      </c>
      <c r="AV36" s="30">
        <v>7897.3</v>
      </c>
      <c r="AW36" s="30">
        <v>7950.5</v>
      </c>
      <c r="AX36" s="30">
        <v>8021.3</v>
      </c>
      <c r="AY36" s="30">
        <v>8140.1</v>
      </c>
      <c r="AZ36" s="30">
        <v>8174.5</v>
      </c>
      <c r="BA36" s="30">
        <v>8203.2000000000007</v>
      </c>
      <c r="BB36" s="30">
        <v>8285.5</v>
      </c>
      <c r="BC36" s="30">
        <v>8360.5</v>
      </c>
      <c r="BD36" s="30">
        <v>8388.2999999999993</v>
      </c>
      <c r="BE36" s="30">
        <v>8463.9</v>
      </c>
      <c r="BF36" s="30">
        <v>8560.6</v>
      </c>
      <c r="BG36" s="30">
        <v>8619.7000000000007</v>
      </c>
      <c r="BH36" s="30">
        <v>8778.2000000000007</v>
      </c>
      <c r="BI36" s="30">
        <v>8926.5</v>
      </c>
      <c r="BJ36" s="30">
        <v>9057.4</v>
      </c>
      <c r="BK36" s="30">
        <v>9145.7999999999993</v>
      </c>
      <c r="BL36" s="30">
        <v>9285.4</v>
      </c>
      <c r="BM36" s="30">
        <v>9390.1</v>
      </c>
      <c r="BN36" s="30">
        <v>9480.4</v>
      </c>
      <c r="BO36" s="30">
        <v>9572.2000000000007</v>
      </c>
      <c r="BP36" s="30">
        <v>9700.7000000000007</v>
      </c>
      <c r="BQ36" s="30">
        <v>9785.6</v>
      </c>
      <c r="BR36" s="30">
        <v>9904.2000000000007</v>
      </c>
      <c r="BS36" s="30">
        <v>9987.7999999999993</v>
      </c>
      <c r="BT36" s="30">
        <v>10069.1</v>
      </c>
      <c r="BU36" s="30">
        <v>10165.4</v>
      </c>
      <c r="BV36" s="30">
        <v>10300.299999999999</v>
      </c>
      <c r="BW36" s="30">
        <v>10360.1</v>
      </c>
      <c r="BX36" s="30">
        <v>10501.9</v>
      </c>
      <c r="BY36" s="30">
        <v>10642.3</v>
      </c>
    </row>
    <row r="37" spans="1:77" x14ac:dyDescent="0.3">
      <c r="A37" s="105" t="s">
        <v>545</v>
      </c>
      <c r="B37" s="102"/>
      <c r="C37" s="102"/>
      <c r="D37" s="102"/>
      <c r="E37" s="102"/>
      <c r="F37" s="102"/>
      <c r="G37" s="102"/>
      <c r="H37" s="102"/>
      <c r="I37" s="102"/>
      <c r="J37" s="102"/>
      <c r="K37" s="102"/>
      <c r="L37" s="102"/>
      <c r="M37" s="102"/>
      <c r="N37" s="102"/>
      <c r="O37" s="102"/>
      <c r="P37" s="102"/>
      <c r="Q37" s="102"/>
      <c r="R37" s="102"/>
      <c r="S37" s="102"/>
      <c r="T37" s="102"/>
      <c r="U37" s="102"/>
      <c r="V37" s="102"/>
      <c r="W37" s="102"/>
      <c r="X37" s="102"/>
      <c r="Y37" s="102"/>
      <c r="Z37" s="102"/>
      <c r="AA37" s="102"/>
      <c r="AB37" s="102"/>
      <c r="AC37" s="102"/>
      <c r="AD37" s="102"/>
      <c r="AE37" s="102"/>
      <c r="AF37" s="102"/>
      <c r="AG37" s="102"/>
      <c r="AH37" s="102"/>
      <c r="AI37" s="102"/>
      <c r="AJ37" s="102"/>
      <c r="AK37" s="102"/>
      <c r="AL37" s="102"/>
      <c r="AM37" s="102"/>
      <c r="AN37" s="102"/>
      <c r="AO37" s="102"/>
      <c r="AP37" s="102"/>
      <c r="AQ37" s="102"/>
      <c r="AR37" s="102"/>
      <c r="AS37" s="102"/>
      <c r="AT37" s="102"/>
      <c r="AU37" s="102"/>
      <c r="AV37" s="102"/>
      <c r="AW37" s="102"/>
      <c r="AX37" s="102"/>
      <c r="AY37" s="102"/>
      <c r="AZ37" s="102"/>
      <c r="BA37" s="102"/>
      <c r="BB37" s="102"/>
      <c r="BC37" s="102"/>
      <c r="BD37" s="102"/>
      <c r="BE37" s="102"/>
      <c r="BF37" s="102"/>
      <c r="BG37" s="102"/>
      <c r="BH37" s="102"/>
      <c r="BI37" s="102"/>
      <c r="BJ37" s="102"/>
      <c r="BK37" s="102"/>
      <c r="BL37" s="102"/>
      <c r="BM37" s="102"/>
      <c r="BN37" s="102"/>
      <c r="BO37" s="102"/>
      <c r="BP37" s="102"/>
      <c r="BQ37" s="102"/>
      <c r="BR37" s="102"/>
      <c r="BS37" s="102"/>
      <c r="BT37" s="102"/>
      <c r="BU37" s="102"/>
      <c r="BV37" s="102"/>
      <c r="BW37" s="102"/>
      <c r="BX37" s="102"/>
      <c r="BY37" s="102"/>
    </row>
    <row r="38" spans="1:77" x14ac:dyDescent="0.3">
      <c r="A38" s="104" t="s">
        <v>546</v>
      </c>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c r="AA38" s="102"/>
      <c r="AB38" s="102"/>
      <c r="AC38" s="102"/>
      <c r="AD38" s="102"/>
      <c r="AE38" s="102"/>
      <c r="AF38" s="102"/>
      <c r="AG38" s="102"/>
      <c r="AH38" s="102"/>
      <c r="AI38" s="102"/>
      <c r="AJ38" s="102"/>
      <c r="AK38" s="102"/>
      <c r="AL38" s="102"/>
      <c r="AM38" s="102"/>
      <c r="AN38" s="102"/>
      <c r="AO38" s="102"/>
      <c r="AP38" s="102"/>
      <c r="AQ38" s="102"/>
      <c r="AR38" s="102"/>
      <c r="AS38" s="102"/>
      <c r="AT38" s="102"/>
      <c r="AU38" s="102"/>
      <c r="AV38" s="102"/>
      <c r="AW38" s="102"/>
      <c r="AX38" s="102"/>
      <c r="AY38" s="102"/>
      <c r="AZ38" s="102"/>
      <c r="BA38" s="102"/>
      <c r="BB38" s="102"/>
      <c r="BC38" s="102"/>
      <c r="BD38" s="102"/>
      <c r="BE38" s="102"/>
      <c r="BF38" s="102"/>
      <c r="BG38" s="102"/>
      <c r="BH38" s="102"/>
      <c r="BI38" s="102"/>
      <c r="BJ38" s="102"/>
      <c r="BK38" s="102"/>
      <c r="BL38" s="102"/>
      <c r="BM38" s="102"/>
      <c r="BN38" s="102"/>
      <c r="BO38" s="102"/>
      <c r="BP38" s="102"/>
      <c r="BQ38" s="102"/>
      <c r="BR38" s="102"/>
      <c r="BS38" s="102"/>
      <c r="BT38" s="102"/>
      <c r="BU38" s="102"/>
      <c r="BV38" s="102"/>
      <c r="BW38" s="102"/>
      <c r="BX38" s="102"/>
      <c r="BY38" s="102"/>
    </row>
    <row r="39" spans="1:77" x14ac:dyDescent="0.3">
      <c r="A39" s="104" t="s">
        <v>547</v>
      </c>
      <c r="B39" s="102"/>
      <c r="C39" s="102"/>
      <c r="D39" s="102"/>
      <c r="E39" s="102"/>
      <c r="F39" s="102"/>
      <c r="G39" s="102"/>
      <c r="H39" s="102"/>
      <c r="I39" s="102"/>
      <c r="J39" s="102"/>
      <c r="K39" s="102"/>
      <c r="L39" s="102"/>
      <c r="M39" s="102"/>
      <c r="N39" s="102"/>
      <c r="O39" s="102"/>
      <c r="P39" s="102"/>
      <c r="Q39" s="102"/>
      <c r="R39" s="102"/>
      <c r="S39" s="102"/>
      <c r="T39" s="102"/>
      <c r="U39" s="102"/>
      <c r="V39" s="102"/>
      <c r="W39" s="102"/>
      <c r="X39" s="102"/>
      <c r="Y39" s="102"/>
      <c r="Z39" s="102"/>
      <c r="AA39" s="102"/>
      <c r="AB39" s="102"/>
      <c r="AC39" s="102"/>
      <c r="AD39" s="102"/>
      <c r="AE39" s="102"/>
      <c r="AF39" s="102"/>
      <c r="AG39" s="102"/>
      <c r="AH39" s="102"/>
      <c r="AI39" s="102"/>
      <c r="AJ39" s="102"/>
      <c r="AK39" s="102"/>
      <c r="AL39" s="102"/>
      <c r="AM39" s="102"/>
      <c r="AN39" s="102"/>
      <c r="AO39" s="102"/>
      <c r="AP39" s="102"/>
      <c r="AQ39" s="102"/>
      <c r="AR39" s="102"/>
      <c r="AS39" s="102"/>
      <c r="AT39" s="102"/>
      <c r="AU39" s="102"/>
      <c r="AV39" s="102"/>
      <c r="AW39" s="102"/>
      <c r="AX39" s="102"/>
      <c r="AY39" s="102"/>
      <c r="AZ39" s="102"/>
      <c r="BA39" s="102"/>
      <c r="BB39" s="102"/>
      <c r="BC39" s="102"/>
      <c r="BD39" s="102"/>
      <c r="BE39" s="102"/>
      <c r="BF39" s="102"/>
      <c r="BG39" s="102"/>
      <c r="BH39" s="102"/>
      <c r="BI39" s="102"/>
      <c r="BJ39" s="102"/>
      <c r="BK39" s="102"/>
      <c r="BL39" s="102"/>
      <c r="BM39" s="102"/>
      <c r="BN39" s="102"/>
      <c r="BO39" s="102"/>
      <c r="BP39" s="102"/>
      <c r="BQ39" s="102"/>
      <c r="BR39" s="102"/>
      <c r="BS39" s="102"/>
      <c r="BT39" s="102"/>
      <c r="BU39" s="102"/>
      <c r="BV39" s="102"/>
      <c r="BW39" s="102"/>
      <c r="BX39" s="102"/>
      <c r="BY39" s="102"/>
    </row>
    <row r="40" spans="1:77" x14ac:dyDescent="0.3">
      <c r="A40" s="104" t="s">
        <v>548</v>
      </c>
      <c r="B40" s="102"/>
      <c r="C40" s="102"/>
      <c r="D40" s="102"/>
      <c r="E40" s="102"/>
      <c r="F40" s="102"/>
      <c r="G40" s="102"/>
      <c r="H40" s="102"/>
      <c r="I40" s="102"/>
      <c r="J40" s="102"/>
      <c r="K40" s="102"/>
      <c r="L40" s="102"/>
      <c r="M40" s="102"/>
      <c r="N40" s="102"/>
      <c r="O40" s="102"/>
      <c r="P40" s="102"/>
      <c r="Q40" s="102"/>
      <c r="R40" s="102"/>
      <c r="S40" s="102"/>
      <c r="T40" s="102"/>
      <c r="U40" s="102"/>
      <c r="V40" s="102"/>
      <c r="W40" s="102"/>
      <c r="X40" s="102"/>
      <c r="Y40" s="102"/>
      <c r="Z40" s="102"/>
      <c r="AA40" s="102"/>
      <c r="AB40" s="102"/>
      <c r="AC40" s="102"/>
      <c r="AD40" s="102"/>
      <c r="AE40" s="102"/>
      <c r="AF40" s="102"/>
      <c r="AG40" s="102"/>
      <c r="AH40" s="102"/>
      <c r="AI40" s="102"/>
      <c r="AJ40" s="102"/>
      <c r="AK40" s="102"/>
      <c r="AL40" s="102"/>
      <c r="AM40" s="102"/>
      <c r="AN40" s="102"/>
      <c r="AO40" s="102"/>
      <c r="AP40" s="102"/>
      <c r="AQ40" s="102"/>
      <c r="AR40" s="102"/>
      <c r="AS40" s="102"/>
      <c r="AT40" s="102"/>
      <c r="AU40" s="102"/>
      <c r="AV40" s="102"/>
      <c r="AW40" s="102"/>
      <c r="AX40" s="102"/>
      <c r="AY40" s="102"/>
      <c r="AZ40" s="102"/>
      <c r="BA40" s="102"/>
      <c r="BB40" s="102"/>
      <c r="BC40" s="102"/>
      <c r="BD40" s="102"/>
      <c r="BE40" s="102"/>
      <c r="BF40" s="102"/>
      <c r="BG40" s="102"/>
      <c r="BH40" s="102"/>
      <c r="BI40" s="102"/>
      <c r="BJ40" s="102"/>
      <c r="BK40" s="102"/>
      <c r="BL40" s="102"/>
      <c r="BM40" s="102"/>
      <c r="BN40" s="102"/>
      <c r="BO40" s="102"/>
      <c r="BP40" s="102"/>
      <c r="BQ40" s="102"/>
      <c r="BR40" s="102"/>
      <c r="BS40" s="102"/>
      <c r="BT40" s="102"/>
      <c r="BU40" s="102"/>
      <c r="BV40" s="102"/>
      <c r="BW40" s="102"/>
      <c r="BX40" s="102"/>
      <c r="BY40" s="102"/>
    </row>
    <row r="41" spans="1:77" x14ac:dyDescent="0.3">
      <c r="A41" s="104" t="s">
        <v>549</v>
      </c>
      <c r="B41" s="102"/>
      <c r="C41" s="102"/>
      <c r="D41" s="102"/>
      <c r="E41" s="102"/>
      <c r="F41" s="102"/>
      <c r="G41" s="102"/>
      <c r="H41" s="102"/>
      <c r="I41" s="102"/>
      <c r="J41" s="102"/>
      <c r="K41" s="102"/>
      <c r="L41" s="102"/>
      <c r="M41" s="102"/>
      <c r="N41" s="102"/>
      <c r="O41" s="102"/>
      <c r="P41" s="102"/>
      <c r="Q41" s="102"/>
      <c r="R41" s="102"/>
      <c r="S41" s="102"/>
      <c r="T41" s="102"/>
      <c r="U41" s="102"/>
      <c r="V41" s="102"/>
      <c r="W41" s="102"/>
      <c r="X41" s="102"/>
      <c r="Y41" s="102"/>
      <c r="Z41" s="102"/>
      <c r="AA41" s="102"/>
      <c r="AB41" s="102"/>
      <c r="AC41" s="102"/>
      <c r="AD41" s="102"/>
      <c r="AE41" s="102"/>
      <c r="AF41" s="102"/>
      <c r="AG41" s="102"/>
      <c r="AH41" s="102"/>
      <c r="AI41" s="102"/>
      <c r="AJ41" s="102"/>
      <c r="AK41" s="102"/>
      <c r="AL41" s="102"/>
      <c r="AM41" s="102"/>
      <c r="AN41" s="102"/>
      <c r="AO41" s="102"/>
      <c r="AP41" s="102"/>
      <c r="AQ41" s="102"/>
      <c r="AR41" s="102"/>
      <c r="AS41" s="102"/>
      <c r="AT41" s="102"/>
      <c r="AU41" s="102"/>
      <c r="AV41" s="102"/>
      <c r="AW41" s="102"/>
      <c r="AX41" s="102"/>
      <c r="AY41" s="102"/>
      <c r="AZ41" s="102"/>
      <c r="BA41" s="102"/>
      <c r="BB41" s="102"/>
      <c r="BC41" s="102"/>
      <c r="BD41" s="102"/>
      <c r="BE41" s="102"/>
      <c r="BF41" s="102"/>
      <c r="BG41" s="102"/>
      <c r="BH41" s="102"/>
      <c r="BI41" s="102"/>
      <c r="BJ41" s="102"/>
      <c r="BK41" s="102"/>
      <c r="BL41" s="102"/>
      <c r="BM41" s="102"/>
      <c r="BN41" s="102"/>
      <c r="BO41" s="102"/>
      <c r="BP41" s="102"/>
      <c r="BQ41" s="102"/>
      <c r="BR41" s="102"/>
      <c r="BS41" s="102"/>
      <c r="BT41" s="102"/>
      <c r="BU41" s="102"/>
      <c r="BV41" s="102"/>
      <c r="BW41" s="102"/>
      <c r="BX41" s="102"/>
      <c r="BY41" s="102"/>
    </row>
    <row r="42" spans="1:77" x14ac:dyDescent="0.3">
      <c r="A42" s="104" t="s">
        <v>550</v>
      </c>
      <c r="B42" s="102"/>
      <c r="C42" s="102"/>
      <c r="D42" s="102"/>
      <c r="E42" s="102"/>
      <c r="F42" s="102"/>
      <c r="G42" s="102"/>
      <c r="H42" s="102"/>
      <c r="I42" s="102"/>
      <c r="J42" s="102"/>
      <c r="K42" s="102"/>
      <c r="L42" s="102"/>
      <c r="M42" s="102"/>
      <c r="N42" s="102"/>
      <c r="O42" s="102"/>
      <c r="P42" s="102"/>
      <c r="Q42" s="102"/>
      <c r="R42" s="102"/>
      <c r="S42" s="102"/>
      <c r="T42" s="102"/>
      <c r="U42" s="102"/>
      <c r="V42" s="102"/>
      <c r="W42" s="102"/>
      <c r="X42" s="102"/>
      <c r="Y42" s="102"/>
      <c r="Z42" s="102"/>
      <c r="AA42" s="102"/>
      <c r="AB42" s="102"/>
      <c r="AC42" s="102"/>
      <c r="AD42" s="102"/>
      <c r="AE42" s="102"/>
      <c r="AF42" s="102"/>
      <c r="AG42" s="102"/>
      <c r="AH42" s="102"/>
      <c r="AI42" s="102"/>
      <c r="AJ42" s="102"/>
      <c r="AK42" s="102"/>
      <c r="AL42" s="102"/>
      <c r="AM42" s="102"/>
      <c r="AN42" s="102"/>
      <c r="AO42" s="102"/>
      <c r="AP42" s="102"/>
      <c r="AQ42" s="102"/>
      <c r="AR42" s="102"/>
      <c r="AS42" s="102"/>
      <c r="AT42" s="102"/>
      <c r="AU42" s="102"/>
      <c r="AV42" s="102"/>
      <c r="AW42" s="102"/>
      <c r="AX42" s="102"/>
      <c r="AY42" s="102"/>
      <c r="AZ42" s="102"/>
      <c r="BA42" s="102"/>
      <c r="BB42" s="102"/>
      <c r="BC42" s="102"/>
      <c r="BD42" s="102"/>
      <c r="BE42" s="102"/>
      <c r="BF42" s="102"/>
      <c r="BG42" s="102"/>
      <c r="BH42" s="102"/>
      <c r="BI42" s="102"/>
      <c r="BJ42" s="102"/>
      <c r="BK42" s="102"/>
      <c r="BL42" s="102"/>
      <c r="BM42" s="102"/>
      <c r="BN42" s="102"/>
      <c r="BO42" s="102"/>
      <c r="BP42" s="102"/>
      <c r="BQ42" s="102"/>
      <c r="BR42" s="102"/>
      <c r="BS42" s="102"/>
      <c r="BT42" s="102"/>
      <c r="BU42" s="102"/>
      <c r="BV42" s="102"/>
      <c r="BW42" s="102"/>
      <c r="BX42" s="102"/>
      <c r="BY42" s="102"/>
    </row>
    <row r="43" spans="1:77" x14ac:dyDescent="0.3">
      <c r="A43" s="104" t="s">
        <v>551</v>
      </c>
      <c r="B43" s="102"/>
      <c r="C43" s="102"/>
      <c r="D43" s="102"/>
      <c r="E43" s="102"/>
      <c r="F43" s="102"/>
      <c r="G43" s="102"/>
      <c r="H43" s="102"/>
      <c r="I43" s="102"/>
      <c r="J43" s="102"/>
      <c r="K43" s="102"/>
      <c r="L43" s="102"/>
      <c r="M43" s="102"/>
      <c r="N43" s="102"/>
      <c r="O43" s="102"/>
      <c r="P43" s="102"/>
      <c r="Q43" s="102"/>
      <c r="R43" s="102"/>
      <c r="S43" s="102"/>
      <c r="T43" s="102"/>
      <c r="U43" s="102"/>
      <c r="V43" s="102"/>
      <c r="W43" s="102"/>
      <c r="X43" s="102"/>
      <c r="Y43" s="102"/>
      <c r="Z43" s="102"/>
      <c r="AA43" s="102"/>
      <c r="AB43" s="102"/>
      <c r="AC43" s="102"/>
      <c r="AD43" s="102"/>
      <c r="AE43" s="102"/>
      <c r="AF43" s="102"/>
      <c r="AG43" s="102"/>
      <c r="AH43" s="102"/>
      <c r="AI43" s="102"/>
      <c r="AJ43" s="102"/>
      <c r="AK43" s="102"/>
      <c r="AL43" s="102"/>
      <c r="AM43" s="102"/>
      <c r="AN43" s="102"/>
      <c r="AO43" s="102"/>
      <c r="AP43" s="102"/>
      <c r="AQ43" s="102"/>
      <c r="AR43" s="102"/>
      <c r="AS43" s="102"/>
      <c r="AT43" s="102"/>
      <c r="AU43" s="102"/>
      <c r="AV43" s="102"/>
      <c r="AW43" s="102"/>
      <c r="AX43" s="102"/>
      <c r="AY43" s="102"/>
      <c r="AZ43" s="102"/>
      <c r="BA43" s="102"/>
      <c r="BB43" s="102"/>
      <c r="BC43" s="102"/>
      <c r="BD43" s="102"/>
      <c r="BE43" s="102"/>
      <c r="BF43" s="102"/>
      <c r="BG43" s="102"/>
      <c r="BH43" s="102"/>
      <c r="BI43" s="102"/>
      <c r="BJ43" s="102"/>
      <c r="BK43" s="102"/>
      <c r="BL43" s="102"/>
      <c r="BM43" s="102"/>
      <c r="BN43" s="102"/>
      <c r="BO43" s="102"/>
      <c r="BP43" s="102"/>
      <c r="BQ43" s="102"/>
      <c r="BR43" s="102"/>
      <c r="BS43" s="102"/>
      <c r="BT43" s="102"/>
      <c r="BU43" s="102"/>
      <c r="BV43" s="102"/>
      <c r="BW43" s="102"/>
      <c r="BX43" s="102"/>
      <c r="BY43" s="102"/>
    </row>
  </sheetData>
  <mergeCells count="32">
    <mergeCell ref="A40:BY40"/>
    <mergeCell ref="A41:BY41"/>
    <mergeCell ref="A42:BY42"/>
    <mergeCell ref="A43:BY43"/>
    <mergeCell ref="BO6:BR6"/>
    <mergeCell ref="BS6:BV6"/>
    <mergeCell ref="BW6:BY6"/>
    <mergeCell ref="A37:BY37"/>
    <mergeCell ref="A38:BY38"/>
    <mergeCell ref="A39:BY39"/>
    <mergeCell ref="AQ6:AT6"/>
    <mergeCell ref="AU6:AX6"/>
    <mergeCell ref="AY6:BB6"/>
    <mergeCell ref="BC6:BF6"/>
    <mergeCell ref="BG6:BJ6"/>
    <mergeCell ref="BK6:BN6"/>
    <mergeCell ref="AM6:AP6"/>
    <mergeCell ref="A1:BY1"/>
    <mergeCell ref="A2:BY2"/>
    <mergeCell ref="A3:BY3"/>
    <mergeCell ref="A4:BY4"/>
    <mergeCell ref="A6:A7"/>
    <mergeCell ref="B6:B7"/>
    <mergeCell ref="C6:F6"/>
    <mergeCell ref="G6:J6"/>
    <mergeCell ref="K6:N6"/>
    <mergeCell ref="O6:R6"/>
    <mergeCell ref="S6:V6"/>
    <mergeCell ref="W6:Z6"/>
    <mergeCell ref="AA6:AD6"/>
    <mergeCell ref="AE6:AH6"/>
    <mergeCell ref="AI6:AL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Data</vt:lpstr>
      <vt:lpstr>#1 Peak</vt:lpstr>
      <vt:lpstr>#2 GDP</vt:lpstr>
      <vt:lpstr>#3 Production</vt:lpstr>
      <vt:lpstr>#4 Consumption</vt:lpstr>
      <vt:lpstr>#5 Multiple</vt:lpstr>
      <vt:lpstr>US GDP</vt:lpstr>
      <vt:lpstr>Industrial Production (Qtrly)</vt:lpstr>
      <vt:lpstr>Personal Consumption</vt:lpstr>
      <vt:lpstr>'#1 Peak'!Print_Area</vt:lpstr>
      <vt:lpstr>'#2 GDP'!Print_Area</vt:lpstr>
      <vt:lpstr>'#3 Production'!Print_Area</vt:lpstr>
      <vt:lpstr>'#4 Consumption'!Print_Area</vt:lpstr>
      <vt:lpstr>'#5 Multiple'!Print_Area</vt:lpstr>
      <vt:lpstr>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2018-12-05T02:00:58Z</cp:lastPrinted>
  <dcterms:created xsi:type="dcterms:W3CDTF">2018-11-29T23:53:17Z</dcterms:created>
  <dcterms:modified xsi:type="dcterms:W3CDTF">2018-12-05T02:01:09Z</dcterms:modified>
</cp:coreProperties>
</file>