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hoeb\Desktop\UCB github drive\DRE\"/>
    </mc:Choice>
  </mc:AlternateContent>
  <xr:revisionPtr revIDLastSave="0" documentId="13_ncr:1_{D674F98A-A994-4D92-A8E7-BFAFB3C5A3A5}" xr6:coauthVersionLast="47" xr6:coauthVersionMax="47" xr10:uidLastSave="{00000000-0000-0000-0000-000000000000}"/>
  <bookViews>
    <workbookView xWindow="-96" yWindow="-96" windowWidth="19392" windowHeight="10392" tabRatio="879" activeTab="3" xr2:uid="{00000000-000D-0000-FFFF-FFFF00000000}"/>
  </bookViews>
  <sheets>
    <sheet name="Licensee population" sheetId="8" r:id="rId1"/>
    <sheet name="FY Examination Admin" sheetId="7" r:id="rId2"/>
    <sheet name="Examined License Issued brokers" sheetId="5" r:id="rId3"/>
    <sheet name="Quarterly " sheetId="3" r:id="rId4"/>
    <sheet name="FY data" sheetId="6" r:id="rId5"/>
    <sheet name="Sheet1" sheetId="1" r:id="rId6"/>
  </sheets>
  <definedNames>
    <definedName name="ExternalData_1" localSheetId="5" hidden="1">Sheet1!$A$1:$I$70</definedName>
  </definedNames>
  <calcPr calcId="191029"/>
  <pivotCaches>
    <pivotCache cacheId="5" r:id="rId7"/>
    <pivotCache cacheId="2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E3" i="8"/>
  <c r="E4" i="8"/>
  <c r="E5" i="8"/>
  <c r="E6" i="8"/>
  <c r="F2" i="8"/>
  <c r="E2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" i="6"/>
  <c r="E5" i="6"/>
  <c r="G5" i="6" s="1"/>
  <c r="F5" i="6"/>
  <c r="H5" i="6"/>
  <c r="I5" i="6"/>
  <c r="D6" i="6"/>
  <c r="E6" i="6"/>
  <c r="G6" i="6" s="1"/>
  <c r="F6" i="6"/>
  <c r="H6" i="6"/>
  <c r="J6" i="6" s="1"/>
  <c r="I6" i="6"/>
  <c r="C5" i="6"/>
  <c r="C6" i="6"/>
  <c r="C4" i="6"/>
  <c r="D4" i="6"/>
  <c r="E4" i="6"/>
  <c r="G4" i="6" s="1"/>
  <c r="F4" i="6"/>
  <c r="H4" i="6"/>
  <c r="J4" i="6" s="1"/>
  <c r="I4" i="6"/>
  <c r="D3" i="6"/>
  <c r="E3" i="6"/>
  <c r="G3" i="6" s="1"/>
  <c r="F3" i="6"/>
  <c r="H3" i="6"/>
  <c r="I3" i="6"/>
  <c r="C3" i="6"/>
  <c r="B4" i="6"/>
  <c r="B5" i="6"/>
  <c r="B6" i="6"/>
  <c r="B3" i="6"/>
  <c r="B2" i="6"/>
  <c r="D2" i="6"/>
  <c r="E2" i="6"/>
  <c r="G2" i="6" s="1"/>
  <c r="F2" i="6"/>
  <c r="H2" i="6"/>
  <c r="J2" i="6" s="1"/>
  <c r="I2" i="6"/>
  <c r="C2" i="6"/>
  <c r="J3" i="6" l="1"/>
  <c r="J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540C-C7CB-4F4D-9384-D5B24DC6662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68A280D8-76A9-47A2-88A0-A341834DEE5D}" keepAlive="1" name="Query - Resources" description="Connection to the 'Resources' query in the workbook." type="5" refreshedVersion="8" background="1" saveData="1">
    <dbPr connection="Provider=Microsoft.Mashup.OleDb.1;Data Source=$Workbook$;Location=Resources;Extended Properties=&quot;&quot;" command="SELECT * FROM [Resources]"/>
  </connection>
  <connection id="3" xr16:uid="{E8617C6B-2E43-4A2D-BFE4-71DAD79024F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C3607805-9410-4EF3-8273-07D84FD25BE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1A8E323F-E398-4B38-A30E-F7DF508AC35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<sst xmlns="http://schemas.openxmlformats.org/spreadsheetml/2006/main" count="34" uniqueCount="23">
  <si>
    <t>Year</t>
  </si>
  <si>
    <t>Month</t>
  </si>
  <si>
    <t>Licensee Brokers</t>
  </si>
  <si>
    <t>Licensee Salespersons</t>
  </si>
  <si>
    <t>Total Licensee</t>
  </si>
  <si>
    <t>Examinations brokers</t>
  </si>
  <si>
    <t>Examinations Sales</t>
  </si>
  <si>
    <t>Row Labels</t>
  </si>
  <si>
    <t>Grand Total</t>
  </si>
  <si>
    <t>Sum of Examinations Sales</t>
  </si>
  <si>
    <t>Sum of Examinations brokers</t>
  </si>
  <si>
    <t>Quarterly</t>
  </si>
  <si>
    <t>License Issued Salesperson</t>
  </si>
  <si>
    <t>License Issued Broker</t>
  </si>
  <si>
    <t>FiscaL Year</t>
  </si>
  <si>
    <t>Total Examinations</t>
  </si>
  <si>
    <t>Total License Issued</t>
  </si>
  <si>
    <t>Percentage Brokers</t>
  </si>
  <si>
    <t>Percentage of Salespersons</t>
  </si>
  <si>
    <t>Examinations Brokers</t>
  </si>
  <si>
    <t>License Issued Brokers</t>
  </si>
  <si>
    <t>Sum of License Issued Brokers</t>
  </si>
  <si>
    <t>Sum of Examinations Brokers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</si>
</sst>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9" fontId="1" fillId="0" borderId="0" xfId="1" applyFon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Brokers vs. Salespersons Licensee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'Licensee population'!$E$1</c:f>
              <c:strCache>
                <c:ptCount val="1"/>
                <c:pt idx="0">
                  <c:v>Percentage Brokers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'Licensee population'!$A$2:$A$6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'Licensee population'!$E$2:$E$6</c:f>
              <c:numCache>
                <c:formatCode>0%</c:formatCode>
                <c:ptCount val="5"/>
                <c:pt idx="0">
                  <c:v>0.29639834204851001</c:v>
                </c:pt>
                <c:pt idx="1">
                  <c:v>0.30636454241364924</c:v>
                </c:pt>
                <c:pt idx="2">
                  <c:v>0.30760996736506652</c:v>
                </c:pt>
                <c:pt idx="3">
                  <c:v>0.31078584276998295</c:v>
                </c:pt>
                <c:pt idx="4">
                  <c:v>0.31526822368940516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1F4-9574-8322264FA4CD}"/>
            </c:ext>
          </c:extLst>
        </c:ser>
        <c:ser>
          <c:idx val="1"/>
          <c:order val="1"/>
          <c:tx>
            <c:strRef>
              <c:f>'Licensee population'!$F$1</c:f>
              <c:strCache>
                <c:ptCount val="1"/>
                <c:pt idx="0">
                  <c:v>Percentage of Salespersons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'Licensee population'!$A$2:$A$6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'Licensee population'!$F$2:$F$6</c:f>
              <c:numCache>
                <c:formatCode>0%</c:formatCode>
                <c:ptCount val="5"/>
                <c:pt idx="0">
                  <c:v>0.7037925430359967</c:v>
                </c:pt>
                <c:pt idx="1">
                  <c:v>0.69344864533014905</c:v>
                </c:pt>
                <c:pt idx="2">
                  <c:v>0.69238885913858328</c:v>
                </c:pt>
                <c:pt idx="3">
                  <c:v>0.68921415723001711</c:v>
                </c:pt>
                <c:pt idx="4">
                  <c:v>0.68473177631059479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1F4-9574-8322264F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53896"/>
        <c:axId val="499151600"/>
      </c:lineChart>
      <c:catAx>
        <c:axId val="49915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51600"/>
        <c:crosses val="autoZero"/>
        <c:auto val="1"/>
        <c:lblAlgn val="ctr"/>
        <c:lblOffset val="100"/>
        <c:noMultiLvlLbl val="0"/>
      </c:catAx>
      <c:valAx>
        <c:axId val="4991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5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[Recent 5yr dataset.xlsx]FY Examination Admin!PivotTable4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Fiscial</a:t>
            </a:r>
            <a:r>
              <a:rPr lang="en-US" sz="1200" b="1" baseline="0"/>
              <a:t> Year </a:t>
            </a:r>
            <a:r>
              <a:rPr lang="en-US" sz="1200" b="1"/>
              <a:t>Examination</a:t>
            </a:r>
            <a:r>
              <a:rPr lang="en-US" sz="1200" b="1" baseline="0"/>
              <a:t> Administrated</a:t>
            </a:r>
            <a:r>
              <a:rPr lang="en-US" sz="1200" b="1"/>
              <a:t> </a:t>
            </a:r>
            <a:r>
              <a:rPr lang="en-US" sz="1200" b="1" baseline="0"/>
              <a:t> </a:t>
            </a:r>
            <a:endParaRPr lang="en-US" sz="1200" b="1"/>
          </a:p>
        </c:rich>
      </c:tx>
      <c:layout>
        <c:manualLayout>
          <c:xMode val="edge"/>
          <c:yMode val="edge"/>
          <c:x val="0.13487816247663148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'FY Examination Admin'!$B$3</c:f>
              <c:strCache>
                <c:ptCount val="1"/>
                <c:pt idx="0">
                  <c:v>Sum of Examinations brokers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'FY Examination Admin'!$A$4:$A$9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'FY Examination Admin'!$B$4:$B$9</c:f>
              <c:numCache>
                <c:formatCode>General</c:formatCode>
                <c:ptCount val="5"/>
                <c:pt idx="0">
                  <c:v>3809</c:v>
                </c:pt>
                <c:pt idx="1">
                  <c:v>4557</c:v>
                </c:pt>
                <c:pt idx="2">
                  <c:v>3035</c:v>
                </c:pt>
                <c:pt idx="3">
                  <c:v>3056</c:v>
                </c:pt>
                <c:pt idx="4">
                  <c:v>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A-43E0-99B9-87AECE0F4F80}"/>
            </c:ext>
          </c:extLst>
        </c:ser>
        <c:ser>
          <c:idx val="1"/>
          <c:order val="1"/>
          <c:tx>
            <c:strRef>
              <c:f>'FY Examination Admin'!$C$3</c:f>
              <c:strCache>
                <c:ptCount val="1"/>
                <c:pt idx="0">
                  <c:v>Sum of Examinations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'FY Examination Admin'!$A$4:$A$9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'FY Examination Admin'!$C$4:$C$9</c:f>
              <c:numCache>
                <c:formatCode>General</c:formatCode>
                <c:ptCount val="5"/>
                <c:pt idx="0">
                  <c:v>44723</c:v>
                </c:pt>
                <c:pt idx="1">
                  <c:v>43123</c:v>
                </c:pt>
                <c:pt idx="2">
                  <c:v>27937</c:v>
                </c:pt>
                <c:pt idx="3">
                  <c:v>52460</c:v>
                </c:pt>
                <c:pt idx="4">
                  <c:v>55762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A-43E0-99B9-87AECE0F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099072"/>
        <c:axId val="1013096120"/>
      </c:lineChart>
      <c:catAx>
        <c:axId val="101309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 Year</a:t>
                </a:r>
              </a:p>
            </c:rich>
          </c:tx>
          <c:layout>
            <c:manualLayout>
              <c:xMode val="edge"/>
              <c:yMode val="edge"/>
              <c:x val="0.35262606821210807"/>
              <c:y val="0.86754629629629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96120"/>
        <c:crosses val="autoZero"/>
        <c:auto val="1"/>
        <c:lblAlgn val="ctr"/>
        <c:lblOffset val="100"/>
        <c:noMultiLvlLbl val="0"/>
      </c:catAx>
      <c:valAx>
        <c:axId val="10130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Examination </a:t>
                </a:r>
                <a:r>
                  <a:rPr lang="en-US" sz="1000" b="1" i="0" u="none" strike="noStrike" baseline="0">
                    <a:effectLst/>
                  </a:rPr>
                  <a:t>Administered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9550059353466248E-2"/>
              <c:y val="0.2031171624380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99072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800" b="1"/>
                    <a:t>(Thousands)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052657906082099"/>
          <c:y val="0.33310112277631965"/>
          <c:w val="0.33733895053997004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[Recent 5yr dataset.xlsx]Examined License Issued brokers!PivotTable5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Examined and License Issued Brokers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'Examined License Issued brokers'!$B$2</c:f>
              <c:strCache>
                <c:ptCount val="1"/>
                <c:pt idx="0">
                  <c:v>Sum of Examinations Brokers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'Examined License Issued brokers'!$A$3:$A$8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'Examined License Issued brokers'!$B$3:$B$8</c:f>
              <c:numCache>
                <c:formatCode>General</c:formatCode>
                <c:ptCount val="5"/>
                <c:pt idx="0">
                  <c:v>2709</c:v>
                </c:pt>
                <c:pt idx="1">
                  <c:v>4557</c:v>
                </c:pt>
                <c:pt idx="2">
                  <c:v>3035</c:v>
                </c:pt>
                <c:pt idx="3">
                  <c:v>3056</c:v>
                </c:pt>
                <c:pt idx="4">
                  <c:v>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F-4A81-83E8-CBF52836668D}"/>
            </c:ext>
          </c:extLst>
        </c:ser>
        <c:ser>
          <c:idx val="1"/>
          <c:order val="1"/>
          <c:tx>
            <c:strRef>
              <c:f>'Examined License Issued brokers'!$C$2</c:f>
              <c:strCache>
                <c:ptCount val="1"/>
                <c:pt idx="0">
                  <c:v>Sum of License Issued Brokers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'Examined License Issued brokers'!$A$3:$A$8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'Examined License Issued brokers'!$C$3:$C$8</c:f>
              <c:numCache>
                <c:formatCode>General</c:formatCode>
                <c:ptCount val="5"/>
                <c:pt idx="0">
                  <c:v>3507</c:v>
                </c:pt>
                <c:pt idx="1">
                  <c:v>4831</c:v>
                </c:pt>
                <c:pt idx="2">
                  <c:v>3349</c:v>
                </c:pt>
                <c:pt idx="3">
                  <c:v>3420</c:v>
                </c:pt>
                <c:pt idx="4">
                  <c:v>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F-4A81-83E8-CBF5283666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91233960"/>
        <c:axId val="491236912"/>
      </c:barChart>
      <c:catAx>
        <c:axId val="491233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6912"/>
        <c:crosses val="autoZero"/>
        <c:auto val="1"/>
        <c:lblAlgn val="ctr"/>
        <c:lblOffset val="100"/>
        <c:noMultiLvlLbl val="0"/>
      </c:catAx>
      <c:valAx>
        <c:axId val="4912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Brokers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6</xdr:row>
      <xdr:rowOff>47625</xdr:rowOff>
    </xdr:from>
    <xdr:to>
      <xdr:col>5</xdr:col>
      <xdr:colOff>1360170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8B6D8-00EA-E951-C3BF-FDF7221F4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1190624</xdr:colOff>
      <xdr:row>1</xdr:row>
      <xdr:rowOff>161925</xdr:rowOff>
    </xdr:from>
    <xdr:to>
      <xdr:col>8</xdr:col>
      <xdr:colOff>354330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8C4C-DEE7-492E-D140-2C2CC347F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325755</xdr:colOff>
      <xdr:row>8</xdr:row>
      <xdr:rowOff>150495</xdr:rowOff>
    </xdr:from>
    <xdr:to>
      <xdr:col>3</xdr:col>
      <xdr:colOff>1301115</xdr:colOff>
      <xdr:row>23</xdr:row>
      <xdr:rowOff>150495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3B2F5-CE82-9F8A-5AA0-CF38D38CA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ebe Miao" refreshedDate="44874.435770833334" createdVersion="8" refreshedVersion="8" minRefreshableVersion="3" recordCount="6" xr:uid="{381AF7A4-CEF4-4314-B1FD-A46D56CB9A06}">
  <cacheSource type="worksheet">
    <worksheetSource ref="A1:I6" sheet="FY data"/>
  </cacheSource>
  <cacheFields count="8">
    <cacheField name="FiscaL Year" numFmtId="0">
      <sharedItems containsSemiMixedTypes="0" containsString="0" containsNumber="1" containsInteger="1" minValue="2017" maxValue="2022" count="6">
        <n v="2022"/>
        <n v="2021"/>
        <n v="2020"/>
        <n v="2019"/>
        <n v="2018"/>
        <n v="2017"/>
      </sharedItems>
    </cacheField>
    <cacheField name="Licensee Brokers" numFmtId="0">
      <sharedItems containsSemiMixedTypes="0" containsString="0" containsNumber="1" containsInteger="1" minValue="1202776" maxValue="1589259"/>
    </cacheField>
    <cacheField name="Licensee Salespersons" numFmtId="0">
      <sharedItems containsSemiMixedTypes="0" containsString="0" containsNumber="1" containsInteger="1" minValue="2528566" maxValue="3686996"/>
    </cacheField>
    <cacheField name="Total Licensee" numFmtId="0">
      <sharedItems containsSemiMixedTypes="0" containsString="0" containsNumber="1" containsInteger="1" minValue="3731342" maxValue="5238754"/>
    </cacheField>
    <cacheField name="License Issued Broker" numFmtId="0">
      <sharedItems containsSemiMixedTypes="0" containsString="0" containsNumber="1" containsInteger="1" minValue="3349" maxValue="4831"/>
    </cacheField>
    <cacheField name="License Issued Salesperson" numFmtId="0">
      <sharedItems containsSemiMixedTypes="0" containsString="0" containsNumber="1" containsInteger="1" minValue="14210" maxValue="26376"/>
    </cacheField>
    <cacheField name="Examinations brokers" numFmtId="0">
      <sharedItems containsSemiMixedTypes="0" containsString="0" containsNumber="1" containsInteger="1" minValue="3035" maxValue="7768" count="6">
        <n v="7768"/>
        <n v="3056"/>
        <n v="3035"/>
        <n v="4557"/>
        <n v="3809"/>
        <n v="3164"/>
      </sharedItems>
    </cacheField>
    <cacheField name="Examinations Sales" numFmtId="0">
      <sharedItems containsSemiMixedTypes="0" containsString="0" containsNumber="1" containsInteger="1" minValue="27937" maxValue="55762" count="6">
        <n v="55762"/>
        <n v="52460"/>
        <n v="27937"/>
        <n v="43123"/>
        <n v="44723"/>
        <n v="367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ebe Miao" refreshedDate="44875.467723263886" createdVersion="8" refreshedVersion="8" minRefreshableVersion="3" recordCount="5" xr:uid="{9BDB1367-1143-4E2F-BDDA-B4FFB4786009}">
  <cacheSource type="worksheet">
    <worksheetSource ref="A1:J6" sheet="FY data"/>
  </cacheSource>
  <cacheFields count="10">
    <cacheField name="FiscaL 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Licensee Brokers" numFmtId="0">
      <sharedItems containsSemiMixedTypes="0" containsString="0" containsNumber="1" containsInteger="1" minValue="1189862" maxValue="1580921"/>
    </cacheField>
    <cacheField name="Licensee Salespersons" numFmtId="0">
      <sharedItems containsSemiMixedTypes="0" containsString="0" containsNumber="1" containsInteger="1" minValue="2584264" maxValue="3686996"/>
    </cacheField>
    <cacheField name="Total Licensee" numFmtId="0">
      <sharedItems containsSemiMixedTypes="0" containsString="0" containsNumber="1" containsInteger="1" minValue="3774126" maxValue="5238754"/>
    </cacheField>
    <cacheField name="License Issued Brokers" numFmtId="0">
      <sharedItems containsSemiMixedTypes="0" containsString="0" containsNumber="1" containsInteger="1" minValue="3349" maxValue="4831"/>
    </cacheField>
    <cacheField name="License Issued Salesperson" numFmtId="0">
      <sharedItems containsSemiMixedTypes="0" containsString="0" containsNumber="1" containsInteger="1" minValue="14210" maxValue="26376"/>
    </cacheField>
    <cacheField name="Total License Issued" numFmtId="0">
      <sharedItems containsSemiMixedTypes="0" containsString="0" containsNumber="1" containsInteger="1" minValue="17630" maxValue="30674"/>
    </cacheField>
    <cacheField name="Examinations Brokers" numFmtId="0">
      <sharedItems containsSemiMixedTypes="0" containsString="0" containsNumber="1" containsInteger="1" minValue="2709" maxValue="7768"/>
    </cacheField>
    <cacheField name="Examinations Sales" numFmtId="0">
      <sharedItems containsSemiMixedTypes="0" containsString="0" containsNumber="1" containsInteger="1" minValue="27937" maxValue="55762"/>
    </cacheField>
    <cacheField name="Total Examinations" numFmtId="0">
      <sharedItems containsSemiMixedTypes="0" containsString="0" containsNumber="1" containsInteger="1" minValue="30972" maxValue="63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552758"/>
    <n v="3686996"/>
    <n v="5238754"/>
    <n v="4298"/>
    <n v="26376"/>
    <x v="0"/>
    <x v="0"/>
  </r>
  <r>
    <x v="1"/>
    <n v="1580921"/>
    <n v="3578376"/>
    <n v="5160261"/>
    <n v="3420"/>
    <n v="14210"/>
    <x v="1"/>
    <x v="1"/>
  </r>
  <r>
    <x v="2"/>
    <n v="1572787"/>
    <n v="3540133"/>
    <n v="5112926"/>
    <n v="3349"/>
    <n v="15945"/>
    <x v="2"/>
    <x v="2"/>
  </r>
  <r>
    <x v="3"/>
    <n v="1577617"/>
    <n v="3498602"/>
    <n v="5076219"/>
    <n v="4831"/>
    <n v="23311"/>
    <x v="3"/>
    <x v="3"/>
  </r>
  <r>
    <x v="4"/>
    <n v="1589259"/>
    <n v="3439969"/>
    <n v="5029228"/>
    <n v="4587"/>
    <n v="23511"/>
    <x v="4"/>
    <x v="4"/>
  </r>
  <r>
    <x v="5"/>
    <n v="1202776"/>
    <n v="2528566"/>
    <n v="3731342"/>
    <n v="3531"/>
    <n v="19005"/>
    <x v="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552758"/>
    <n v="3686996"/>
    <n v="5238754"/>
    <n v="4298"/>
    <n v="26376"/>
    <n v="30674"/>
    <n v="7768"/>
    <n v="55762"/>
    <n v="63530"/>
  </r>
  <r>
    <x v="1"/>
    <n v="1580921"/>
    <n v="3578376"/>
    <n v="5160261"/>
    <n v="3420"/>
    <n v="14210"/>
    <n v="17630"/>
    <n v="3056"/>
    <n v="52460"/>
    <n v="55516"/>
  </r>
  <r>
    <x v="2"/>
    <n v="1572787"/>
    <n v="3540133"/>
    <n v="5112926"/>
    <n v="3349"/>
    <n v="15945"/>
    <n v="19294"/>
    <n v="3035"/>
    <n v="27937"/>
    <n v="30972"/>
  </r>
  <r>
    <x v="3"/>
    <n v="1577617"/>
    <n v="3498602"/>
    <n v="5076219"/>
    <n v="4831"/>
    <n v="23311"/>
    <n v="28142"/>
    <n v="4557"/>
    <n v="43123"/>
    <n v="47680"/>
  </r>
  <r>
    <x v="4"/>
    <n v="1189862"/>
    <n v="2584264"/>
    <n v="3774126"/>
    <n v="3507"/>
    <n v="17314"/>
    <n v="20821"/>
    <n v="2709"/>
    <n v="32649"/>
    <n v="353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DCFC1-1D6A-4A46-BCAA-EF91F29778DE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9" firstHeaderRow="0" firstDataRow="1" firstDataCol="1"/>
  <pivotFields count="8">
    <pivotField axis="axisRow" showAll="0">
      <items count="7">
        <item h="1"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>
      <items count="7">
        <item x="2"/>
        <item x="5"/>
        <item x="3"/>
        <item x="4"/>
        <item x="1"/>
        <item x="0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aminations brokers" fld="6" baseField="0" baseItem="0"/>
    <dataField name="Sum of Examinations Sale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656CD-1A6E-4C11-84BB-26BACB1E0D76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C8" firstHeaderRow="0" firstDataRow="1" firstDataCol="1"/>
  <pivotFields count="10"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aminations Brokers" fld="7" baseField="0" baseItem="0"/>
    <dataField name="Sum of License Issued Broker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7AAAA8-4BEC-41A4-A031-2F2DB453B126}" autoFormatId="16" applyNumberFormats="0" applyBorderFormats="0" applyFontFormats="0" applyPatternFormats="0" applyAlignmentFormats="0" applyWidthHeightFormats="0">
  <queryTableRefresh nextId="12">
    <queryTableFields count="9">
      <queryTableField id="2" name="Year" tableColumnId="2"/>
      <queryTableField id="3" name="Month" tableColumnId="3"/>
      <queryTableField id="4" name="Licensee Brokers" tableColumnId="4"/>
      <queryTableField id="5" name="Licensee Salespersons" tableColumnId="5"/>
      <queryTableField id="6" name="Total Licensee" tableColumnId="6"/>
      <queryTableField id="7" name="REL Broker" tableColumnId="7"/>
      <queryTableField id="8" name="REL Salesperson" tableColumnId="8"/>
      <queryTableField id="9" name="Examinations brokers" tableColumnId="9"/>
      <queryTableField id="10" name="Examinations Sales" tableColumnId="10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0C9E3-B104-44A4-B1C3-C0EC063D8649}" name="Resources" displayName="Resources" ref="A1:I70" tableType="queryTable" totalsRowShown="0" headerRowDxfId="0">
  <autoFilter ref="A1:I70" xr:uid="{36A0C9E3-B104-44A4-B1C3-C0EC063D86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2" xr3:uid="{11F3BA67-DDC0-4D75-801B-70155C3E002F}" uniqueName="2" name="Year" queryTableFieldId="2"/>
    <tableColumn id="3" xr3:uid="{22F567A5-C722-49E6-BD5E-EF1580DA0928}" uniqueName="3" name="Month" queryTableFieldId="3"/>
    <tableColumn id="4" xr3:uid="{32DD80C8-77AD-4946-8923-E9ECF77F9514}" uniqueName="4" name="Licensee Brokers" queryTableFieldId="4"/>
    <tableColumn id="5" xr3:uid="{42433873-A138-4282-A858-74F98B3A1D85}" uniqueName="5" name="Licensee Salespersons" queryTableFieldId="5"/>
    <tableColumn id="6" xr3:uid="{830AFD3E-7DAF-44D1-86B5-A34F764333BB}" uniqueName="6" name="Total Licensee" queryTableFieldId="6"/>
    <tableColumn id="7" xr3:uid="{76CCFC45-B7ED-4FCA-8205-D00913703663}" uniqueName="7" name="License Issued Broker" queryTableFieldId="7"/>
    <tableColumn id="8" xr3:uid="{5F3B2479-7C5D-4FA5-8829-7900A0F68779}" uniqueName="8" name="License Issued Salesperson" queryTableFieldId="8"/>
    <tableColumn id="9" xr3:uid="{AA04227F-42E5-424B-8344-363803F61270}" uniqueName="9" name="Examinations brokers" queryTableFieldId="9"/>
    <tableColumn id="10" xr3:uid="{05E676DE-E50F-4F37-94AF-8291AAEE3199}" uniqueName="10" name="Examinations Sales" queryTableFieldId="1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5421-9F21-4205-BAD5-435365468B30}">
  <dimension ref="A1:F6"/>
  <sheetViews>
    <sheetView topLeftCell="A3" workbookViewId="0">
      <selection activeCell="H14" sqref="H14"/>
    </sheetView>
  </sheetViews>
  <sheetFormatPr defaultRowHeight="14.4" x14ac:dyDescent="0.55000000000000004"/>
  <cols>
    <col min="1" max="1" width="9.47265625" bestFit="1" customWidth="1"/>
    <col min="2" max="2" width="14.3671875" bestFit="1" customWidth="1"/>
    <col min="3" max="3" width="18.68359375" bestFit="1" customWidth="1"/>
    <col min="4" max="4" width="12.15625" bestFit="1" customWidth="1"/>
    <col min="5" max="5" width="16.05078125" style="9" bestFit="1" customWidth="1"/>
    <col min="6" max="6" width="22.26171875" style="9" bestFit="1" customWidth="1"/>
  </cols>
  <sheetData>
    <row r="1" spans="1:6" x14ac:dyDescent="0.55000000000000004">
      <c r="A1" s="4" t="s">
        <v>14</v>
      </c>
      <c r="B1" s="1" t="s">
        <v>2</v>
      </c>
      <c r="C1" s="1" t="s">
        <v>3</v>
      </c>
      <c r="D1" s="7" t="s">
        <v>4</v>
      </c>
      <c r="E1" s="8" t="s">
        <v>17</v>
      </c>
      <c r="F1" s="8" t="s">
        <v>18</v>
      </c>
    </row>
    <row r="2" spans="1:6" x14ac:dyDescent="0.55000000000000004">
      <c r="A2" s="5">
        <v>2022</v>
      </c>
      <c r="B2">
        <f>SUMIFS(Sheet1!C:C,Sheet1!$A:$A,$A3,Sheet1!$B:$B,"&gt; 9") + SUMIFS(Sheet1!C:C,Sheet1!$A:$A,$A2,Sheet1!$B:$B,"&lt;10")</f>
        <v>1552758</v>
      </c>
      <c r="C2">
        <f>SUMIFS(Sheet1!D:D,Sheet1!$A:$A,"= 2021",Sheet1!$B:$B,"&gt; 9") + SUMIFS(Sheet1!D:D,Sheet1!$A:$A,"=2022",Sheet1!$B:$B,"&lt;10")</f>
        <v>3686996</v>
      </c>
      <c r="D2">
        <f>SUMIFS(Sheet1!E:E,Sheet1!$A:$A,"= 2021",Sheet1!$B:$B,"&gt; 9") + SUMIFS(Sheet1!E:E,Sheet1!$A:$A,"=2022",Sheet1!$B:$B,"&lt;10")</f>
        <v>5238754</v>
      </c>
      <c r="E2" s="9">
        <f>B2/D2</f>
        <v>0.29639834204851001</v>
      </c>
      <c r="F2" s="9">
        <f>C2/D2</f>
        <v>0.7037925430359967</v>
      </c>
    </row>
    <row r="3" spans="1:6" x14ac:dyDescent="0.55000000000000004">
      <c r="A3" s="5">
        <v>2021</v>
      </c>
      <c r="B3">
        <f>SUMIFS(Sheet1!C:C,Sheet1!$A:$A,$A4,Sheet1!$B:$B,"&gt; 9") + SUMIFS(Sheet1!C:C,Sheet1!$A:$A,$A3,Sheet1!$B:$B,"&lt;10")</f>
        <v>1580921</v>
      </c>
      <c r="C3">
        <f>SUMIFS(Sheet1!D:D,Sheet1!$A:$A,$A4,Sheet1!$B:$B,"&gt; 9") + SUMIFS(Sheet1!D:D,Sheet1!$A:$A,$A3,Sheet1!$B:$B,"&lt;10")</f>
        <v>3578376</v>
      </c>
      <c r="D3">
        <f>SUMIFS(Sheet1!E:E,Sheet1!$A:$A,$A4,Sheet1!$B:$B,"&gt; 9") + SUMIFS(Sheet1!E:E,Sheet1!$A:$A,$A3,Sheet1!$B:$B,"&lt;10")</f>
        <v>5160261</v>
      </c>
      <c r="E3" s="9">
        <f t="shared" ref="E3:E6" si="0">B3/D3</f>
        <v>0.30636454241364924</v>
      </c>
      <c r="F3" s="9">
        <f t="shared" ref="F3:F6" si="1">C3/D3</f>
        <v>0.69344864533014905</v>
      </c>
    </row>
    <row r="4" spans="1:6" x14ac:dyDescent="0.55000000000000004">
      <c r="A4" s="5">
        <v>2020</v>
      </c>
      <c r="B4">
        <f>SUMIFS(Sheet1!C:C,Sheet1!$A:$A,$A5,Sheet1!$B:$B,"&gt; 9") + SUMIFS(Sheet1!C:C,Sheet1!$A:$A,$A4,Sheet1!$B:$B,"&lt;10")</f>
        <v>1572787</v>
      </c>
      <c r="C4">
        <f>SUMIFS(Sheet1!D:D,Sheet1!$A:$A,$A5,Sheet1!$B:$B,"&gt; 9") + SUMIFS(Sheet1!D:D,Sheet1!$A:$A,$A4,Sheet1!$B:$B,"&lt;10")</f>
        <v>3540133</v>
      </c>
      <c r="D4">
        <f>SUMIFS(Sheet1!E:E,Sheet1!$A:$A,$A5,Sheet1!$B:$B,"&gt; 9") + SUMIFS(Sheet1!E:E,Sheet1!$A:$A,$A4,Sheet1!$B:$B,"&lt;10")</f>
        <v>5112926</v>
      </c>
      <c r="E4" s="9">
        <f t="shared" si="0"/>
        <v>0.30760996736506652</v>
      </c>
      <c r="F4" s="9">
        <f t="shared" si="1"/>
        <v>0.69238885913858328</v>
      </c>
    </row>
    <row r="5" spans="1:6" x14ac:dyDescent="0.55000000000000004">
      <c r="A5" s="5">
        <v>2019</v>
      </c>
      <c r="B5">
        <f>SUMIFS(Sheet1!C:C,Sheet1!$A:$A,$A6,Sheet1!$B:$B,"&gt; 9") + SUMIFS(Sheet1!C:C,Sheet1!$A:$A,$A5,Sheet1!$B:$B,"&lt;10")</f>
        <v>1577617</v>
      </c>
      <c r="C5">
        <f>SUMIFS(Sheet1!D:D,Sheet1!$A:$A,$A6,Sheet1!$B:$B,"&gt; 9") + SUMIFS(Sheet1!D:D,Sheet1!$A:$A,$A5,Sheet1!$B:$B,"&lt;10")</f>
        <v>3498602</v>
      </c>
      <c r="D5">
        <f>SUMIFS(Sheet1!E:E,Sheet1!$A:$A,$A6,Sheet1!$B:$B,"&gt; 9") + SUMIFS(Sheet1!E:E,Sheet1!$A:$A,$A5,Sheet1!$B:$B,"&lt;10")</f>
        <v>5076219</v>
      </c>
      <c r="E5" s="9">
        <f t="shared" si="0"/>
        <v>0.31078584276998295</v>
      </c>
      <c r="F5" s="9">
        <f t="shared" si="1"/>
        <v>0.68921415723001711</v>
      </c>
    </row>
    <row r="6" spans="1:6" x14ac:dyDescent="0.55000000000000004">
      <c r="A6" s="5">
        <v>2018</v>
      </c>
      <c r="B6">
        <f>SUMIFS(Sheet1!C:C,Sheet1!$A:$A,#REF!,Sheet1!$B:$B,"&gt; 9") + SUMIFS(Sheet1!C:C,Sheet1!$A:$A,$A6,Sheet1!$B:$B,"&lt;10")</f>
        <v>1189862</v>
      </c>
      <c r="C6">
        <f>SUMIFS(Sheet1!D:D,Sheet1!$A:$A,#REF!,Sheet1!$B:$B,"&gt; 9") + SUMIFS(Sheet1!D:D,Sheet1!$A:$A,$A6,Sheet1!$B:$B,"&lt;10")</f>
        <v>2584264</v>
      </c>
      <c r="D6">
        <f>SUMIFS(Sheet1!E:E,Sheet1!$A:$A,#REF!,Sheet1!$B:$B,"&gt; 9") + SUMIFS(Sheet1!E:E,Sheet1!$A:$A,$A6,Sheet1!$B:$B,"&lt;10")</f>
        <v>3774126</v>
      </c>
      <c r="E6" s="9">
        <f t="shared" si="0"/>
        <v>0.31526822368940516</v>
      </c>
      <c r="F6" s="9">
        <f t="shared" si="1"/>
        <v>0.68473177631059479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31B1-029F-4BC1-B3E2-026840DAF93B}">
  <dimension ref="A3:C9"/>
  <sheetViews>
    <sheetView workbookViewId="0">
      <selection activeCell="C5" sqref="C5"/>
    </sheetView>
  </sheetViews>
  <sheetFormatPr defaultRowHeight="14.4" x14ac:dyDescent="0.55000000000000004"/>
  <cols>
    <col min="1" max="1" width="12.05078125" bestFit="1" customWidth="1"/>
    <col min="2" max="2" width="24.41796875" bestFit="1" customWidth="1"/>
    <col min="3" max="3" width="22.3125" bestFit="1" customWidth="1"/>
    <col min="4" max="4" width="15.68359375" customWidth="1"/>
    <col min="5" max="7" width="5.68359375" bestFit="1" customWidth="1"/>
    <col min="8" max="8" width="10.20703125" bestFit="1" customWidth="1"/>
  </cols>
  <sheetData>
    <row r="3" spans="1:3" x14ac:dyDescent="0.55000000000000004">
      <c r="A3" s="2" t="s">
        <v>7</v>
      </c>
      <c r="B3" t="s">
        <v>10</v>
      </c>
      <c r="C3" t="s">
        <v>9</v>
      </c>
    </row>
    <row r="4" spans="1:3" x14ac:dyDescent="0.55000000000000004">
      <c r="A4" s="3">
        <v>2018</v>
      </c>
      <c r="B4">
        <v>3809</v>
      </c>
      <c r="C4">
        <v>44723</v>
      </c>
    </row>
    <row r="5" spans="1:3" x14ac:dyDescent="0.55000000000000004">
      <c r="A5" s="3">
        <v>2019</v>
      </c>
      <c r="B5">
        <v>4557</v>
      </c>
      <c r="C5">
        <v>43123</v>
      </c>
    </row>
    <row r="6" spans="1:3" x14ac:dyDescent="0.55000000000000004">
      <c r="A6" s="3">
        <v>2020</v>
      </c>
      <c r="B6">
        <v>3035</v>
      </c>
      <c r="C6">
        <v>27937</v>
      </c>
    </row>
    <row r="7" spans="1:3" x14ac:dyDescent="0.55000000000000004">
      <c r="A7" s="3">
        <v>2021</v>
      </c>
      <c r="B7">
        <v>3056</v>
      </c>
      <c r="C7">
        <v>52460</v>
      </c>
    </row>
    <row r="8" spans="1:3" x14ac:dyDescent="0.55000000000000004">
      <c r="A8" s="3">
        <v>2022</v>
      </c>
      <c r="B8">
        <v>7768</v>
      </c>
      <c r="C8">
        <v>55762</v>
      </c>
    </row>
    <row r="9" spans="1:3" x14ac:dyDescent="0.55000000000000004">
      <c r="A9" s="3" t="s">
        <v>8</v>
      </c>
      <c r="B9">
        <v>22225</v>
      </c>
      <c r="C9">
        <v>224005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FD69-8773-4F36-87BD-42BC1ABA58C4}">
  <dimension ref="A2:C8"/>
  <sheetViews>
    <sheetView workbookViewId="0">
      <selection activeCell="E13" sqref="E13"/>
    </sheetView>
  </sheetViews>
  <sheetFormatPr defaultRowHeight="14.4" x14ac:dyDescent="0.55000000000000004"/>
  <cols>
    <col min="1" max="1" width="12.05078125" bestFit="1" customWidth="1"/>
    <col min="2" max="2" width="24.47265625" bestFit="1" customWidth="1"/>
    <col min="3" max="3" width="25.20703125" bestFit="1" customWidth="1"/>
    <col min="4" max="5" width="22.3125" bestFit="1" customWidth="1"/>
  </cols>
  <sheetData>
    <row r="2" spans="1:3" x14ac:dyDescent="0.55000000000000004">
      <c r="A2" s="2" t="s">
        <v>7</v>
      </c>
      <c r="B2" t="s">
        <v>22</v>
      </c>
      <c r="C2" t="s">
        <v>21</v>
      </c>
    </row>
    <row r="3" spans="1:3" x14ac:dyDescent="0.55000000000000004">
      <c r="A3" s="3">
        <v>2018</v>
      </c>
      <c r="B3" s="10">
        <v>2709</v>
      </c>
      <c r="C3" s="10">
        <v>3507</v>
      </c>
    </row>
    <row r="4" spans="1:3" x14ac:dyDescent="0.55000000000000004">
      <c r="A4" s="3">
        <v>2019</v>
      </c>
      <c r="B4" s="10">
        <v>4557</v>
      </c>
      <c r="C4" s="10">
        <v>4831</v>
      </c>
    </row>
    <row r="5" spans="1:3" x14ac:dyDescent="0.55000000000000004">
      <c r="A5" s="3">
        <v>2020</v>
      </c>
      <c r="B5" s="10">
        <v>3035</v>
      </c>
      <c r="C5" s="10">
        <v>3349</v>
      </c>
    </row>
    <row r="6" spans="1:3" x14ac:dyDescent="0.55000000000000004">
      <c r="A6" s="3">
        <v>2021</v>
      </c>
      <c r="B6" s="10">
        <v>3056</v>
      </c>
      <c r="C6" s="10">
        <v>3420</v>
      </c>
    </row>
    <row r="7" spans="1:3" x14ac:dyDescent="0.55000000000000004">
      <c r="A7" s="3">
        <v>2022</v>
      </c>
      <c r="B7" s="10">
        <v>7768</v>
      </c>
      <c r="C7" s="10">
        <v>4298</v>
      </c>
    </row>
    <row r="8" spans="1:3" x14ac:dyDescent="0.55000000000000004">
      <c r="A8" s="3" t="s">
        <v>8</v>
      </c>
      <c r="B8" s="10">
        <v>21125</v>
      </c>
      <c r="C8" s="10">
        <v>19405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8F17-CF17-4BD0-BC22-0C2B8672B73B}">
  <dimension ref="A1"/>
  <sheetViews>
    <sheetView tabSelected="1" workbookViewId="0">
      <selection activeCell="J8" sqref="J8"/>
    </sheetView>
  </sheetViews>
  <sheetFormatPr defaultRowHeight="14.4" x14ac:dyDescent="0.55000000000000004"/>
  <sheetData>
    <row r="1" spans="1:1" x14ac:dyDescent="0.55000000000000004">
      <c r="A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4D7A-FDFC-4A62-A238-17A83A658CA1}">
  <dimension ref="A1:J6"/>
  <sheetViews>
    <sheetView topLeftCell="B1" workbookViewId="0">
      <selection activeCell="H1" sqref="H1"/>
    </sheetView>
  </sheetViews>
  <sheetFormatPr defaultRowHeight="14.4" x14ac:dyDescent="0.55000000000000004"/>
  <cols>
    <col min="1" max="1" width="9.47265625" style="5" bestFit="1" customWidth="1"/>
    <col min="2" max="2" width="14.3671875" bestFit="1" customWidth="1"/>
    <col min="3" max="3" width="18.68359375" bestFit="1" customWidth="1"/>
    <col min="4" max="4" width="14.62890625" customWidth="1"/>
    <col min="5" max="5" width="18.26171875" bestFit="1" customWidth="1"/>
    <col min="6" max="6" width="22.578125" bestFit="1" customWidth="1"/>
    <col min="7" max="7" width="22.578125" customWidth="1"/>
    <col min="8" max="8" width="18.3125" bestFit="1" customWidth="1"/>
    <col min="9" max="10" width="16.15625" bestFit="1" customWidth="1"/>
  </cols>
  <sheetData>
    <row r="1" spans="1:10" x14ac:dyDescent="0.55000000000000004">
      <c r="A1" s="4" t="s">
        <v>14</v>
      </c>
      <c r="B1" s="1" t="s">
        <v>2</v>
      </c>
      <c r="C1" s="1" t="s">
        <v>3</v>
      </c>
      <c r="D1" s="6" t="s">
        <v>4</v>
      </c>
      <c r="E1" s="1" t="s">
        <v>20</v>
      </c>
      <c r="F1" s="1" t="s">
        <v>12</v>
      </c>
      <c r="G1" s="6" t="s">
        <v>16</v>
      </c>
      <c r="H1" s="1" t="s">
        <v>19</v>
      </c>
      <c r="I1" s="1" t="s">
        <v>6</v>
      </c>
      <c r="J1" s="6" t="s">
        <v>15</v>
      </c>
    </row>
    <row r="2" spans="1:10" x14ac:dyDescent="0.55000000000000004">
      <c r="A2" s="5">
        <v>2022</v>
      </c>
      <c r="B2">
        <f>SUMIFS(Sheet1!C:C,Sheet1!$A:$A,$A3,Sheet1!$B:$B,"&gt; 9") + SUMIFS(Sheet1!C:C,Sheet1!$A:$A,$A2,Sheet1!$B:$B,"&lt;10")</f>
        <v>1552758</v>
      </c>
      <c r="C2">
        <f>SUMIFS(Sheet1!D:D,Sheet1!$A:$A,"= 2021",Sheet1!$B:$B,"&gt; 9") + SUMIFS(Sheet1!D:D,Sheet1!$A:$A,"=2022",Sheet1!$B:$B,"&lt;10")</f>
        <v>3686996</v>
      </c>
      <c r="D2">
        <f>SUMIFS(Sheet1!E:E,Sheet1!$A:$A,"= 2021",Sheet1!$B:$B,"&gt; 9") + SUMIFS(Sheet1!E:E,Sheet1!$A:$A,"=2022",Sheet1!$B:$B,"&lt;10")</f>
        <v>5238754</v>
      </c>
      <c r="E2">
        <f>SUMIFS(Sheet1!F:F,Sheet1!$A:$A,"= 2021",Sheet1!$B:$B,"&gt; 9") + SUMIFS(Sheet1!F:F,Sheet1!$A:$A,"=2022",Sheet1!$B:$B,"&lt;10")</f>
        <v>4298</v>
      </c>
      <c r="F2">
        <f>SUMIFS(Sheet1!G:G,Sheet1!$A:$A,"= 2021",Sheet1!$B:$B,"&gt; 9") + SUMIFS(Sheet1!G:G,Sheet1!$A:$A,"=2022",Sheet1!$B:$B,"&lt;10")</f>
        <v>26376</v>
      </c>
      <c r="G2">
        <f>SUM(E2:F2)</f>
        <v>30674</v>
      </c>
      <c r="H2">
        <f>SUMIFS(Sheet1!H:H,Sheet1!$A:$A,"= 2021",Sheet1!$B:$B,"&gt; 9") + SUMIFS(Sheet1!H:H,Sheet1!$A:$A,"=2022",Sheet1!$B:$B,"&lt;10")</f>
        <v>7768</v>
      </c>
      <c r="I2">
        <f>SUMIFS(Sheet1!I:I,Sheet1!$A:$A,"= 2021",Sheet1!$B:$B,"&gt; 9") + SUMIFS(Sheet1!I:I,Sheet1!$A:$A,"=2022",Sheet1!$B:$B,"&lt;10")</f>
        <v>55762</v>
      </c>
      <c r="J2">
        <f>SUM(H2:I2)</f>
        <v>63530</v>
      </c>
    </row>
    <row r="3" spans="1:10" x14ac:dyDescent="0.55000000000000004">
      <c r="A3" s="5">
        <v>2021</v>
      </c>
      <c r="B3">
        <f>SUMIFS(Sheet1!C:C,Sheet1!$A:$A,$A4,Sheet1!$B:$B,"&gt; 9") + SUMIFS(Sheet1!C:C,Sheet1!$A:$A,$A3,Sheet1!$B:$B,"&lt;10")</f>
        <v>1580921</v>
      </c>
      <c r="C3">
        <f>SUMIFS(Sheet1!D:D,Sheet1!$A:$A,$A4,Sheet1!$B:$B,"&gt; 9") + SUMIFS(Sheet1!D:D,Sheet1!$A:$A,$A3,Sheet1!$B:$B,"&lt;10")</f>
        <v>3578376</v>
      </c>
      <c r="D3">
        <f>SUMIFS(Sheet1!E:E,Sheet1!$A:$A,$A4,Sheet1!$B:$B,"&gt; 9") + SUMIFS(Sheet1!E:E,Sheet1!$A:$A,$A3,Sheet1!$B:$B,"&lt;10")</f>
        <v>5160261</v>
      </c>
      <c r="E3">
        <f>SUMIFS(Sheet1!F:F,Sheet1!$A:$A,$A4,Sheet1!$B:$B,"&gt; 9") + SUMIFS(Sheet1!F:F,Sheet1!$A:$A,$A3,Sheet1!$B:$B,"&lt;10")</f>
        <v>3420</v>
      </c>
      <c r="F3">
        <f>SUMIFS(Sheet1!G:G,Sheet1!$A:$A,$A4,Sheet1!$B:$B,"&gt; 9") + SUMIFS(Sheet1!G:G,Sheet1!$A:$A,$A3,Sheet1!$B:$B,"&lt;10")</f>
        <v>14210</v>
      </c>
      <c r="G3">
        <f t="shared" ref="G3:G6" si="0">SUM(E3:F3)</f>
        <v>17630</v>
      </c>
      <c r="H3">
        <f>SUMIFS(Sheet1!H:H,Sheet1!$A:$A,$A4,Sheet1!$B:$B,"&gt; 9") + SUMIFS(Sheet1!H:H,Sheet1!$A:$A,$A3,Sheet1!$B:$B,"&lt;10")</f>
        <v>3056</v>
      </c>
      <c r="I3">
        <f>SUMIFS(Sheet1!I:I,Sheet1!$A:$A,$A4,Sheet1!$B:$B,"&gt; 9") + SUMIFS(Sheet1!I:I,Sheet1!$A:$A,$A3,Sheet1!$B:$B,"&lt;10")</f>
        <v>52460</v>
      </c>
      <c r="J3">
        <f t="shared" ref="J3:J6" si="1">SUM(H3:I3)</f>
        <v>55516</v>
      </c>
    </row>
    <row r="4" spans="1:10" x14ac:dyDescent="0.55000000000000004">
      <c r="A4" s="5">
        <v>2020</v>
      </c>
      <c r="B4">
        <f>SUMIFS(Sheet1!C:C,Sheet1!$A:$A,$A5,Sheet1!$B:$B,"&gt; 9") + SUMIFS(Sheet1!C:C,Sheet1!$A:$A,$A4,Sheet1!$B:$B,"&lt;10")</f>
        <v>1572787</v>
      </c>
      <c r="C4">
        <f>SUMIFS(Sheet1!D:D,Sheet1!$A:$A,$A5,Sheet1!$B:$B,"&gt; 9") + SUMIFS(Sheet1!D:D,Sheet1!$A:$A,$A4,Sheet1!$B:$B,"&lt;10")</f>
        <v>3540133</v>
      </c>
      <c r="D4">
        <f>SUMIFS(Sheet1!E:E,Sheet1!$A:$A,$A5,Sheet1!$B:$B,"&gt; 9") + SUMIFS(Sheet1!E:E,Sheet1!$A:$A,$A4,Sheet1!$B:$B,"&lt;10")</f>
        <v>5112926</v>
      </c>
      <c r="E4">
        <f>SUMIFS(Sheet1!F:F,Sheet1!$A:$A,$A5,Sheet1!$B:$B,"&gt; 9") + SUMIFS(Sheet1!F:F,Sheet1!$A:$A,$A4,Sheet1!$B:$B,"&lt;10")</f>
        <v>3349</v>
      </c>
      <c r="F4">
        <f>SUMIFS(Sheet1!G:G,Sheet1!$A:$A,$A5,Sheet1!$B:$B,"&gt; 9") + SUMIFS(Sheet1!G:G,Sheet1!$A:$A,$A4,Sheet1!$B:$B,"&lt;10")</f>
        <v>15945</v>
      </c>
      <c r="G4">
        <f t="shared" si="0"/>
        <v>19294</v>
      </c>
      <c r="H4">
        <f>SUMIFS(Sheet1!H:H,Sheet1!$A:$A,$A5,Sheet1!$B:$B,"&gt; 9") + SUMIFS(Sheet1!H:H,Sheet1!$A:$A,$A4,Sheet1!$B:$B,"&lt;10")</f>
        <v>3035</v>
      </c>
      <c r="I4">
        <f>SUMIFS(Sheet1!I:I,Sheet1!$A:$A,$A5,Sheet1!$B:$B,"&gt; 9") + SUMIFS(Sheet1!I:I,Sheet1!$A:$A,$A4,Sheet1!$B:$B,"&lt;10")</f>
        <v>27937</v>
      </c>
      <c r="J4">
        <f t="shared" si="1"/>
        <v>30972</v>
      </c>
    </row>
    <row r="5" spans="1:10" x14ac:dyDescent="0.55000000000000004">
      <c r="A5" s="5">
        <v>2019</v>
      </c>
      <c r="B5">
        <f>SUMIFS(Sheet1!C:C,Sheet1!$A:$A,$A6,Sheet1!$B:$B,"&gt; 9") + SUMIFS(Sheet1!C:C,Sheet1!$A:$A,$A5,Sheet1!$B:$B,"&lt;10")</f>
        <v>1577617</v>
      </c>
      <c r="C5">
        <f>SUMIFS(Sheet1!D:D,Sheet1!$A:$A,$A6,Sheet1!$B:$B,"&gt; 9") + SUMIFS(Sheet1!D:D,Sheet1!$A:$A,$A5,Sheet1!$B:$B,"&lt;10")</f>
        <v>3498602</v>
      </c>
      <c r="D5">
        <f>SUMIFS(Sheet1!E:E,Sheet1!$A:$A,$A6,Sheet1!$B:$B,"&gt; 9") + SUMIFS(Sheet1!E:E,Sheet1!$A:$A,$A5,Sheet1!$B:$B,"&lt;10")</f>
        <v>5076219</v>
      </c>
      <c r="E5">
        <f>SUMIFS(Sheet1!F:F,Sheet1!$A:$A,$A6,Sheet1!$B:$B,"&gt; 9") + SUMIFS(Sheet1!F:F,Sheet1!$A:$A,$A5,Sheet1!$B:$B,"&lt;10")</f>
        <v>4831</v>
      </c>
      <c r="F5">
        <f>SUMIFS(Sheet1!G:G,Sheet1!$A:$A,$A6,Sheet1!$B:$B,"&gt; 9") + SUMIFS(Sheet1!G:G,Sheet1!$A:$A,$A5,Sheet1!$B:$B,"&lt;10")</f>
        <v>23311</v>
      </c>
      <c r="G5">
        <f t="shared" si="0"/>
        <v>28142</v>
      </c>
      <c r="H5">
        <f>SUMIFS(Sheet1!H:H,Sheet1!$A:$A,$A6,Sheet1!$B:$B,"&gt; 9") + SUMIFS(Sheet1!H:H,Sheet1!$A:$A,$A5,Sheet1!$B:$B,"&lt;10")</f>
        <v>4557</v>
      </c>
      <c r="I5">
        <f>SUMIFS(Sheet1!I:I,Sheet1!$A:$A,$A6,Sheet1!$B:$B,"&gt; 9") + SUMIFS(Sheet1!I:I,Sheet1!$A:$A,$A5,Sheet1!$B:$B,"&lt;10")</f>
        <v>43123</v>
      </c>
      <c r="J5">
        <f t="shared" si="1"/>
        <v>47680</v>
      </c>
    </row>
    <row r="6" spans="1:10" x14ac:dyDescent="0.55000000000000004">
      <c r="A6" s="5">
        <v>2018</v>
      </c>
      <c r="B6">
        <f>SUMIFS(Sheet1!C:C,Sheet1!$A:$A,#REF!,Sheet1!$B:$B,"&gt; 9") + SUMIFS(Sheet1!C:C,Sheet1!$A:$A,$A6,Sheet1!$B:$B,"&lt;10")</f>
        <v>1189862</v>
      </c>
      <c r="C6">
        <f>SUMIFS(Sheet1!D:D,Sheet1!$A:$A,#REF!,Sheet1!$B:$B,"&gt; 9") + SUMIFS(Sheet1!D:D,Sheet1!$A:$A,$A6,Sheet1!$B:$B,"&lt;10")</f>
        <v>2584264</v>
      </c>
      <c r="D6">
        <f>SUMIFS(Sheet1!E:E,Sheet1!$A:$A,#REF!,Sheet1!$B:$B,"&gt; 9") + SUMIFS(Sheet1!E:E,Sheet1!$A:$A,$A6,Sheet1!$B:$B,"&lt;10")</f>
        <v>3774126</v>
      </c>
      <c r="E6">
        <f>SUMIFS(Sheet1!F:F,Sheet1!$A:$A,#REF!,Sheet1!$B:$B,"&gt; 9") + SUMIFS(Sheet1!F:F,Sheet1!$A:$A,$A6,Sheet1!$B:$B,"&lt;10")</f>
        <v>3507</v>
      </c>
      <c r="F6">
        <f>SUMIFS(Sheet1!G:G,Sheet1!$A:$A,#REF!,Sheet1!$B:$B,"&gt; 9") + SUMIFS(Sheet1!G:G,Sheet1!$A:$A,$A6,Sheet1!$B:$B,"&lt;10")</f>
        <v>17314</v>
      </c>
      <c r="G6">
        <f t="shared" si="0"/>
        <v>20821</v>
      </c>
      <c r="H6">
        <f>SUMIFS(Sheet1!H:H,Sheet1!$A:$A,#REF!,Sheet1!$B:$B,"&gt; 9") + SUMIFS(Sheet1!H:H,Sheet1!$A:$A,$A6,Sheet1!$B:$B,"&lt;10")</f>
        <v>2709</v>
      </c>
      <c r="I6">
        <f>SUMIFS(Sheet1!I:I,Sheet1!$A:$A,#REF!,Sheet1!$B:$B,"&gt; 9") + SUMIFS(Sheet1!I:I,Sheet1!$A:$A,$A6,Sheet1!$B:$B,"&lt;10")</f>
        <v>32649</v>
      </c>
      <c r="J6">
        <f t="shared" si="1"/>
        <v>35358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workbookViewId="0">
      <selection activeCell="C59" sqref="C59:C61"/>
    </sheetView>
  </sheetViews>
  <sheetFormatPr defaultRowHeight="14.4" x14ac:dyDescent="0.55000000000000004"/>
  <cols>
    <col min="1" max="1" width="4.68359375" bestFit="1" customWidth="1"/>
    <col min="2" max="2" width="6.20703125" bestFit="1" customWidth="1"/>
    <col min="3" max="3" width="14.3671875" bestFit="1" customWidth="1"/>
    <col min="4" max="4" width="18.68359375" bestFit="1" customWidth="1"/>
    <col min="5" max="5" width="12.15625" bestFit="1" customWidth="1"/>
    <col min="6" max="6" width="18.26171875" bestFit="1" customWidth="1"/>
    <col min="7" max="7" width="22.578125" bestFit="1" customWidth="1"/>
    <col min="8" max="8" width="18.3125" bestFit="1" customWidth="1"/>
    <col min="9" max="9" width="16.15625" bestFit="1" customWidth="1"/>
  </cols>
  <sheetData>
    <row r="1" spans="1:9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12</v>
      </c>
      <c r="H1" s="1" t="s">
        <v>5</v>
      </c>
      <c r="I1" s="1" t="s">
        <v>6</v>
      </c>
    </row>
    <row r="2" spans="1:9" x14ac:dyDescent="0.55000000000000004">
      <c r="A2">
        <v>2017</v>
      </c>
      <c r="B2">
        <v>1</v>
      </c>
      <c r="C2">
        <v>134212</v>
      </c>
      <c r="D2">
        <v>278188</v>
      </c>
      <c r="E2">
        <v>412400</v>
      </c>
      <c r="F2">
        <v>328</v>
      </c>
      <c r="G2">
        <v>1745</v>
      </c>
      <c r="H2">
        <v>362</v>
      </c>
      <c r="I2">
        <v>3545</v>
      </c>
    </row>
    <row r="3" spans="1:9" x14ac:dyDescent="0.55000000000000004">
      <c r="A3">
        <v>2017</v>
      </c>
      <c r="B3">
        <v>2</v>
      </c>
      <c r="C3">
        <v>134106</v>
      </c>
      <c r="D3">
        <v>278721</v>
      </c>
      <c r="E3">
        <v>412827</v>
      </c>
      <c r="F3">
        <v>353</v>
      </c>
      <c r="G3">
        <v>1529</v>
      </c>
      <c r="H3">
        <v>320</v>
      </c>
      <c r="I3">
        <v>3157</v>
      </c>
    </row>
    <row r="4" spans="1:9" x14ac:dyDescent="0.55000000000000004">
      <c r="A4">
        <v>2017</v>
      </c>
      <c r="B4">
        <v>3</v>
      </c>
      <c r="C4">
        <v>133841</v>
      </c>
      <c r="D4">
        <v>279500</v>
      </c>
      <c r="E4">
        <v>413341</v>
      </c>
      <c r="F4">
        <v>429</v>
      </c>
      <c r="G4">
        <v>2179</v>
      </c>
      <c r="H4">
        <v>322</v>
      </c>
      <c r="I4">
        <v>4231</v>
      </c>
    </row>
    <row r="5" spans="1:9" x14ac:dyDescent="0.55000000000000004">
      <c r="A5">
        <v>2017</v>
      </c>
      <c r="B5">
        <v>4</v>
      </c>
      <c r="C5">
        <v>133588</v>
      </c>
      <c r="D5">
        <v>279949</v>
      </c>
      <c r="E5">
        <v>413537</v>
      </c>
      <c r="F5">
        <v>382</v>
      </c>
      <c r="G5">
        <v>2055</v>
      </c>
      <c r="H5">
        <v>354</v>
      </c>
      <c r="I5">
        <v>3824</v>
      </c>
    </row>
    <row r="6" spans="1:9" x14ac:dyDescent="0.55000000000000004">
      <c r="A6">
        <v>2017</v>
      </c>
      <c r="B6">
        <v>5</v>
      </c>
      <c r="C6">
        <v>133388</v>
      </c>
      <c r="D6">
        <v>280660</v>
      </c>
      <c r="E6">
        <v>414048</v>
      </c>
      <c r="F6">
        <v>456</v>
      </c>
      <c r="G6">
        <v>2408</v>
      </c>
      <c r="H6">
        <v>344</v>
      </c>
      <c r="I6">
        <v>4439</v>
      </c>
    </row>
    <row r="7" spans="1:9" x14ac:dyDescent="0.55000000000000004">
      <c r="A7">
        <v>2017</v>
      </c>
      <c r="B7">
        <v>6</v>
      </c>
      <c r="C7">
        <v>133542</v>
      </c>
      <c r="D7">
        <v>281916</v>
      </c>
      <c r="E7">
        <v>415458</v>
      </c>
      <c r="F7">
        <v>500</v>
      </c>
      <c r="G7">
        <v>2772</v>
      </c>
      <c r="H7">
        <v>305</v>
      </c>
      <c r="I7">
        <v>4788</v>
      </c>
    </row>
    <row r="8" spans="1:9" x14ac:dyDescent="0.55000000000000004">
      <c r="A8">
        <v>2017</v>
      </c>
      <c r="B8">
        <v>7</v>
      </c>
      <c r="C8">
        <v>133426</v>
      </c>
      <c r="D8">
        <v>282301</v>
      </c>
      <c r="E8">
        <v>415727</v>
      </c>
      <c r="F8">
        <v>344</v>
      </c>
      <c r="G8">
        <v>1887</v>
      </c>
      <c r="H8">
        <v>358</v>
      </c>
      <c r="I8">
        <v>3775</v>
      </c>
    </row>
    <row r="9" spans="1:9" x14ac:dyDescent="0.55000000000000004">
      <c r="A9">
        <v>2017</v>
      </c>
      <c r="B9">
        <v>8</v>
      </c>
      <c r="C9">
        <v>133378</v>
      </c>
      <c r="D9">
        <v>283290</v>
      </c>
      <c r="E9">
        <v>416668</v>
      </c>
      <c r="F9">
        <v>367</v>
      </c>
      <c r="G9">
        <v>2424</v>
      </c>
      <c r="H9">
        <v>412</v>
      </c>
      <c r="I9">
        <v>5148</v>
      </c>
    </row>
    <row r="10" spans="1:9" x14ac:dyDescent="0.55000000000000004">
      <c r="A10">
        <v>2017</v>
      </c>
      <c r="B10">
        <v>9</v>
      </c>
      <c r="C10">
        <v>133295</v>
      </c>
      <c r="D10">
        <v>284041</v>
      </c>
      <c r="E10">
        <v>417336</v>
      </c>
      <c r="F10">
        <v>372</v>
      </c>
      <c r="G10">
        <v>2006</v>
      </c>
      <c r="H10">
        <v>387</v>
      </c>
      <c r="I10">
        <v>3860</v>
      </c>
    </row>
    <row r="11" spans="1:9" x14ac:dyDescent="0.55000000000000004">
      <c r="A11">
        <v>2017</v>
      </c>
      <c r="B11">
        <v>10</v>
      </c>
      <c r="C11">
        <v>133212</v>
      </c>
      <c r="D11">
        <v>284332</v>
      </c>
      <c r="E11">
        <v>417544</v>
      </c>
      <c r="F11">
        <v>383</v>
      </c>
      <c r="G11">
        <v>2088</v>
      </c>
      <c r="H11">
        <v>332</v>
      </c>
      <c r="I11">
        <v>4043</v>
      </c>
    </row>
    <row r="12" spans="1:9" x14ac:dyDescent="0.55000000000000004">
      <c r="A12">
        <v>2017</v>
      </c>
      <c r="B12">
        <v>11</v>
      </c>
      <c r="C12">
        <v>133185</v>
      </c>
      <c r="D12">
        <v>285357</v>
      </c>
      <c r="E12">
        <v>418542</v>
      </c>
      <c r="F12">
        <v>359</v>
      </c>
      <c r="G12">
        <v>2158</v>
      </c>
      <c r="H12">
        <v>360</v>
      </c>
      <c r="I12">
        <v>4104</v>
      </c>
    </row>
    <row r="13" spans="1:9" x14ac:dyDescent="0.55000000000000004">
      <c r="A13">
        <v>2017</v>
      </c>
      <c r="B13">
        <v>12</v>
      </c>
      <c r="C13">
        <v>133000</v>
      </c>
      <c r="D13">
        <v>286016</v>
      </c>
      <c r="E13">
        <v>419016</v>
      </c>
      <c r="F13">
        <v>338</v>
      </c>
      <c r="G13">
        <v>1951</v>
      </c>
      <c r="H13">
        <v>408</v>
      </c>
      <c r="I13">
        <v>3927</v>
      </c>
    </row>
    <row r="14" spans="1:9" x14ac:dyDescent="0.55000000000000004">
      <c r="A14">
        <v>2018</v>
      </c>
      <c r="B14">
        <v>1</v>
      </c>
      <c r="C14">
        <v>132817</v>
      </c>
      <c r="D14">
        <v>286462</v>
      </c>
      <c r="E14">
        <v>419279</v>
      </c>
      <c r="F14">
        <v>338</v>
      </c>
      <c r="G14">
        <v>1771</v>
      </c>
      <c r="H14">
        <v>319</v>
      </c>
      <c r="I14">
        <v>3433</v>
      </c>
    </row>
    <row r="15" spans="1:9" x14ac:dyDescent="0.55000000000000004">
      <c r="A15">
        <v>2018</v>
      </c>
      <c r="B15">
        <v>2</v>
      </c>
      <c r="C15">
        <v>132632</v>
      </c>
      <c r="D15">
        <v>286653</v>
      </c>
      <c r="E15">
        <v>419285</v>
      </c>
      <c r="F15">
        <v>331</v>
      </c>
      <c r="G15">
        <v>1651</v>
      </c>
      <c r="H15">
        <v>351</v>
      </c>
      <c r="I15">
        <v>3414</v>
      </c>
    </row>
    <row r="16" spans="1:9" x14ac:dyDescent="0.55000000000000004">
      <c r="A16">
        <v>2018</v>
      </c>
      <c r="B16">
        <v>3</v>
      </c>
      <c r="C16">
        <v>132466</v>
      </c>
      <c r="D16">
        <v>286880</v>
      </c>
      <c r="E16">
        <v>419346</v>
      </c>
      <c r="F16">
        <v>427</v>
      </c>
      <c r="G16">
        <v>1892</v>
      </c>
      <c r="H16">
        <v>334</v>
      </c>
      <c r="I16">
        <v>3496</v>
      </c>
    </row>
    <row r="17" spans="1:9" x14ac:dyDescent="0.55000000000000004">
      <c r="A17">
        <v>2018</v>
      </c>
      <c r="B17">
        <v>4</v>
      </c>
      <c r="C17">
        <v>132248</v>
      </c>
      <c r="D17">
        <v>286716</v>
      </c>
      <c r="E17">
        <v>418964</v>
      </c>
      <c r="F17">
        <v>387</v>
      </c>
      <c r="G17">
        <v>1653</v>
      </c>
      <c r="H17">
        <v>7</v>
      </c>
      <c r="I17">
        <v>2966</v>
      </c>
    </row>
    <row r="18" spans="1:9" x14ac:dyDescent="0.55000000000000004">
      <c r="A18">
        <v>2018</v>
      </c>
      <c r="B18">
        <v>5</v>
      </c>
      <c r="C18">
        <v>132335</v>
      </c>
      <c r="D18">
        <v>287265</v>
      </c>
      <c r="E18">
        <v>419600</v>
      </c>
      <c r="F18">
        <v>482</v>
      </c>
      <c r="G18">
        <v>2183</v>
      </c>
      <c r="H18">
        <v>383</v>
      </c>
      <c r="I18">
        <v>3635</v>
      </c>
    </row>
    <row r="19" spans="1:9" x14ac:dyDescent="0.55000000000000004">
      <c r="A19">
        <v>2018</v>
      </c>
      <c r="B19">
        <v>6</v>
      </c>
      <c r="C19">
        <v>132103</v>
      </c>
      <c r="D19">
        <v>287051</v>
      </c>
      <c r="E19">
        <v>419154</v>
      </c>
      <c r="F19">
        <v>443</v>
      </c>
      <c r="G19">
        <v>1922</v>
      </c>
      <c r="H19">
        <v>364</v>
      </c>
      <c r="I19">
        <v>3780</v>
      </c>
    </row>
    <row r="20" spans="1:9" x14ac:dyDescent="0.55000000000000004">
      <c r="A20">
        <v>2018</v>
      </c>
      <c r="B20">
        <v>7</v>
      </c>
      <c r="C20">
        <v>131670</v>
      </c>
      <c r="D20">
        <v>287139</v>
      </c>
      <c r="E20">
        <v>418809</v>
      </c>
      <c r="F20">
        <v>342</v>
      </c>
      <c r="G20">
        <v>1965</v>
      </c>
      <c r="H20">
        <v>313</v>
      </c>
      <c r="I20">
        <v>3962</v>
      </c>
    </row>
    <row r="21" spans="1:9" x14ac:dyDescent="0.55000000000000004">
      <c r="A21">
        <v>2018</v>
      </c>
      <c r="B21">
        <v>8</v>
      </c>
      <c r="C21">
        <v>131848</v>
      </c>
      <c r="D21">
        <v>287853</v>
      </c>
      <c r="E21">
        <v>419701</v>
      </c>
      <c r="F21">
        <v>399</v>
      </c>
      <c r="G21">
        <v>2187</v>
      </c>
      <c r="H21">
        <v>303</v>
      </c>
      <c r="I21">
        <v>4371</v>
      </c>
    </row>
    <row r="22" spans="1:9" x14ac:dyDescent="0.55000000000000004">
      <c r="A22">
        <v>2018</v>
      </c>
      <c r="B22">
        <v>9</v>
      </c>
      <c r="C22">
        <v>131743</v>
      </c>
      <c r="D22">
        <v>288245</v>
      </c>
      <c r="E22">
        <v>419988</v>
      </c>
      <c r="F22">
        <v>358</v>
      </c>
      <c r="G22">
        <v>2090</v>
      </c>
      <c r="H22">
        <v>335</v>
      </c>
      <c r="I22">
        <v>3592</v>
      </c>
    </row>
    <row r="23" spans="1:9" x14ac:dyDescent="0.55000000000000004">
      <c r="A23">
        <v>2018</v>
      </c>
      <c r="B23">
        <v>10</v>
      </c>
      <c r="C23">
        <v>131739</v>
      </c>
      <c r="D23">
        <v>289234</v>
      </c>
      <c r="E23">
        <v>420973</v>
      </c>
      <c r="F23">
        <v>402</v>
      </c>
      <c r="G23">
        <v>2449</v>
      </c>
      <c r="H23">
        <v>341</v>
      </c>
      <c r="I23">
        <v>4337</v>
      </c>
    </row>
    <row r="24" spans="1:9" x14ac:dyDescent="0.55000000000000004">
      <c r="A24">
        <v>2018</v>
      </c>
      <c r="B24">
        <v>11</v>
      </c>
      <c r="C24">
        <v>131549</v>
      </c>
      <c r="D24">
        <v>289930</v>
      </c>
      <c r="E24">
        <v>421479</v>
      </c>
      <c r="F24">
        <v>320</v>
      </c>
      <c r="G24">
        <v>1951</v>
      </c>
      <c r="H24">
        <v>376</v>
      </c>
      <c r="I24">
        <v>3860</v>
      </c>
    </row>
    <row r="25" spans="1:9" x14ac:dyDescent="0.55000000000000004">
      <c r="A25">
        <v>2018</v>
      </c>
      <c r="B25">
        <v>12</v>
      </c>
      <c r="C25">
        <v>131357</v>
      </c>
      <c r="D25">
        <v>290155</v>
      </c>
      <c r="E25">
        <v>421512</v>
      </c>
      <c r="F25">
        <v>366</v>
      </c>
      <c r="G25">
        <v>1643</v>
      </c>
      <c r="H25">
        <v>375</v>
      </c>
      <c r="I25">
        <v>3158</v>
      </c>
    </row>
    <row r="26" spans="1:9" x14ac:dyDescent="0.55000000000000004">
      <c r="A26">
        <v>2019</v>
      </c>
      <c r="B26">
        <v>1</v>
      </c>
      <c r="C26">
        <v>131311</v>
      </c>
      <c r="D26">
        <v>290543</v>
      </c>
      <c r="E26">
        <v>421854</v>
      </c>
      <c r="F26">
        <v>374</v>
      </c>
      <c r="G26">
        <v>1759</v>
      </c>
      <c r="H26">
        <v>379</v>
      </c>
      <c r="I26">
        <v>3414</v>
      </c>
    </row>
    <row r="27" spans="1:9" x14ac:dyDescent="0.55000000000000004">
      <c r="A27">
        <v>2019</v>
      </c>
      <c r="B27">
        <v>2</v>
      </c>
      <c r="C27">
        <v>131455</v>
      </c>
      <c r="D27">
        <v>291094</v>
      </c>
      <c r="E27">
        <v>422549</v>
      </c>
      <c r="F27">
        <v>383</v>
      </c>
      <c r="G27">
        <v>1744</v>
      </c>
      <c r="H27">
        <v>372</v>
      </c>
      <c r="I27">
        <v>3329</v>
      </c>
    </row>
    <row r="28" spans="1:9" x14ac:dyDescent="0.55000000000000004">
      <c r="A28">
        <v>2019</v>
      </c>
      <c r="B28">
        <v>3</v>
      </c>
      <c r="C28">
        <v>131371</v>
      </c>
      <c r="D28">
        <v>291351</v>
      </c>
      <c r="E28">
        <v>422722</v>
      </c>
      <c r="F28">
        <v>397</v>
      </c>
      <c r="G28">
        <v>2025</v>
      </c>
      <c r="H28">
        <v>349</v>
      </c>
      <c r="I28">
        <v>3546</v>
      </c>
    </row>
    <row r="29" spans="1:9" x14ac:dyDescent="0.55000000000000004">
      <c r="A29">
        <v>2019</v>
      </c>
      <c r="B29">
        <v>4</v>
      </c>
      <c r="C29">
        <v>131389</v>
      </c>
      <c r="D29">
        <v>291903</v>
      </c>
      <c r="E29">
        <v>423292</v>
      </c>
      <c r="F29">
        <v>425</v>
      </c>
      <c r="G29">
        <v>2011</v>
      </c>
      <c r="H29">
        <v>325</v>
      </c>
      <c r="I29">
        <v>3573</v>
      </c>
    </row>
    <row r="30" spans="1:9" x14ac:dyDescent="0.55000000000000004">
      <c r="A30">
        <v>2019</v>
      </c>
      <c r="B30">
        <v>5</v>
      </c>
      <c r="C30">
        <v>131551</v>
      </c>
      <c r="D30">
        <v>292313</v>
      </c>
      <c r="E30">
        <v>423864</v>
      </c>
      <c r="F30">
        <v>459</v>
      </c>
      <c r="G30">
        <v>2010</v>
      </c>
      <c r="H30">
        <v>385</v>
      </c>
      <c r="I30">
        <v>3571</v>
      </c>
    </row>
    <row r="31" spans="1:9" x14ac:dyDescent="0.55000000000000004">
      <c r="A31">
        <v>2019</v>
      </c>
      <c r="B31">
        <v>6</v>
      </c>
      <c r="C31">
        <v>131442</v>
      </c>
      <c r="D31">
        <v>292368</v>
      </c>
      <c r="E31">
        <v>423810</v>
      </c>
      <c r="F31">
        <v>394</v>
      </c>
      <c r="G31">
        <v>1814</v>
      </c>
      <c r="H31">
        <v>450</v>
      </c>
      <c r="I31">
        <v>3452</v>
      </c>
    </row>
    <row r="32" spans="1:9" x14ac:dyDescent="0.55000000000000004">
      <c r="A32">
        <v>2019</v>
      </c>
      <c r="B32">
        <v>7</v>
      </c>
      <c r="C32">
        <v>131424</v>
      </c>
      <c r="D32">
        <v>292743</v>
      </c>
      <c r="E32">
        <v>424167</v>
      </c>
      <c r="F32">
        <v>403</v>
      </c>
      <c r="G32">
        <v>1936</v>
      </c>
      <c r="H32">
        <v>398</v>
      </c>
      <c r="I32">
        <v>3708</v>
      </c>
    </row>
    <row r="33" spans="1:9" x14ac:dyDescent="0.55000000000000004">
      <c r="A33">
        <v>2019</v>
      </c>
      <c r="B33">
        <v>8</v>
      </c>
      <c r="C33">
        <v>131457</v>
      </c>
      <c r="D33">
        <v>293363</v>
      </c>
      <c r="E33">
        <v>424820</v>
      </c>
      <c r="F33">
        <v>490</v>
      </c>
      <c r="G33">
        <v>2250</v>
      </c>
      <c r="H33">
        <v>440</v>
      </c>
      <c r="I33">
        <v>3997</v>
      </c>
    </row>
    <row r="34" spans="1:9" x14ac:dyDescent="0.55000000000000004">
      <c r="A34">
        <v>2019</v>
      </c>
      <c r="B34">
        <v>9</v>
      </c>
      <c r="C34">
        <v>131572</v>
      </c>
      <c r="D34">
        <v>293605</v>
      </c>
      <c r="E34">
        <v>425177</v>
      </c>
      <c r="F34">
        <v>418</v>
      </c>
      <c r="G34">
        <v>1719</v>
      </c>
      <c r="H34">
        <v>367</v>
      </c>
      <c r="I34">
        <v>3178</v>
      </c>
    </row>
    <row r="35" spans="1:9" x14ac:dyDescent="0.55000000000000004">
      <c r="A35">
        <v>2019</v>
      </c>
      <c r="B35">
        <v>10</v>
      </c>
      <c r="C35">
        <v>131521</v>
      </c>
      <c r="D35">
        <v>293944</v>
      </c>
      <c r="E35">
        <v>425465</v>
      </c>
      <c r="F35">
        <v>302</v>
      </c>
      <c r="G35">
        <v>1776</v>
      </c>
      <c r="H35">
        <v>363</v>
      </c>
      <c r="I35">
        <v>3532</v>
      </c>
    </row>
    <row r="36" spans="1:9" x14ac:dyDescent="0.55000000000000004">
      <c r="A36">
        <v>2019</v>
      </c>
      <c r="B36">
        <v>11</v>
      </c>
      <c r="C36">
        <v>131315</v>
      </c>
      <c r="D36">
        <v>294167</v>
      </c>
      <c r="E36">
        <v>425482</v>
      </c>
      <c r="F36">
        <v>304</v>
      </c>
      <c r="G36">
        <v>1548</v>
      </c>
      <c r="H36">
        <v>369</v>
      </c>
      <c r="I36">
        <v>3000</v>
      </c>
    </row>
    <row r="37" spans="1:9" x14ac:dyDescent="0.55000000000000004">
      <c r="A37">
        <v>2019</v>
      </c>
      <c r="B37">
        <v>12</v>
      </c>
      <c r="C37">
        <v>131061</v>
      </c>
      <c r="D37">
        <v>294100</v>
      </c>
      <c r="E37">
        <v>425161</v>
      </c>
      <c r="F37">
        <v>296</v>
      </c>
      <c r="G37">
        <v>1471</v>
      </c>
      <c r="H37">
        <v>326</v>
      </c>
      <c r="I37">
        <v>2980</v>
      </c>
    </row>
    <row r="38" spans="1:9" x14ac:dyDescent="0.55000000000000004">
      <c r="A38">
        <v>2020</v>
      </c>
      <c r="B38">
        <v>1</v>
      </c>
      <c r="C38">
        <v>131143</v>
      </c>
      <c r="D38">
        <v>294827</v>
      </c>
      <c r="E38">
        <v>426012</v>
      </c>
      <c r="F38">
        <v>315</v>
      </c>
      <c r="G38">
        <v>1303</v>
      </c>
      <c r="H38">
        <v>296</v>
      </c>
      <c r="I38">
        <v>2638</v>
      </c>
    </row>
    <row r="39" spans="1:9" x14ac:dyDescent="0.55000000000000004">
      <c r="A39">
        <v>2020</v>
      </c>
      <c r="B39">
        <v>2</v>
      </c>
      <c r="C39">
        <v>131185</v>
      </c>
      <c r="D39">
        <v>294827</v>
      </c>
      <c r="E39">
        <v>426012</v>
      </c>
      <c r="F39">
        <v>308</v>
      </c>
      <c r="G39">
        <v>1609</v>
      </c>
      <c r="H39">
        <v>371</v>
      </c>
      <c r="I39">
        <v>3532</v>
      </c>
    </row>
    <row r="40" spans="1:9" x14ac:dyDescent="0.55000000000000004">
      <c r="A40">
        <v>2020</v>
      </c>
      <c r="B40">
        <v>3</v>
      </c>
      <c r="C40">
        <v>130756</v>
      </c>
      <c r="D40">
        <v>294251</v>
      </c>
      <c r="E40">
        <v>425007</v>
      </c>
      <c r="F40">
        <v>257</v>
      </c>
      <c r="G40">
        <v>1252</v>
      </c>
      <c r="H40">
        <v>169</v>
      </c>
      <c r="I40">
        <v>1920</v>
      </c>
    </row>
    <row r="41" spans="1:9" x14ac:dyDescent="0.55000000000000004">
      <c r="A41">
        <v>2020</v>
      </c>
      <c r="B41">
        <v>4</v>
      </c>
      <c r="C41">
        <v>130520</v>
      </c>
      <c r="D41">
        <v>293510</v>
      </c>
      <c r="E41">
        <v>424030</v>
      </c>
      <c r="F41">
        <v>239</v>
      </c>
      <c r="G41">
        <v>820</v>
      </c>
      <c r="H41">
        <v>0</v>
      </c>
      <c r="I41">
        <v>0</v>
      </c>
    </row>
    <row r="42" spans="1:9" x14ac:dyDescent="0.55000000000000004">
      <c r="A42">
        <v>2020</v>
      </c>
      <c r="B42">
        <v>5</v>
      </c>
      <c r="C42">
        <v>130128</v>
      </c>
      <c r="D42">
        <v>292368</v>
      </c>
      <c r="E42">
        <v>422496</v>
      </c>
      <c r="F42">
        <v>211</v>
      </c>
      <c r="G42">
        <v>729</v>
      </c>
      <c r="H42">
        <v>0</v>
      </c>
      <c r="I42">
        <v>0</v>
      </c>
    </row>
    <row r="43" spans="1:9" x14ac:dyDescent="0.55000000000000004">
      <c r="A43">
        <v>2020</v>
      </c>
      <c r="B43">
        <v>6</v>
      </c>
      <c r="C43">
        <v>129865</v>
      </c>
      <c r="D43">
        <v>291795</v>
      </c>
      <c r="E43">
        <v>421624</v>
      </c>
      <c r="F43">
        <v>268</v>
      </c>
      <c r="G43">
        <v>984</v>
      </c>
      <c r="H43">
        <v>165</v>
      </c>
      <c r="I43">
        <v>2086</v>
      </c>
    </row>
    <row r="44" spans="1:9" x14ac:dyDescent="0.55000000000000004">
      <c r="A44">
        <v>2020</v>
      </c>
      <c r="B44">
        <v>7</v>
      </c>
      <c r="C44">
        <v>129508</v>
      </c>
      <c r="D44">
        <v>291472</v>
      </c>
      <c r="E44">
        <v>420980</v>
      </c>
      <c r="F44">
        <v>230</v>
      </c>
      <c r="G44">
        <v>1467</v>
      </c>
      <c r="H44">
        <v>263</v>
      </c>
      <c r="I44">
        <v>2934</v>
      </c>
    </row>
    <row r="45" spans="1:9" x14ac:dyDescent="0.55000000000000004">
      <c r="A45">
        <v>2020</v>
      </c>
      <c r="B45">
        <v>8</v>
      </c>
      <c r="C45">
        <v>132663</v>
      </c>
      <c r="D45">
        <v>301517</v>
      </c>
      <c r="E45">
        <v>434180</v>
      </c>
      <c r="F45">
        <v>237</v>
      </c>
      <c r="G45">
        <v>1343</v>
      </c>
      <c r="H45">
        <v>338</v>
      </c>
      <c r="I45">
        <v>2615</v>
      </c>
    </row>
    <row r="46" spans="1:9" x14ac:dyDescent="0.55000000000000004">
      <c r="A46">
        <v>2020</v>
      </c>
      <c r="B46">
        <v>9</v>
      </c>
      <c r="C46">
        <v>133122</v>
      </c>
      <c r="D46">
        <v>303355</v>
      </c>
      <c r="E46">
        <v>436477</v>
      </c>
      <c r="F46">
        <v>382</v>
      </c>
      <c r="G46">
        <v>1643</v>
      </c>
      <c r="H46">
        <v>375</v>
      </c>
      <c r="I46">
        <v>2700</v>
      </c>
    </row>
    <row r="47" spans="1:9" x14ac:dyDescent="0.55000000000000004">
      <c r="A47">
        <v>2020</v>
      </c>
      <c r="B47">
        <v>10</v>
      </c>
      <c r="C47">
        <v>133598</v>
      </c>
      <c r="D47">
        <v>305685</v>
      </c>
      <c r="E47">
        <v>439283</v>
      </c>
      <c r="F47">
        <v>404</v>
      </c>
      <c r="G47">
        <v>2071</v>
      </c>
      <c r="H47">
        <v>415</v>
      </c>
      <c r="I47">
        <v>3114</v>
      </c>
    </row>
    <row r="48" spans="1:9" x14ac:dyDescent="0.55000000000000004">
      <c r="A48">
        <v>2020</v>
      </c>
      <c r="B48">
        <v>11</v>
      </c>
      <c r="C48">
        <v>133890</v>
      </c>
      <c r="D48">
        <v>307063</v>
      </c>
      <c r="E48">
        <v>440953</v>
      </c>
      <c r="F48">
        <v>259</v>
      </c>
      <c r="G48">
        <v>1290</v>
      </c>
      <c r="H48">
        <v>435</v>
      </c>
      <c r="I48">
        <v>26747</v>
      </c>
    </row>
    <row r="49" spans="1:9" x14ac:dyDescent="0.55000000000000004">
      <c r="A49">
        <v>2020</v>
      </c>
      <c r="B49">
        <v>12</v>
      </c>
      <c r="C49">
        <v>134238</v>
      </c>
      <c r="D49">
        <v>308203</v>
      </c>
      <c r="E49">
        <v>443441</v>
      </c>
      <c r="F49">
        <v>271</v>
      </c>
      <c r="G49">
        <v>920</v>
      </c>
      <c r="H49">
        <v>72</v>
      </c>
      <c r="I49">
        <v>3114</v>
      </c>
    </row>
    <row r="50" spans="1:9" x14ac:dyDescent="0.55000000000000004">
      <c r="A50">
        <v>2021</v>
      </c>
      <c r="B50">
        <v>1</v>
      </c>
      <c r="C50">
        <v>131061</v>
      </c>
      <c r="D50">
        <v>294100</v>
      </c>
      <c r="E50">
        <v>425161</v>
      </c>
      <c r="F50">
        <v>296</v>
      </c>
      <c r="G50">
        <v>1471</v>
      </c>
      <c r="H50">
        <v>326</v>
      </c>
      <c r="I50">
        <v>2980</v>
      </c>
    </row>
    <row r="51" spans="1:9" x14ac:dyDescent="0.55000000000000004">
      <c r="A51">
        <v>2021</v>
      </c>
      <c r="B51">
        <v>2</v>
      </c>
      <c r="C51">
        <v>131143</v>
      </c>
      <c r="D51">
        <v>294481</v>
      </c>
      <c r="E51">
        <v>425624</v>
      </c>
      <c r="F51">
        <v>315</v>
      </c>
      <c r="G51">
        <v>1303</v>
      </c>
      <c r="H51">
        <v>296</v>
      </c>
      <c r="I51">
        <v>2638</v>
      </c>
    </row>
    <row r="52" spans="1:9" x14ac:dyDescent="0.55000000000000004">
      <c r="A52">
        <v>2021</v>
      </c>
      <c r="B52">
        <v>3</v>
      </c>
      <c r="C52">
        <v>131185</v>
      </c>
      <c r="D52">
        <v>294827</v>
      </c>
      <c r="E52">
        <v>426012</v>
      </c>
      <c r="F52">
        <v>308</v>
      </c>
      <c r="G52">
        <v>169</v>
      </c>
      <c r="H52">
        <v>371</v>
      </c>
      <c r="I52">
        <v>3532</v>
      </c>
    </row>
    <row r="53" spans="1:9" x14ac:dyDescent="0.55000000000000004">
      <c r="A53">
        <v>2021</v>
      </c>
      <c r="B53">
        <v>4</v>
      </c>
      <c r="C53">
        <v>130520</v>
      </c>
      <c r="D53">
        <v>293510</v>
      </c>
      <c r="E53">
        <v>424030</v>
      </c>
      <c r="F53">
        <v>239</v>
      </c>
      <c r="G53">
        <v>820</v>
      </c>
      <c r="H53">
        <v>0</v>
      </c>
      <c r="I53">
        <v>0</v>
      </c>
    </row>
    <row r="54" spans="1:9" x14ac:dyDescent="0.55000000000000004">
      <c r="A54">
        <v>2021</v>
      </c>
      <c r="B54">
        <v>5</v>
      </c>
      <c r="C54">
        <v>130128</v>
      </c>
      <c r="D54">
        <v>292368</v>
      </c>
      <c r="E54">
        <v>422496</v>
      </c>
      <c r="F54">
        <v>211</v>
      </c>
      <c r="G54">
        <v>729</v>
      </c>
      <c r="H54">
        <v>0</v>
      </c>
      <c r="I54">
        <v>0</v>
      </c>
    </row>
    <row r="55" spans="1:9" x14ac:dyDescent="0.55000000000000004">
      <c r="A55">
        <v>2021</v>
      </c>
      <c r="B55">
        <v>6</v>
      </c>
      <c r="C55">
        <v>129865</v>
      </c>
      <c r="D55">
        <v>291795</v>
      </c>
      <c r="E55">
        <v>421624</v>
      </c>
      <c r="F55">
        <v>268</v>
      </c>
      <c r="G55">
        <v>984</v>
      </c>
      <c r="H55">
        <v>165</v>
      </c>
      <c r="I55">
        <v>2086</v>
      </c>
    </row>
    <row r="56" spans="1:9" x14ac:dyDescent="0.55000000000000004">
      <c r="A56">
        <v>2021</v>
      </c>
      <c r="B56">
        <v>7</v>
      </c>
      <c r="C56">
        <v>129508</v>
      </c>
      <c r="D56">
        <v>291472</v>
      </c>
      <c r="E56">
        <v>420980</v>
      </c>
      <c r="F56">
        <v>230</v>
      </c>
      <c r="G56">
        <v>1467</v>
      </c>
      <c r="H56">
        <v>263</v>
      </c>
      <c r="I56">
        <v>2934</v>
      </c>
    </row>
    <row r="57" spans="1:9" x14ac:dyDescent="0.55000000000000004">
      <c r="A57">
        <v>2021</v>
      </c>
      <c r="B57">
        <v>8</v>
      </c>
      <c r="C57">
        <v>132663</v>
      </c>
      <c r="D57">
        <v>301517</v>
      </c>
      <c r="E57">
        <v>434180</v>
      </c>
      <c r="F57">
        <v>237</v>
      </c>
      <c r="G57">
        <v>1343</v>
      </c>
      <c r="H57">
        <v>338</v>
      </c>
      <c r="I57">
        <v>2615</v>
      </c>
    </row>
    <row r="58" spans="1:9" x14ac:dyDescent="0.55000000000000004">
      <c r="A58">
        <v>2021</v>
      </c>
      <c r="B58">
        <v>9</v>
      </c>
      <c r="C58">
        <v>133122</v>
      </c>
      <c r="D58">
        <v>303355</v>
      </c>
      <c r="E58">
        <v>436477</v>
      </c>
      <c r="F58">
        <v>382</v>
      </c>
      <c r="G58">
        <v>1643</v>
      </c>
      <c r="H58">
        <v>375</v>
      </c>
      <c r="I58">
        <v>2700</v>
      </c>
    </row>
    <row r="59" spans="1:9" x14ac:dyDescent="0.55000000000000004">
      <c r="A59">
        <v>2021</v>
      </c>
      <c r="B59">
        <v>10</v>
      </c>
      <c r="C59">
        <v>133598</v>
      </c>
      <c r="D59">
        <v>305685</v>
      </c>
      <c r="E59">
        <v>439283</v>
      </c>
      <c r="F59">
        <v>404</v>
      </c>
      <c r="G59">
        <v>2071</v>
      </c>
      <c r="H59">
        <v>415</v>
      </c>
      <c r="I59">
        <v>3114</v>
      </c>
    </row>
    <row r="60" spans="1:9" x14ac:dyDescent="0.55000000000000004">
      <c r="A60">
        <v>2021</v>
      </c>
      <c r="B60">
        <v>11</v>
      </c>
      <c r="C60">
        <v>133890</v>
      </c>
      <c r="D60">
        <v>307063</v>
      </c>
      <c r="E60">
        <v>440953</v>
      </c>
      <c r="F60">
        <v>259</v>
      </c>
      <c r="G60">
        <v>1290</v>
      </c>
      <c r="H60">
        <v>345</v>
      </c>
      <c r="I60">
        <v>2647</v>
      </c>
    </row>
    <row r="61" spans="1:9" x14ac:dyDescent="0.55000000000000004">
      <c r="A61">
        <v>2021</v>
      </c>
      <c r="B61">
        <v>12</v>
      </c>
      <c r="C61">
        <v>134238</v>
      </c>
      <c r="D61">
        <v>308203</v>
      </c>
      <c r="E61">
        <v>442441</v>
      </c>
      <c r="F61">
        <v>271</v>
      </c>
      <c r="G61">
        <v>920</v>
      </c>
      <c r="H61">
        <v>72</v>
      </c>
      <c r="I61">
        <v>3114</v>
      </c>
    </row>
    <row r="62" spans="1:9" x14ac:dyDescent="0.55000000000000004">
      <c r="A62">
        <v>2022</v>
      </c>
      <c r="B62">
        <v>1</v>
      </c>
      <c r="C62">
        <v>128390</v>
      </c>
      <c r="D62">
        <v>304642</v>
      </c>
      <c r="E62">
        <v>432032</v>
      </c>
      <c r="F62">
        <v>383</v>
      </c>
      <c r="G62">
        <v>2211</v>
      </c>
      <c r="H62">
        <v>325</v>
      </c>
      <c r="I62">
        <v>5036</v>
      </c>
    </row>
    <row r="63" spans="1:9" x14ac:dyDescent="0.55000000000000004">
      <c r="A63">
        <v>2022</v>
      </c>
      <c r="B63">
        <v>2</v>
      </c>
      <c r="C63">
        <v>128331</v>
      </c>
      <c r="D63">
        <v>305577</v>
      </c>
      <c r="E63">
        <v>433908</v>
      </c>
      <c r="F63">
        <v>336</v>
      </c>
      <c r="G63">
        <v>2359</v>
      </c>
      <c r="H63">
        <v>341</v>
      </c>
      <c r="I63">
        <v>5036</v>
      </c>
    </row>
    <row r="64" spans="1:9" x14ac:dyDescent="0.55000000000000004">
      <c r="A64">
        <v>2022</v>
      </c>
      <c r="B64">
        <v>3</v>
      </c>
      <c r="C64">
        <v>128207</v>
      </c>
      <c r="D64">
        <v>306347</v>
      </c>
      <c r="E64">
        <v>434554</v>
      </c>
      <c r="F64">
        <v>428</v>
      </c>
      <c r="G64">
        <v>2697</v>
      </c>
      <c r="H64">
        <v>358</v>
      </c>
      <c r="I64">
        <v>6475</v>
      </c>
    </row>
    <row r="65" spans="1:9" x14ac:dyDescent="0.55000000000000004">
      <c r="A65">
        <v>2022</v>
      </c>
      <c r="B65">
        <v>4</v>
      </c>
      <c r="C65">
        <v>128147</v>
      </c>
      <c r="D65">
        <v>307598</v>
      </c>
      <c r="E65">
        <v>435745</v>
      </c>
      <c r="F65">
        <v>409</v>
      </c>
      <c r="G65">
        <v>2883</v>
      </c>
      <c r="H65">
        <v>447</v>
      </c>
      <c r="I65">
        <v>5046</v>
      </c>
    </row>
    <row r="66" spans="1:9" x14ac:dyDescent="0.55000000000000004">
      <c r="A66">
        <v>2022</v>
      </c>
      <c r="B66">
        <v>5</v>
      </c>
      <c r="C66">
        <v>127930</v>
      </c>
      <c r="D66">
        <v>307441</v>
      </c>
      <c r="E66">
        <v>435371</v>
      </c>
      <c r="F66">
        <v>439</v>
      </c>
      <c r="G66">
        <v>2170</v>
      </c>
      <c r="H66">
        <v>357</v>
      </c>
      <c r="I66">
        <v>5046</v>
      </c>
    </row>
    <row r="67" spans="1:9" x14ac:dyDescent="0.55000000000000004">
      <c r="A67">
        <v>2022</v>
      </c>
      <c r="B67">
        <v>6</v>
      </c>
      <c r="C67">
        <v>127789</v>
      </c>
      <c r="D67">
        <v>307478</v>
      </c>
      <c r="E67">
        <v>435267</v>
      </c>
      <c r="F67">
        <v>385</v>
      </c>
      <c r="G67">
        <v>1962</v>
      </c>
      <c r="H67">
        <v>292</v>
      </c>
      <c r="I67">
        <v>5255</v>
      </c>
    </row>
    <row r="68" spans="1:9" x14ac:dyDescent="0.55000000000000004">
      <c r="A68">
        <v>2022</v>
      </c>
      <c r="B68">
        <v>7</v>
      </c>
      <c r="C68">
        <v>127529</v>
      </c>
      <c r="D68">
        <v>308086</v>
      </c>
      <c r="E68">
        <v>435615</v>
      </c>
      <c r="F68">
        <v>300</v>
      </c>
      <c r="G68">
        <v>2433</v>
      </c>
      <c r="H68">
        <v>272</v>
      </c>
      <c r="I68">
        <v>5255</v>
      </c>
    </row>
    <row r="69" spans="1:9" x14ac:dyDescent="0.55000000000000004">
      <c r="A69">
        <v>2022</v>
      </c>
      <c r="B69">
        <v>8</v>
      </c>
      <c r="C69">
        <v>127387</v>
      </c>
      <c r="D69">
        <v>308989</v>
      </c>
      <c r="E69">
        <v>436376</v>
      </c>
      <c r="F69">
        <v>355</v>
      </c>
      <c r="G69">
        <v>2659</v>
      </c>
      <c r="H69">
        <v>2289</v>
      </c>
      <c r="I69">
        <v>5062</v>
      </c>
    </row>
    <row r="70" spans="1:9" x14ac:dyDescent="0.55000000000000004">
      <c r="A70">
        <v>2022</v>
      </c>
      <c r="B70">
        <v>9</v>
      </c>
      <c r="C70">
        <v>127322</v>
      </c>
      <c r="D70">
        <v>309887</v>
      </c>
      <c r="E70">
        <v>437209</v>
      </c>
      <c r="F70">
        <v>329</v>
      </c>
      <c r="G70">
        <v>2721</v>
      </c>
      <c r="H70">
        <v>2255</v>
      </c>
      <c r="I70">
        <v>4676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F A A B Q S w M E F A A C A A g A R q l o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B G q W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q l o V Z w 9 W E P O A g A A c g g A A B M A H A B G b 3 J t d W x h c y 9 T Z W N 0 a W 9 u M S 5 t I K I Y A C i g F A A A A A A A A A A A A A A A A A A A A A A A A A A A A L V V W 2 / a M B h 9 R + I / W O 5 L k C I 0 p G k P 7 W j V U t D Q u q 2 D V t M U 0 G T I V 2 K R 2 M x 2 G B X i v 8 + X N B d I N m n q e A n 5 L u e c 7 2 J H w l J R z t D U P X s X 7 V a 7 J S M i I E Q T k D w V S 5 C o j 2 J Q 7 R b S v 6 k 1 a c u I x y G I 7 o j G I D 0 8 O J 8 9 S h B y d h 9 x W M x u Q a 4 V 3 8 w e B z d o R V W U L l A o 6 B Z m t 5 P h L M f F H d + B n m E N o 8 C Q f q B h C A x Z 2 B 7 W P A 9 k E U N 3 C r F W O O G / p O c U + A j I M k L B t V K C L l I F c n 4 V u O T 5 F X p / i Z R I o c A f s y 1 f A x q k U v E E j V L m y i 0 I r s N w w O M 0 Y V 6 j G B / h B 0 G Y f O I i s T a c i T g 7 t n v B g D M F T M 0 7 h Y Q J M J J o U E d T L s 5 5 M r v X L N Z H e / x Z R x o l r g t d + 3 o o k y R 8 q 0 m + q A h E D Z X r Y 0 F 1 I s p w l L F P i y 6 x D X c b w k K d b s E z k B K b 8 9 v / e X M b F N Y 1 1 4 G 4 E C P G C D 7 u 9 B m e k m S j y e 1 r p 9 T v Q U T Y y m h 7 3 k A h K c 9 3 s M Z p Y B s q 8 f f H 3 V A 6 A S n Y q Y P p 1 H c g Q h v H T L 1 7 2 z V Y 1 v p J D z 8 6 N d / R J T A J g G 6 E H q + Q f 4 i Y E r 1 x G x 3 D W U 3 Y A 1 c k R i / B p / 7 J 8 C 7 j q P e V 0 E 8 D h j u S U E b M x k m 0 a F J a i b J 4 1 Z h D p 9 2 i r H Y U 5 S v m n g j d V n 3 Y e n p A 1 V E i b S c o G M s 8 5 m s K 4 r l v z r W P b j S 5 e B 7 r 0 6 n o E w X R r y b 7 l q q P X Z i R d g Q z g Z 8 p 1 Q o s 3 L w s q b x i F T 1 1 l + B w t 4 S 4 + 4 2 L 9 Y L z t V e U 4 y O W x r F f u Y W m E Y D q / b A P n e t A 9 s F Y Q d L H z o n 9 j 5 S F 2 R u e H 4 J b o s g 8 X + l 7 w R O u z M U E J D R z y d c 6 8 2 R 2 r 0 z l o y D z X s f x d E l i I q Q r u z K j E + x q U / 7 a i t f 8 H n w m W 7 q y y 9 U r G v X m k N + q h e 5 S p N U b 5 N e l H b O e f 0 j Z S o P g P c a w A 1 0 E E S M 9 2 z Q m 9 k T j c 9 w w c H z A a F 6 7 F s 1 N K G 1 A B / U v i 4 h / 3 5 r X 2 J z / t T 0 G 9 2 U S D R z F q J z q i 9 9 Q S w E C L Q A U A A I A C A B G q W h V T X s V 2 6 M A A A D 2 A A A A E g A A A A A A A A A A A A A A A A A A A A A A Q 2 9 u Z m l n L 1 B h Y 2 t h Z 2 U u e G 1 s U E s B A i 0 A F A A C A A g A R q l o V Q / K 6 a u k A A A A 6 Q A A A B M A A A A A A A A A A A A A A A A A 7 w A A A F t D b 2 5 0 Z W 5 0 X 1 R 5 c G V z X S 5 4 b W x Q S w E C L Q A U A A I A C A B G q W h V n D 1 Y Q 8 4 C A A B y C A A A E w A A A A A A A A A A A A A A A A D g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I g A A A A A A A H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p c n I 0 e n E w c H N U b 3 l S a T F W Q j Z v O U J I V l J 5 W V c 1 e l p t O X l i U 0 J H Y V d 4 b E l H W n l i M j B n V W 1 W e m I z V n l Z M l Z 6 Q U F B Q U F B Q U F B Q U F B Q U N 1 W T l t T 1 F q R z V L a H I r b W k x V E 5 0 R U F P U 0 d W c 2 N H V n l J R k Y x W l h K c F p Y T U F B V 0 t 1 d m p P c l N t e E 9 q S k d M V l V I c W o w R U F B Q U F B I i A v P j w v U 3 R h Y m x l R W 5 0 c m l l c z 4 8 L 0 l 0 Z W 0 + P E l 0 Z W 0 + P E l 0 Z W 1 M b 2 N h d G l v b j 4 8 S X R l b V R 5 c G U + R m 9 y b X V s Y T w v S X R l b V R 5 c G U + P E l 0 Z W 1 Q Y X R o P l N l Y 3 R p b 2 4 x L 1 J l c 2 9 1 c m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S Z X N v d X J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U 6 M T A 6 M T M u M z I w M T k x M 1 o i I C 8 + P E V u d H J 5 I F R 5 c G U 9 I k Z p b G x D b 2 x 1 b W 5 U e X B l c y I g V m F s d W U 9 I n N C Z 0 1 E Q X d N R E F 3 T U R B d z 0 9 I i A v P j x F b n R y e S B U e X B l P S J G a W x s Q 2 9 s d W 1 u T m F t Z X M i I F Z h b H V l P S J z W y Z x d W 9 0 O 1 N v d X J j Z S 5 O Y W 1 l J n F 1 b 3 Q 7 L C Z x d W 9 0 O 1 l l Y X I m c X V v d D s s J n F 1 b 3 Q 7 T W 9 u d G g m c X V v d D s s J n F 1 b 3 Q 7 T G l j Z W 5 z Z W U g Q n J v a 2 V y c y Z x d W 9 0 O y w m c X V v d D t M a W N l b n N l Z S B T Y W x l c 3 B l c n N v b n M m c X V v d D s s J n F 1 b 3 Q 7 V G 9 0 Y W w g T G l j Z W 5 z Z W U m c X V v d D s s J n F 1 b 3 Q 7 U k V M I E J y b 2 t l c i Z x d W 9 0 O y w m c X V v d D t S R U w g U 2 F s Z X N w Z X J z b 2 4 m c X V v d D s s J n F 1 b 3 Q 7 R X h h b W l u Y X R p b 2 5 z I G J y b 2 t l c n M m c X V v d D s s J n F 1 b 3 Q 7 R X h h b W l u Y X R p b 2 5 z I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9 1 c m N l c y 9 B d X R v U m V t b 3 Z l Z E N v b H V t b n M x L n t T b 3 V y Y 2 U u T m F t Z S w w f S Z x d W 9 0 O y w m c X V v d D t T Z W N 0 a W 9 u M S 9 S Z X N v d X J j Z X M v Q X V 0 b 1 J l b W 9 2 Z W R D b 2 x 1 b W 5 z M S 5 7 W W V h c i w x f S Z x d W 9 0 O y w m c X V v d D t T Z W N 0 a W 9 u M S 9 S Z X N v d X J j Z X M v Q X V 0 b 1 J l b W 9 2 Z W R D b 2 x 1 b W 5 z M S 5 7 T W 9 u d G g s M n 0 m c X V v d D s s J n F 1 b 3 Q 7 U 2 V j d G l v b j E v U m V z b 3 V y Y 2 V z L 0 F 1 d G 9 S Z W 1 v d m V k Q 2 9 s d W 1 u c z E u e 0 x p Y 2 V u c 2 V l I E J y b 2 t l c n M s M 3 0 m c X V v d D s s J n F 1 b 3 Q 7 U 2 V j d G l v b j E v U m V z b 3 V y Y 2 V z L 0 F 1 d G 9 S Z W 1 v d m V k Q 2 9 s d W 1 u c z E u e 0 x p Y 2 V u c 2 V l I F N h b G V z c G V y c 2 9 u c y w 0 f S Z x d W 9 0 O y w m c X V v d D t T Z W N 0 a W 9 u M S 9 S Z X N v d X J j Z X M v Q X V 0 b 1 J l b W 9 2 Z W R D b 2 x 1 b W 5 z M S 5 7 V G 9 0 Y W w g T G l j Z W 5 z Z W U s N X 0 m c X V v d D s s J n F 1 b 3 Q 7 U 2 V j d G l v b j E v U m V z b 3 V y Y 2 V z L 0 F 1 d G 9 S Z W 1 v d m V k Q 2 9 s d W 1 u c z E u e 1 J F T C B C c m 9 r Z X I s N n 0 m c X V v d D s s J n F 1 b 3 Q 7 U 2 V j d G l v b j E v U m V z b 3 V y Y 2 V z L 0 F 1 d G 9 S Z W 1 v d m V k Q 2 9 s d W 1 u c z E u e 1 J F T C B T Y W x l c 3 B l c n N v b i w 3 f S Z x d W 9 0 O y w m c X V v d D t T Z W N 0 a W 9 u M S 9 S Z X N v d X J j Z X M v Q X V 0 b 1 J l b W 9 2 Z W R D b 2 x 1 b W 5 z M S 5 7 R X h h b W l u Y X R p b 2 5 z I G J y b 2 t l c n M s O H 0 m c X V v d D s s J n F 1 b 3 Q 7 U 2 V j d G l v b j E v U m V z b 3 V y Y 2 V z L 0 F 1 d G 9 S Z W 1 v d m V k Q 2 9 s d W 1 u c z E u e 0 V 4 Y W 1 p b m F 0 a W 9 u c y B T Y W x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V z b 3 V y Y 2 V z L 0 F 1 d G 9 S Z W 1 v d m V k Q 2 9 s d W 1 u c z E u e 1 N v d X J j Z S 5 O Y W 1 l L D B 9 J n F 1 b 3 Q 7 L C Z x d W 9 0 O 1 N l Y 3 R p b 2 4 x L 1 J l c 2 9 1 c m N l c y 9 B d X R v U m V t b 3 Z l Z E N v b H V t b n M x L n t Z Z W F y L D F 9 J n F 1 b 3 Q 7 L C Z x d W 9 0 O 1 N l Y 3 R p b 2 4 x L 1 J l c 2 9 1 c m N l c y 9 B d X R v U m V t b 3 Z l Z E N v b H V t b n M x L n t N b 2 5 0 a C w y f S Z x d W 9 0 O y w m c X V v d D t T Z W N 0 a W 9 u M S 9 S Z X N v d X J j Z X M v Q X V 0 b 1 J l b W 9 2 Z W R D b 2 x 1 b W 5 z M S 5 7 T G l j Z W 5 z Z W U g Q n J v a 2 V y c y w z f S Z x d W 9 0 O y w m c X V v d D t T Z W N 0 a W 9 u M S 9 S Z X N v d X J j Z X M v Q X V 0 b 1 J l b W 9 2 Z W R D b 2 x 1 b W 5 z M S 5 7 T G l j Z W 5 z Z W U g U 2 F s Z X N w Z X J z b 2 5 z L D R 9 J n F 1 b 3 Q 7 L C Z x d W 9 0 O 1 N l Y 3 R p b 2 4 x L 1 J l c 2 9 1 c m N l c y 9 B d X R v U m V t b 3 Z l Z E N v b H V t b n M x L n t U b 3 R h b C B M a W N l b n N l Z S w 1 f S Z x d W 9 0 O y w m c X V v d D t T Z W N 0 a W 9 u M S 9 S Z X N v d X J j Z X M v Q X V 0 b 1 J l b W 9 2 Z W R D b 2 x 1 b W 5 z M S 5 7 U k V M I E J y b 2 t l c i w 2 f S Z x d W 9 0 O y w m c X V v d D t T Z W N 0 a W 9 u M S 9 S Z X N v d X J j Z X M v Q X V 0 b 1 J l b W 9 2 Z W R D b 2 x 1 b W 5 z M S 5 7 U k V M I F N h b G V z c G V y c 2 9 u L D d 9 J n F 1 b 3 Q 7 L C Z x d W 9 0 O 1 N l Y 3 R p b 2 4 x L 1 J l c 2 9 1 c m N l c y 9 B d X R v U m V t b 3 Z l Z E N v b H V t b n M x L n t F e G F t a W 5 h d G l v b n M g Y n J v a 2 V y c y w 4 f S Z x d W 9 0 O y w m c X V v d D t T Z W N 0 a W 9 u M S 9 S Z X N v d X J j Z X M v Q X V 0 b 1 J l b W 9 2 Z W R D b 2 x 1 b W 5 z M S 5 7 R X h h b W l u Y X R p b 2 5 z I F N h b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v d X J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Y z Z j Y 5 O D J i L T h j O T A t N G E 2 Z S 0 4 N m J m L W E 2 O G I 1 N G N k Y j Q 0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l U M D U 6 M T A 6 M D g u N T U 5 M z E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D l U M D U 6 M T A 6 M D g u N T Y z M z E 2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Y z Z j Y 5 O D J i L T h j O T A t N G E 2 Z S 0 4 N m J m L W E 2 O G I 1 N G N k Y j Q 0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M z Y m V h Z T Y y L T R h Y W I t N G U 2 Y y 0 4 Y z k x L T h i N T U 0 M W V h O G Y 0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l U M D U 6 M T A 6 M D g u N T U 0 M z I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N j N m N j k 4 M m I t O G M 5 M C 0 0 Y T Z l L T g 2 Y m Y t Y T Y 4 Y j U 0 Y 2 R i N D Q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O V Q w N T o x M D o w O C 4 1 N j c z M T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9 1 c m N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9 1 c m N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d X J j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1 p 9 5 2 d X S 9 E v C r K 3 e j Q F C 0 A A A A A A g A A A A A A E G Y A A A A B A A A g A A A A U 4 C + S m B j 2 R f I U D 7 + s D K 3 e x v c 7 9 i 5 4 8 Q O c A H j N w c i P o Q A A A A A D o A A A A A C A A A g A A A A J p k 9 h r o + B Q b D L D r 2 j g F l 8 T q 6 / l j / M u 5 W b 1 X w r a 7 5 R 6 Z Q A A A A j U o S D Q m A v B 8 m D e 5 U G f s u 9 X N y p E O J 1 r u k n Y f r t j J D 2 j f K B Q N 1 R S 6 f L W J 2 6 D 5 E + O m D F c + 2 Y d h h e J C I m z 4 6 P I 0 j R b 2 i k m G E H G z e b u 7 b s d w D k O d A A A A A / V + w 4 l X + p y O O 0 J 7 m + a n b / F b Y f E w W 0 c G W e 6 i w D / 1 / K 2 n x s h N W K M m q b 6 G 7 Y m / D p f d G e n 6 h Q F Z w 1 S / t v v b O x W A e N g = = < / D a t a M a s h u p > 
</file>

<file path=customXml/itemProps1.xml><?xml version="1.0" encoding="utf-8"?>
<ds:datastoreItem xmlns:ds="http://schemas.openxmlformats.org/officeDocument/2006/customXml" ds:itemID="{D37A1F97-47A8-457E-B378-BA850F8EB2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Licensee population</vt:lpstr>
      <vt:lpstr>FY Examination Admin</vt:lpstr>
      <vt:lpstr>Examined License Issued brokers</vt:lpstr>
      <vt:lpstr>Quarterly </vt:lpstr>
      <vt:lpstr>FY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Miao</dc:creator>
  <cp:lastModifiedBy>Phoebe Miao</cp:lastModifiedBy>
  <dcterms:created xsi:type="dcterms:W3CDTF">2015-06-05T18:17:20Z</dcterms:created>
  <dcterms:modified xsi:type="dcterms:W3CDTF">2022-11-10T19:31:20Z</dcterms:modified>
</cp:coreProperties>
</file>