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"/>
    </mc:Choice>
  </mc:AlternateContent>
  <xr:revisionPtr revIDLastSave="0" documentId="13_ncr:1_{D174E6B8-F263-4124-9248-665B349119CA}" xr6:coauthVersionLast="47" xr6:coauthVersionMax="47" xr10:uidLastSave="{00000000-0000-0000-0000-000000000000}"/>
  <bookViews>
    <workbookView xWindow="-96" yWindow="-96" windowWidth="19392" windowHeight="10392" tabRatio="1000" activeTab="1" xr2:uid="{00000000-000D-0000-FFFF-FFFF00000000}"/>
  </bookViews>
  <sheets>
    <sheet name="Licensee population" sheetId="8" r:id="rId1"/>
    <sheet name="Examination Admin" sheetId="7" r:id="rId2"/>
    <sheet name="Examined License Issued brokers" sheetId="5" r:id="rId3"/>
    <sheet name="Examined License Issued sales" sheetId="11" r:id="rId4"/>
    <sheet name="FY data" sheetId="6" r:id="rId5"/>
    <sheet name="Sheet1" sheetId="1" r:id="rId6"/>
  </sheets>
  <definedNames>
    <definedName name="_xlnm._FilterDatabase" localSheetId="0" hidden="1">'Licensee population'!$A$1:$G$6</definedName>
    <definedName name="ExternalData_1" localSheetId="5" hidden="1">Sheet1!$A$1:$I$71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C4" i="7"/>
  <c r="C5" i="7"/>
  <c r="C6" i="7"/>
  <c r="C3" i="7"/>
  <c r="B7" i="7"/>
  <c r="B5" i="7"/>
  <c r="B6" i="7"/>
  <c r="B4" i="7"/>
  <c r="D4" i="7" s="1"/>
  <c r="F4" i="7" s="1"/>
  <c r="B3" i="7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E3" i="8" a="1"/>
  <c r="E3" i="8" s="1"/>
  <c r="E4" i="8" a="1"/>
  <c r="E4" i="8" s="1"/>
  <c r="E5" i="8" a="1"/>
  <c r="E5" i="8" s="1"/>
  <c r="E6" i="8" a="1"/>
  <c r="E6" i="8" s="1"/>
  <c r="D3" i="8" a="1"/>
  <c r="D3" i="8" s="1"/>
  <c r="D4" i="8" a="1"/>
  <c r="D4" i="8" s="1"/>
  <c r="D5" i="8" a="1"/>
  <c r="D5" i="8" s="1"/>
  <c r="D6" i="8" a="1"/>
  <c r="D6" i="8" s="1"/>
  <c r="C3" i="8" a="1"/>
  <c r="C3" i="8" s="1"/>
  <c r="C4" i="8" a="1"/>
  <c r="C4" i="8" s="1"/>
  <c r="C5" i="8" a="1"/>
  <c r="C5" i="8" s="1"/>
  <c r="C6" i="8" a="1"/>
  <c r="C6" i="8" s="1"/>
  <c r="E2" i="8" a="1"/>
  <c r="E2" i="8" s="1"/>
  <c r="D2" i="8" a="1"/>
  <c r="D2" i="8" s="1"/>
  <c r="C2" i="8" a="1"/>
  <c r="C2" i="8" s="1"/>
  <c r="B6" i="6"/>
  <c r="D6" i="7" l="1"/>
  <c r="E6" i="7" s="1"/>
  <c r="E4" i="7"/>
  <c r="D5" i="7"/>
  <c r="E5" i="7" s="1"/>
  <c r="D7" i="7"/>
  <c r="E7" i="7" s="1"/>
  <c r="D3" i="7"/>
  <c r="E3" i="7" s="1"/>
  <c r="G3" i="8"/>
  <c r="G5" i="8"/>
  <c r="G6" i="8"/>
  <c r="G4" i="8"/>
  <c r="G2" i="8"/>
  <c r="D5" i="6"/>
  <c r="E5" i="6"/>
  <c r="F5" i="6"/>
  <c r="H5" i="6"/>
  <c r="I5" i="6"/>
  <c r="D6" i="6"/>
  <c r="E6" i="6"/>
  <c r="F6" i="6"/>
  <c r="H6" i="6"/>
  <c r="I6" i="6"/>
  <c r="C5" i="6"/>
  <c r="C6" i="6"/>
  <c r="C4" i="6"/>
  <c r="D4" i="6"/>
  <c r="E4" i="6"/>
  <c r="F4" i="6"/>
  <c r="H4" i="6"/>
  <c r="I4" i="6"/>
  <c r="D3" i="6"/>
  <c r="E3" i="6"/>
  <c r="F3" i="6"/>
  <c r="H3" i="6"/>
  <c r="I3" i="6"/>
  <c r="C3" i="6"/>
  <c r="B4" i="6"/>
  <c r="B5" i="6"/>
  <c r="B3" i="6"/>
  <c r="B2" i="6"/>
  <c r="D2" i="6"/>
  <c r="E2" i="6"/>
  <c r="F2" i="6"/>
  <c r="H2" i="6"/>
  <c r="I2" i="6"/>
  <c r="C2" i="6"/>
  <c r="F5" i="7" l="1"/>
  <c r="F3" i="7"/>
  <c r="F6" i="7"/>
  <c r="F7" i="7"/>
  <c r="F3" i="8"/>
  <c r="G6" i="6"/>
  <c r="F5" i="8"/>
  <c r="J6" i="6"/>
  <c r="J4" i="6"/>
  <c r="J2" i="6"/>
  <c r="G4" i="6"/>
  <c r="G5" i="6"/>
  <c r="F2" i="8"/>
  <c r="F6" i="8"/>
  <c r="G3" i="6"/>
  <c r="G2" i="6"/>
  <c r="F4" i="8"/>
  <c r="J3" i="6"/>
  <c r="J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3540C-C7CB-4F4D-9384-D5B24DC666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8A280D8-76A9-47A2-88A0-A341834DEE5D}" keepAlive="1" name="Query - Resources" description="Connection to the 'Resources' query in the workbook." type="5" refreshedVersion="8" background="1" saveData="1">
    <dbPr connection="Provider=Microsoft.Mashup.OleDb.1;Data Source=$Workbook$;Location=Resources;Extended Properties=&quot;&quot;" command="SELECT * FROM [Resources]"/>
  </connection>
  <connection id="3" xr16:uid="{E8617C6B-2E43-4A2D-BFE4-71DAD79024F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3607805-9410-4EF3-8273-07D84FD25B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A8E323F-E398-4B38-A30E-F7DF508AC3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<sst xmlns="http://schemas.openxmlformats.org/spreadsheetml/2006/main" count="46" uniqueCount="28">
  <si>
    <t>Year</t>
  </si>
  <si>
    <t>Month</t>
  </si>
  <si>
    <t>Licensee Brokers</t>
  </si>
  <si>
    <t>Licensee Salespersons</t>
  </si>
  <si>
    <t>Total Licensee</t>
  </si>
  <si>
    <t>Examinations brokers</t>
  </si>
  <si>
    <t>Examinations Sales</t>
  </si>
  <si>
    <t>Row Labels</t>
  </si>
  <si>
    <t>Grand Total</t>
  </si>
  <si>
    <t>License Issued Salesperson</t>
  </si>
  <si>
    <t>License Issued Broker</t>
  </si>
  <si>
    <t>FiscaL Year</t>
  </si>
  <si>
    <t>Total Examinations</t>
  </si>
  <si>
    <t>Total License Issued</t>
  </si>
  <si>
    <t>Percentage Brokers</t>
  </si>
  <si>
    <t>Percentage of Salespersons</t>
  </si>
  <si>
    <t>Examinations Brokers</t>
  </si>
  <si>
    <t>License Issued Brokers</t>
  </si>
  <si>
    <t>Total Exam Admin</t>
  </si>
  <si>
    <t>Percentage of Brokers</t>
  </si>
  <si>
    <t>Total Examinations Brokers</t>
  </si>
  <si>
    <t>Total License Issued Brokers</t>
  </si>
  <si>
    <t>Total License Issued Salespersons</t>
  </si>
  <si>
    <t>Total Examinations Salespersons</t>
  </si>
  <si>
    <t>total exam</t>
  </si>
  <si>
    <t>Column1</t>
  </si>
  <si>
    <t>Sales examinee</t>
  </si>
  <si>
    <t>Brokers examinee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</si>
</sst>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9" fontId="1" fillId="0" borderId="0" xfId="1" applyFont="1"/>
    <xf numFmtId="9" fontId="0" fillId="0" borderId="0" xfId="1" applyFont="1"/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3">
    <dxf>
      <numFmt numFmtId="0" formatCode="General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Brokers vs. Salespersons Licensee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'Licensee population'!$F$1</c:f>
              <c:strCache>
                <c:ptCount val="1"/>
                <c:pt idx="0">
                  <c:v>Percentage Brokers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population'!$F$2:$F$6</c:f>
              <c:numCache>
                <c:formatCode>0%</c:formatCode>
                <c:ptCount val="5"/>
                <c:pt idx="0">
                  <c:v>0.31516578632197234</c:v>
                </c:pt>
                <c:pt idx="1">
                  <c:v>0.3101436964677568</c:v>
                </c:pt>
                <c:pt idx="2">
                  <c:v>0.30801140352541601</c:v>
                </c:pt>
                <c:pt idx="3">
                  <c:v>0.29603555904173612</c:v>
                </c:pt>
                <c:pt idx="4">
                  <c:v>0.29358761403919892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E-41F4-9574-8322264FA4CD}"/>
            </c:ext>
          </c:extLst>
        </c:ser>
        <c:ser>
          <c:idx val="1"/>
          <c:order val="1"/>
          <c:tx>
            <c:strRef>
              <c:f>'Licensee population'!$G$1</c:f>
              <c:strCache>
                <c:ptCount val="1"/>
                <c:pt idx="0">
                  <c:v>Percentage of Salespersons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population'!$G$2:$G$6</c:f>
              <c:numCache>
                <c:formatCode>0%</c:formatCode>
                <c:ptCount val="5"/>
                <c:pt idx="0">
                  <c:v>0.68483421367802766</c:v>
                </c:pt>
                <c:pt idx="1">
                  <c:v>0.68985630353224325</c:v>
                </c:pt>
                <c:pt idx="2">
                  <c:v>0.69207398060831449</c:v>
                </c:pt>
                <c:pt idx="3">
                  <c:v>0.70396444095826394</c:v>
                </c:pt>
                <c:pt idx="4">
                  <c:v>0.70641238596080103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E-41F4-9574-8322264FA4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9153896"/>
        <c:axId val="499151600"/>
      </c:lineChart>
      <c:catAx>
        <c:axId val="499153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</a:t>
                </a:r>
                <a:r>
                  <a:rPr lang="en-US" b="1" baseline="0"/>
                  <a:t> Year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1600"/>
        <c:crosses val="autoZero"/>
        <c:auto val="1"/>
        <c:lblAlgn val="ctr"/>
        <c:lblOffset val="100"/>
        <c:noMultiLvlLbl val="0"/>
      </c:catAx>
      <c:valAx>
        <c:axId val="4991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Licensee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'Licensee population'!$E$1</c:f>
              <c:strCache>
                <c:ptCount val="1"/>
                <c:pt idx="0">
                  <c:v>Total Licensee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population'!$E$2:$E$6</c:f>
              <c:numCache>
                <c:formatCode>_(* #,##0_);_(* \(#,##0\);_(* "-"??_);_(@_)</c:formatCode>
                <c:ptCount val="5"/>
                <c:pt idx="0">
                  <c:v>419154</c:v>
                </c:pt>
                <c:pt idx="1">
                  <c:v>423810</c:v>
                </c:pt>
                <c:pt idx="2">
                  <c:v>421624</c:v>
                </c:pt>
                <c:pt idx="3">
                  <c:v>458955</c:v>
                </c:pt>
                <c:pt idx="4">
                  <c:v>435267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F-44FD-92E9-FDF254EF7F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55367888"/>
        <c:axId val="855363952"/>
      </c:barChart>
      <c:catAx>
        <c:axId val="85536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Fiscal Year</a:t>
                </a:r>
              </a:p>
            </c:rich>
          </c:tx>
          <c:layout>
            <c:manualLayout>
              <c:xMode val="edge"/>
              <c:yMode val="edge"/>
              <c:x val="0.44471790094309527"/>
              <c:y val="0.88596588611802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63952"/>
        <c:crosses val="autoZero"/>
        <c:auto val="1"/>
        <c:lblAlgn val="ctr"/>
        <c:lblOffset val="100"/>
        <c:noMultiLvlLbl val="0"/>
      </c:catAx>
      <c:valAx>
        <c:axId val="8553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Total Populations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36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dataset.xlsx]Examination Admin!PivotTable8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Broker vs. Salesperson Examinees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'Examination Admin'!$B$15</c:f>
              <c:strCache>
                <c:ptCount val="1"/>
                <c:pt idx="0">
                  <c:v>Brokers examinee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'Examination Admin'!$A$16:$A$21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'Examination Admin'!$B$16:$B$21</c:f>
              <c:numCache>
                <c:formatCode>_(* #,##0_);_(* \(#,##0\);_(* "-"??_);_(@_)</c:formatCode>
                <c:ptCount val="5"/>
                <c:pt idx="0">
                  <c:v>4346</c:v>
                </c:pt>
                <c:pt idx="1">
                  <c:v>4303</c:v>
                </c:pt>
                <c:pt idx="2">
                  <c:v>3264</c:v>
                </c:pt>
                <c:pt idx="3">
                  <c:v>3951</c:v>
                </c:pt>
                <c:pt idx="4">
                  <c:v>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0-4EB0-87A4-16C5BF427EE4}"/>
            </c:ext>
          </c:extLst>
        </c:ser>
        <c:ser>
          <c:idx val="1"/>
          <c:order val="1"/>
          <c:tx>
            <c:strRef>
              <c:f>'Examination Admin'!$C$15</c:f>
              <c:strCache>
                <c:ptCount val="1"/>
                <c:pt idx="0">
                  <c:v>Sales examinee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'Examination Admin'!$A$16:$A$21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'Examination Admin'!$C$16:$C$21</c:f>
              <c:numCache>
                <c:formatCode>_(* #,##0_);_(* \(#,##0\);_(* "-"??_);_(@_)</c:formatCode>
                <c:ptCount val="5"/>
                <c:pt idx="0">
                  <c:v>45582</c:v>
                </c:pt>
                <c:pt idx="1">
                  <c:v>44165</c:v>
                </c:pt>
                <c:pt idx="2">
                  <c:v>30571</c:v>
                </c:pt>
                <c:pt idx="3">
                  <c:v>36275</c:v>
                </c:pt>
                <c:pt idx="4">
                  <c:v>59021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0-4EB0-87A4-16C5BF427EE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661488"/>
        <c:axId val="560658536"/>
      </c:lineChart>
      <c:catAx>
        <c:axId val="56066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58536"/>
        <c:crosses val="autoZero"/>
        <c:auto val="1"/>
        <c:lblAlgn val="ctr"/>
        <c:lblOffset val="100"/>
        <c:noMultiLvlLbl val="0"/>
      </c:catAx>
      <c:valAx>
        <c:axId val="56065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Examinee Administrated</a:t>
                </a:r>
              </a:p>
            </c:rich>
          </c:tx>
          <c:layout>
            <c:manualLayout>
              <c:xMode val="edge"/>
              <c:yMode val="edge"/>
              <c:x val="2.9467677991300071E-2"/>
              <c:y val="0.15858814523184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6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dataset.xlsx]Examined License Issued brokers!PivotTable5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Examined and License Issued Brokers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'Examined License Issued brokers'!$B$2</c:f>
              <c:strCache>
                <c:ptCount val="1"/>
                <c:pt idx="0">
                  <c:v>Total Examinations Brokers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brokers'!$B$3:$B$8</c:f>
              <c:numCache>
                <c:formatCode>General</c:formatCode>
                <c:ptCount val="5"/>
                <c:pt idx="0">
                  <c:v>2709</c:v>
                </c:pt>
                <c:pt idx="1">
                  <c:v>4557</c:v>
                </c:pt>
                <c:pt idx="2">
                  <c:v>3035</c:v>
                </c:pt>
                <c:pt idx="3">
                  <c:v>3056</c:v>
                </c:pt>
                <c:pt idx="4">
                  <c:v>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F-4A81-83E8-CBF52836668D}"/>
            </c:ext>
          </c:extLst>
        </c:ser>
        <c:ser>
          <c:idx val="1"/>
          <c:order val="1"/>
          <c:tx>
            <c:strRef>
              <c:f>'Examined License Issued brokers'!$C$2</c:f>
              <c:strCache>
                <c:ptCount val="1"/>
                <c:pt idx="0">
                  <c:v>Total License Issued Brokers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brokers'!$C$3:$C$8</c:f>
              <c:numCache>
                <c:formatCode>General</c:formatCode>
                <c:ptCount val="5"/>
                <c:pt idx="0">
                  <c:v>3507</c:v>
                </c:pt>
                <c:pt idx="1">
                  <c:v>4831</c:v>
                </c:pt>
                <c:pt idx="2">
                  <c:v>3349</c:v>
                </c:pt>
                <c:pt idx="3">
                  <c:v>3420</c:v>
                </c:pt>
                <c:pt idx="4">
                  <c:v>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F-4A81-83E8-CBF5283666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1233960"/>
        <c:axId val="491236912"/>
      </c:barChart>
      <c:catAx>
        <c:axId val="491233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6912"/>
        <c:crosses val="autoZero"/>
        <c:auto val="1"/>
        <c:lblAlgn val="ctr"/>
        <c:lblOffset val="100"/>
        <c:noMultiLvlLbl val="0"/>
      </c:catAx>
      <c:valAx>
        <c:axId val="49123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Brokers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dataset.xlsx]Examined License Issued sales!PivotTable8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Examined License Issued Salespersons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'Examined License Issued sales'!$B$3</c:f>
              <c:strCache>
                <c:ptCount val="1"/>
                <c:pt idx="0">
                  <c:v>Total License Issued Salespersons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'Examined License Issued sales'!$A$4:$A$9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sales'!$B$4:$B$9</c:f>
              <c:numCache>
                <c:formatCode>General</c:formatCode>
                <c:ptCount val="5"/>
                <c:pt idx="0">
                  <c:v>17314</c:v>
                </c:pt>
                <c:pt idx="1">
                  <c:v>23311</c:v>
                </c:pt>
                <c:pt idx="2">
                  <c:v>15945</c:v>
                </c:pt>
                <c:pt idx="3">
                  <c:v>14210</c:v>
                </c:pt>
                <c:pt idx="4">
                  <c:v>26376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7-4335-A89C-13EBF25E7EC5}"/>
            </c:ext>
          </c:extLst>
        </c:ser>
        <c:ser>
          <c:idx val="1"/>
          <c:order val="1"/>
          <c:tx>
            <c:strRef>
              <c:f>'Examined License Issued sales'!$C$3</c:f>
              <c:strCache>
                <c:ptCount val="1"/>
                <c:pt idx="0">
                  <c:v>Total Examinations Salespersons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'Examined License Issued sales'!$A$4:$A$9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sales'!$C$4:$C$9</c:f>
              <c:numCache>
                <c:formatCode>General</c:formatCode>
                <c:ptCount val="5"/>
                <c:pt idx="0">
                  <c:v>32649</c:v>
                </c:pt>
                <c:pt idx="1">
                  <c:v>43123</c:v>
                </c:pt>
                <c:pt idx="2">
                  <c:v>27937</c:v>
                </c:pt>
                <c:pt idx="3">
                  <c:v>52460</c:v>
                </c:pt>
                <c:pt idx="4">
                  <c:v>55762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7-4335-A89C-13EBF25E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984936"/>
        <c:axId val="530700152"/>
      </c:barChart>
      <c:catAx>
        <c:axId val="482984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0152"/>
        <c:crosses val="autoZero"/>
        <c:auto val="1"/>
        <c:lblAlgn val="ctr"/>
        <c:lblOffset val="100"/>
        <c:noMultiLvlLbl val="0"/>
      </c:catAx>
      <c:valAx>
        <c:axId val="5307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Salespersons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1832567804024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84936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(Thousands)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377190</xdr:colOff>
      <xdr:row>7</xdr:row>
      <xdr:rowOff>150495</xdr:rowOff>
    </xdr:from>
    <xdr:to>
      <xdr:col>5</xdr:col>
      <xdr:colOff>300990</xdr:colOff>
      <xdr:row>22</xdr:row>
      <xdr:rowOff>150495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58B6D8-00EA-E951-C3BF-FDF7221F4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887730</xdr:colOff>
      <xdr:row>17</xdr:row>
      <xdr:rowOff>15240</xdr:rowOff>
    </xdr:from>
    <xdr:to>
      <xdr:col>7</xdr:col>
      <xdr:colOff>571500</xdr:colOff>
      <xdr:row>33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9C7D8-FABA-BC93-9D63-C7DB94B82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306705</xdr:colOff>
      <xdr:row>14</xdr:row>
      <xdr:rowOff>120015</xdr:rowOff>
    </xdr:from>
    <xdr:to>
      <xdr:col>7</xdr:col>
      <xdr:colOff>497205</xdr:colOff>
      <xdr:row>29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BC4C0-AF11-AB2F-3FAA-F3777967D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</xdr:colOff>
      <xdr:row>1</xdr:row>
      <xdr:rowOff>165735</xdr:rowOff>
    </xdr:from>
    <xdr:to>
      <xdr:col>5</xdr:col>
      <xdr:colOff>451485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63B2F5-CE82-9F8A-5AA0-CF38D38CA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1815465</xdr:colOff>
      <xdr:row>2</xdr:row>
      <xdr:rowOff>142875</xdr:rowOff>
    </xdr:from>
    <xdr:to>
      <xdr:col>6</xdr:col>
      <xdr:colOff>470535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4F7FD-F228-E899-B2F3-23760ABDD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75.467723263886" createdVersion="8" refreshedVersion="8" minRefreshableVersion="3" recordCount="5" xr:uid="{9BDB1367-1143-4E2F-BDDA-B4FFB4786009}">
  <cacheSource type="worksheet">
    <worksheetSource ref="A1:J6" sheet="FY data"/>
  </cacheSource>
  <cacheFields count="10">
    <cacheField name="FiscaL Year" numFmtId="0">
      <sharedItems containsSemiMixedTypes="0" containsString="0" containsNumber="1" containsInteger="1" minValue="2018" maxValue="2022" count="5">
        <n v="2022"/>
        <n v="2021"/>
        <n v="2020"/>
        <n v="2019"/>
        <n v="2018"/>
      </sharedItems>
    </cacheField>
    <cacheField name="Licensee Brokers" numFmtId="0">
      <sharedItems containsSemiMixedTypes="0" containsString="0" containsNumber="1" containsInteger="1" minValue="1189862" maxValue="1580921"/>
    </cacheField>
    <cacheField name="Licensee Salespersons" numFmtId="0">
      <sharedItems containsSemiMixedTypes="0" containsString="0" containsNumber="1" containsInteger="1" minValue="2584264" maxValue="3686996"/>
    </cacheField>
    <cacheField name="Total Licensee" numFmtId="0">
      <sharedItems containsSemiMixedTypes="0" containsString="0" containsNumber="1" containsInteger="1" minValue="3774126" maxValue="5238754"/>
    </cacheField>
    <cacheField name="License Issued Brokers" numFmtId="0">
      <sharedItems containsSemiMixedTypes="0" containsString="0" containsNumber="1" containsInteger="1" minValue="3349" maxValue="4831"/>
    </cacheField>
    <cacheField name="License Issued Salesperson" numFmtId="0">
      <sharedItems containsSemiMixedTypes="0" containsString="0" containsNumber="1" containsInteger="1" minValue="14210" maxValue="26376"/>
    </cacheField>
    <cacheField name="Total License Issued" numFmtId="0">
      <sharedItems containsSemiMixedTypes="0" containsString="0" containsNumber="1" containsInteger="1" minValue="17630" maxValue="30674"/>
    </cacheField>
    <cacheField name="Examinations Brokers" numFmtId="0">
      <sharedItems containsSemiMixedTypes="0" containsString="0" containsNumber="1" containsInteger="1" minValue="2709" maxValue="7768"/>
    </cacheField>
    <cacheField name="Examinations Sales" numFmtId="0">
      <sharedItems containsSemiMixedTypes="0" containsString="0" containsNumber="1" containsInteger="1" minValue="27937" maxValue="55762"/>
    </cacheField>
    <cacheField name="Total Examinations" numFmtId="0">
      <sharedItems containsSemiMixedTypes="0" containsString="0" containsNumber="1" containsInteger="1" minValue="30972" maxValue="63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84.077798611113" createdVersion="8" refreshedVersion="8" minRefreshableVersion="3" recordCount="6" xr:uid="{92123E98-CDB0-42F5-84E5-12CD1F40B687}">
  <cacheSource type="worksheet">
    <worksheetSource ref="A1:F7" sheet="Examination Admin"/>
  </cacheSource>
  <cacheFields count="6">
    <cacheField name="FiscaL Year" numFmtId="0">
      <sharedItems containsSemiMixedTypes="0" containsString="0" containsNumber="1" containsInteger="1" minValue="2017" maxValue="2022" count="6">
        <n v="2017"/>
        <n v="2018"/>
        <n v="2019"/>
        <n v="2020"/>
        <n v="2021"/>
        <n v="2022"/>
      </sharedItems>
    </cacheField>
    <cacheField name="Examinations Brokers" numFmtId="0">
      <sharedItems containsString="0" containsBlank="1" containsNumber="1" containsInteger="1" minValue="3264" maxValue="4699" count="6">
        <m/>
        <n v="4346"/>
        <n v="4303"/>
        <n v="3264"/>
        <n v="3951"/>
        <n v="4699"/>
      </sharedItems>
    </cacheField>
    <cacheField name="Examinations Sales" numFmtId="0">
      <sharedItems containsString="0" containsBlank="1" containsNumber="1" containsInteger="1" minValue="30571" maxValue="59021"/>
    </cacheField>
    <cacheField name="Total Exam Admin" numFmtId="0">
      <sharedItems containsString="0" containsBlank="1" containsNumber="1" containsInteger="1" minValue="33835" maxValue="63720" count="6">
        <m/>
        <n v="49928"/>
        <n v="48468"/>
        <n v="33835"/>
        <n v="40226"/>
        <n v="63720"/>
      </sharedItems>
    </cacheField>
    <cacheField name="Percentage of Brokers" numFmtId="9">
      <sharedItems containsString="0" containsBlank="1" containsNumber="1" minValue="7.3744507219083488E-2" maxValue="9.822005667975936E-2"/>
    </cacheField>
    <cacheField name="Percentage of Salespersons" numFmtId="9">
      <sharedItems containsString="0" containsBlank="1" containsNumber="1" minValue="0.9017799433202407" maxValue="0.926255492780916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52758"/>
    <n v="3686996"/>
    <n v="5238754"/>
    <n v="4298"/>
    <n v="26376"/>
    <n v="30674"/>
    <n v="7768"/>
    <n v="55762"/>
    <n v="63530"/>
  </r>
  <r>
    <x v="1"/>
    <n v="1580921"/>
    <n v="3578376"/>
    <n v="5160261"/>
    <n v="3420"/>
    <n v="14210"/>
    <n v="17630"/>
    <n v="3056"/>
    <n v="52460"/>
    <n v="55516"/>
  </r>
  <r>
    <x v="2"/>
    <n v="1572787"/>
    <n v="3540133"/>
    <n v="5112926"/>
    <n v="3349"/>
    <n v="15945"/>
    <n v="19294"/>
    <n v="3035"/>
    <n v="27937"/>
    <n v="30972"/>
  </r>
  <r>
    <x v="3"/>
    <n v="1577617"/>
    <n v="3498602"/>
    <n v="5076219"/>
    <n v="4831"/>
    <n v="23311"/>
    <n v="28142"/>
    <n v="4557"/>
    <n v="43123"/>
    <n v="47680"/>
  </r>
  <r>
    <x v="4"/>
    <n v="1189862"/>
    <n v="2584264"/>
    <n v="3774126"/>
    <n v="3507"/>
    <n v="17314"/>
    <n v="20821"/>
    <n v="2709"/>
    <n v="32649"/>
    <n v="353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m/>
    <x v="0"/>
    <m/>
    <m/>
  </r>
  <r>
    <x v="1"/>
    <x v="1"/>
    <n v="45582"/>
    <x v="1"/>
    <n v="8.7045345297228002E-2"/>
    <n v="0.91295465470277204"/>
  </r>
  <r>
    <x v="2"/>
    <x v="2"/>
    <n v="44165"/>
    <x v="2"/>
    <n v="8.8780226128579678E-2"/>
    <n v="0.91121977387142028"/>
  </r>
  <r>
    <x v="3"/>
    <x v="3"/>
    <n v="30571"/>
    <x v="3"/>
    <n v="9.6468154278114379E-2"/>
    <n v="0.90353184572188561"/>
  </r>
  <r>
    <x v="4"/>
    <x v="4"/>
    <n v="36275"/>
    <x v="4"/>
    <n v="9.822005667975936E-2"/>
    <n v="0.9017799433202407"/>
  </r>
  <r>
    <x v="5"/>
    <x v="5"/>
    <n v="59021"/>
    <x v="5"/>
    <n v="7.3744507219083488E-2"/>
    <n v="0.92625549278091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827D6-5BEB-4142-8789-260A5DCECA2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5:C21" firstHeaderRow="0" firstDataRow="1" firstDataCol="1"/>
  <pivotFields count="6">
    <pivotField axis="axisRow" showAll="0">
      <items count="7">
        <item h="1" x="0"/>
        <item x="1"/>
        <item x="2"/>
        <item x="3"/>
        <item x="4"/>
        <item x="5"/>
        <item t="default"/>
      </items>
    </pivotField>
    <pivotField dataField="1" showAll="0">
      <items count="7">
        <item x="3"/>
        <item x="4"/>
        <item x="2"/>
        <item x="1"/>
        <item x="5"/>
        <item x="0"/>
        <item t="default"/>
      </items>
    </pivotField>
    <pivotField dataField="1" showAll="0"/>
    <pivotField showAll="0">
      <items count="7">
        <item x="3"/>
        <item x="4"/>
        <item x="2"/>
        <item x="1"/>
        <item x="5"/>
        <item x="0"/>
        <item t="default"/>
      </items>
    </pivotField>
    <pivotField showAll="0"/>
    <pivotField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Brokers examinee" fld="1" baseField="0" baseItem="1"/>
    <dataField name="Sales examinee" fld="2" baseField="3" baseItem="3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656CD-1A6E-4C11-84BB-26BACB1E0D7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:C8" firstHeaderRow="0" firstDataRow="1" firstDataCol="1"/>
  <pivotFields count="10"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Examinations Brokers" fld="7" baseField="0" baseItem="0"/>
    <dataField name="Total License Issued Broker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EA8E6-F265-43C4-AD2A-8309F6D8EE3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9" firstHeaderRow="0" firstDataRow="1" firstDataCol="1"/>
  <pivotFields count="10"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License Issued Salespersons" fld="5" baseField="0" baseItem="0"/>
    <dataField name="Total Examinations Salespersons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7AAAA8-4BEC-41A4-A031-2F2DB453B126}" autoFormatId="16" applyNumberFormats="0" applyBorderFormats="0" applyFontFormats="0" applyPatternFormats="0" applyAlignmentFormats="0" applyWidthHeightFormats="0">
  <queryTableRefresh nextId="15" unboundColumnsRight="2">
    <queryTableFields count="11">
      <queryTableField id="2" name="Year" tableColumnId="2"/>
      <queryTableField id="3" name="Month" tableColumnId="3"/>
      <queryTableField id="4" name="Licensee Brokers" tableColumnId="4"/>
      <queryTableField id="5" name="Licensee Salespersons" tableColumnId="5"/>
      <queryTableField id="6" name="Total Licensee" tableColumnId="6"/>
      <queryTableField id="7" name="REL Broker" tableColumnId="7"/>
      <queryTableField id="8" name="REL Salesperson" tableColumnId="8"/>
      <queryTableField id="9" name="Examinations brokers" tableColumnId="9"/>
      <queryTableField id="10" name="Examinations Sales" tableColumnId="10"/>
      <queryTableField id="12" dataBound="0" tableColumnId="1"/>
      <queryTableField id="14" dataBound="0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0C9E3-B104-44A4-B1C3-C0EC063D8649}" name="Resources" displayName="Resources" ref="A1:K71" tableType="queryTable" totalsRowShown="0" headerRowDxfId="1">
  <autoFilter ref="A1:K71" xr:uid="{36A0C9E3-B104-44A4-B1C3-C0EC063D86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11F3BA67-DDC0-4D75-801B-70155C3E002F}" uniqueName="2" name="Year" queryTableFieldId="2"/>
    <tableColumn id="3" xr3:uid="{22F567A5-C722-49E6-BD5E-EF1580DA0928}" uniqueName="3" name="Month" queryTableFieldId="3"/>
    <tableColumn id="4" xr3:uid="{32DD80C8-77AD-4946-8923-E9ECF77F9514}" uniqueName="4" name="Licensee Brokers" queryTableFieldId="4"/>
    <tableColumn id="5" xr3:uid="{42433873-A138-4282-A858-74F98B3A1D85}" uniqueName="5" name="Licensee Salespersons" queryTableFieldId="5"/>
    <tableColumn id="6" xr3:uid="{830AFD3E-7DAF-44D1-86B5-A34F764333BB}" uniqueName="6" name="Total Licensee" queryTableFieldId="6"/>
    <tableColumn id="7" xr3:uid="{76CCFC45-B7ED-4FCA-8205-D00913703663}" uniqueName="7" name="License Issued Broker" queryTableFieldId="7"/>
    <tableColumn id="8" xr3:uid="{5F3B2479-7C5D-4FA5-8829-7900A0F68779}" uniqueName="8" name="License Issued Salesperson" queryTableFieldId="8"/>
    <tableColumn id="9" xr3:uid="{AA04227F-42E5-424B-8344-363803F61270}" uniqueName="9" name="Examinations brokers" queryTableFieldId="9"/>
    <tableColumn id="10" xr3:uid="{05E676DE-E50F-4F37-94AF-8291AAEE3199}" uniqueName="10" name="Examinations Sales" queryTableFieldId="10"/>
    <tableColumn id="1" xr3:uid="{1421E6DA-3321-4EC4-9D75-510D5B063D10}" uniqueName="1" name="total exam" queryTableFieldId="12" dataDxfId="0">
      <calculatedColumnFormula>SUM(Resources[[#This Row],[Examinations brokers]:[Examinations Sales]])</calculatedColumnFormula>
    </tableColumn>
    <tableColumn id="12" xr3:uid="{876AB3B4-B1AB-43F8-B460-2FBF5B48BC0F}" uniqueName="12" name="Column1" queryTableFieldId="1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421-9F21-4205-BAD5-435365468B30}">
  <dimension ref="A1:G6"/>
  <sheetViews>
    <sheetView workbookViewId="0">
      <selection activeCell="C2" sqref="C2:E6"/>
    </sheetView>
  </sheetViews>
  <sheetFormatPr defaultRowHeight="14.4" x14ac:dyDescent="0.55000000000000004"/>
  <cols>
    <col min="1" max="1" width="9.47265625" bestFit="1" customWidth="1"/>
    <col min="2" max="2" width="9.47265625" customWidth="1"/>
    <col min="3" max="3" width="14.41796875" bestFit="1" customWidth="1"/>
    <col min="4" max="4" width="18.734375" bestFit="1" customWidth="1"/>
    <col min="5" max="5" width="12.26171875" bestFit="1" customWidth="1"/>
    <col min="6" max="6" width="16.05078125" style="8" bestFit="1" customWidth="1"/>
    <col min="7" max="7" width="22.26171875" style="8" bestFit="1" customWidth="1"/>
  </cols>
  <sheetData>
    <row r="1" spans="1:7" x14ac:dyDescent="0.55000000000000004">
      <c r="A1" s="4" t="s">
        <v>11</v>
      </c>
      <c r="B1" s="4" t="s">
        <v>1</v>
      </c>
      <c r="C1" s="1" t="s">
        <v>2</v>
      </c>
      <c r="D1" s="1" t="s">
        <v>3</v>
      </c>
      <c r="E1" s="1" t="s">
        <v>4</v>
      </c>
      <c r="F1" s="7" t="s">
        <v>14</v>
      </c>
      <c r="G1" s="7" t="s">
        <v>15</v>
      </c>
    </row>
    <row r="2" spans="1:7" x14ac:dyDescent="0.55000000000000004">
      <c r="A2" s="5">
        <v>2018</v>
      </c>
      <c r="B2" s="5">
        <v>6</v>
      </c>
      <c r="C2" s="11" cm="1">
        <f t="array" ref="C2">_xlfn.XLOOKUP($A2&amp;$B2,Sheet1!$A:$A&amp;Sheet1!$B:$B,Sheet1!C:C)</f>
        <v>132103</v>
      </c>
      <c r="D2" s="11" cm="1">
        <f t="array" ref="D2">_xlfn.XLOOKUP($A2&amp;$B2,Sheet1!$A:$A&amp;Sheet1!$B:$B,Sheet1!D:D)</f>
        <v>287051</v>
      </c>
      <c r="E2" s="11" cm="1">
        <f t="array" ref="E2">_xlfn.XLOOKUP($A2&amp;$B2,Sheet1!$A:$A&amp;Sheet1!$B:$B,Sheet1!E:E)</f>
        <v>419154</v>
      </c>
      <c r="F2" s="8">
        <f>C2/E2</f>
        <v>0.31516578632197234</v>
      </c>
      <c r="G2" s="8">
        <f>D2/E2</f>
        <v>0.68483421367802766</v>
      </c>
    </row>
    <row r="3" spans="1:7" x14ac:dyDescent="0.55000000000000004">
      <c r="A3" s="5">
        <v>2019</v>
      </c>
      <c r="B3" s="5">
        <v>6</v>
      </c>
      <c r="C3" s="11" cm="1">
        <f t="array" ref="C3">_xlfn.XLOOKUP($A3&amp;$B3,Sheet1!$A:$A&amp;Sheet1!$B:$B,Sheet1!C:C)</f>
        <v>131442</v>
      </c>
      <c r="D3" s="11" cm="1">
        <f t="array" ref="D3">_xlfn.XLOOKUP($A3&amp;$B3,Sheet1!$A:$A&amp;Sheet1!$B:$B,Sheet1!D:D)</f>
        <v>292368</v>
      </c>
      <c r="E3" s="11" cm="1">
        <f t="array" ref="E3">_xlfn.XLOOKUP($A3&amp;$B3,Sheet1!$A:$A&amp;Sheet1!$B:$B,Sheet1!E:E)</f>
        <v>423810</v>
      </c>
      <c r="F3" s="8">
        <f>C3/E3</f>
        <v>0.3101436964677568</v>
      </c>
      <c r="G3" s="8">
        <f>D3/E3</f>
        <v>0.68985630353224325</v>
      </c>
    </row>
    <row r="4" spans="1:7" x14ac:dyDescent="0.55000000000000004">
      <c r="A4" s="5">
        <v>2020</v>
      </c>
      <c r="B4" s="5">
        <v>6</v>
      </c>
      <c r="C4" s="11" cm="1">
        <f t="array" ref="C4">_xlfn.XLOOKUP($A4&amp;$B4,Sheet1!$A:$A&amp;Sheet1!$B:$B,Sheet1!C:C)</f>
        <v>129865</v>
      </c>
      <c r="D4" s="11" cm="1">
        <f t="array" ref="D4">_xlfn.XLOOKUP($A4&amp;$B4,Sheet1!$A:$A&amp;Sheet1!$B:$B,Sheet1!D:D)</f>
        <v>291795</v>
      </c>
      <c r="E4" s="11" cm="1">
        <f t="array" ref="E4">_xlfn.XLOOKUP($A4&amp;$B4,Sheet1!$A:$A&amp;Sheet1!$B:$B,Sheet1!E:E)</f>
        <v>421624</v>
      </c>
      <c r="F4" s="8">
        <f>C4/E4</f>
        <v>0.30801140352541601</v>
      </c>
      <c r="G4" s="8">
        <f>D4/E4</f>
        <v>0.69207398060831449</v>
      </c>
    </row>
    <row r="5" spans="1:7" x14ac:dyDescent="0.55000000000000004">
      <c r="A5" s="5">
        <v>2021</v>
      </c>
      <c r="B5" s="5">
        <v>6</v>
      </c>
      <c r="C5" s="11" cm="1">
        <f t="array" ref="C5">_xlfn.XLOOKUP($A5&amp;$B5,Sheet1!$A:$A&amp;Sheet1!$B:$B,Sheet1!C:C)</f>
        <v>135867</v>
      </c>
      <c r="D5" s="11" cm="1">
        <f t="array" ref="D5">_xlfn.XLOOKUP($A5&amp;$B5,Sheet1!$A:$A&amp;Sheet1!$B:$B,Sheet1!D:D)</f>
        <v>323088</v>
      </c>
      <c r="E5" s="11" cm="1">
        <f t="array" ref="E5">_xlfn.XLOOKUP($A5&amp;$B5,Sheet1!$A:$A&amp;Sheet1!$B:$B,Sheet1!E:E)</f>
        <v>458955</v>
      </c>
      <c r="F5" s="8">
        <f>C5/E5</f>
        <v>0.29603555904173612</v>
      </c>
      <c r="G5" s="8">
        <f>D5/E5</f>
        <v>0.70396444095826394</v>
      </c>
    </row>
    <row r="6" spans="1:7" x14ac:dyDescent="0.55000000000000004">
      <c r="A6" s="5">
        <v>2022</v>
      </c>
      <c r="B6" s="5">
        <v>6</v>
      </c>
      <c r="C6" s="11" cm="1">
        <f t="array" ref="C6">_xlfn.XLOOKUP($A6&amp;$B6,Sheet1!$A:$A&amp;Sheet1!$B:$B,Sheet1!C:C)</f>
        <v>127789</v>
      </c>
      <c r="D6" s="11" cm="1">
        <f t="array" ref="D6">_xlfn.XLOOKUP($A6&amp;$B6,Sheet1!$A:$A&amp;Sheet1!$B:$B,Sheet1!D:D)</f>
        <v>307478</v>
      </c>
      <c r="E6" s="11" cm="1">
        <f t="array" ref="E6">_xlfn.XLOOKUP($A6&amp;$B6,Sheet1!$A:$A&amp;Sheet1!$B:$B,Sheet1!E:E)</f>
        <v>435267</v>
      </c>
      <c r="F6" s="8">
        <f>C6/E6</f>
        <v>0.29358761403919892</v>
      </c>
      <c r="G6" s="8">
        <f>D6/E6</f>
        <v>0.70641238596080103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1B1-029F-4BC1-B3E2-026840DAF93B}">
  <dimension ref="A1:F48"/>
  <sheetViews>
    <sheetView tabSelected="1" topLeftCell="A14" workbookViewId="0">
      <selection activeCell="A16" sqref="A16:A20"/>
    </sheetView>
  </sheetViews>
  <sheetFormatPr defaultRowHeight="14.4" x14ac:dyDescent="0.55000000000000004"/>
  <cols>
    <col min="1" max="1" width="12.05078125" bestFit="1" customWidth="1"/>
    <col min="2" max="2" width="15.3671875" bestFit="1" customWidth="1"/>
    <col min="3" max="3" width="13.20703125" bestFit="1" customWidth="1"/>
    <col min="4" max="4" width="18" bestFit="1" customWidth="1"/>
    <col min="5" max="6" width="14.68359375" style="8" bestFit="1" customWidth="1"/>
    <col min="7" max="7" width="10.20703125" bestFit="1" customWidth="1"/>
    <col min="8" max="10" width="29.20703125" bestFit="1" customWidth="1"/>
    <col min="11" max="11" width="29.47265625" bestFit="1" customWidth="1"/>
    <col min="12" max="12" width="33.7890625" bestFit="1" customWidth="1"/>
  </cols>
  <sheetData>
    <row r="1" spans="1:6" x14ac:dyDescent="0.55000000000000004">
      <c r="A1" s="9" t="s">
        <v>11</v>
      </c>
      <c r="B1" s="1" t="s">
        <v>16</v>
      </c>
      <c r="C1" s="1" t="s">
        <v>6</v>
      </c>
      <c r="D1" s="10" t="s">
        <v>18</v>
      </c>
      <c r="E1" s="7" t="s">
        <v>19</v>
      </c>
      <c r="F1" s="7" t="s">
        <v>15</v>
      </c>
    </row>
    <row r="2" spans="1:6" x14ac:dyDescent="0.55000000000000004">
      <c r="A2" s="3">
        <v>2017</v>
      </c>
      <c r="B2" s="1"/>
      <c r="C2" s="1"/>
      <c r="D2" s="10"/>
      <c r="E2" s="7"/>
      <c r="F2" s="7"/>
    </row>
    <row r="3" spans="1:6" x14ac:dyDescent="0.55000000000000004">
      <c r="A3" s="3">
        <v>2018</v>
      </c>
      <c r="B3">
        <f>SUMIFS(Sheet1!H:H,Sheet1!$A:$A,A2,Sheet1!$B:$B,"&gt;6") + SUMIFS(Sheet1!H:H,Sheet1!$A:$A,A3,Sheet1!$B:$B,"&lt;7")</f>
        <v>4346</v>
      </c>
      <c r="C3">
        <f>SUMIFS(Sheet1!I:I,Sheet1!$A:$A,A2,Sheet1!$B:$B,"&gt;6") + SUMIFS(Sheet1!I:I,Sheet1!$A:$A,A3,Sheet1!$B:$B,"&lt;7")</f>
        <v>45582</v>
      </c>
      <c r="D3">
        <f>SUM(B3:C3)</f>
        <v>49928</v>
      </c>
      <c r="E3" s="8">
        <f>B3/D3</f>
        <v>8.7045345297228002E-2</v>
      </c>
      <c r="F3" s="8">
        <f>C3/D3</f>
        <v>0.91295465470277204</v>
      </c>
    </row>
    <row r="4" spans="1:6" x14ac:dyDescent="0.55000000000000004">
      <c r="A4" s="3">
        <v>2019</v>
      </c>
      <c r="B4">
        <f>SUMIFS(Sheet1!H:H,Sheet1!$A:$A,A3,Sheet1!$B:$B,"&gt;6") + SUMIFS(Sheet1!H:H,Sheet1!$A:$A,A4,Sheet1!$B:$B,"&lt;7")</f>
        <v>4303</v>
      </c>
      <c r="C4">
        <f>SUMIFS(Sheet1!I:I,Sheet1!$A:$A,A3,Sheet1!$B:$B,"&gt;6") + SUMIFS(Sheet1!I:I,Sheet1!$A:$A,A4,Sheet1!$B:$B,"&lt;7")</f>
        <v>44165</v>
      </c>
      <c r="D4">
        <f t="shared" ref="D4:D7" si="0">SUM(B4:C4)</f>
        <v>48468</v>
      </c>
      <c r="E4" s="8">
        <f t="shared" ref="E4:E7" si="1">B4/D4</f>
        <v>8.8780226128579678E-2</v>
      </c>
      <c r="F4" s="8">
        <f t="shared" ref="F4:F7" si="2">C4/D4</f>
        <v>0.91121977387142028</v>
      </c>
    </row>
    <row r="5" spans="1:6" x14ac:dyDescent="0.55000000000000004">
      <c r="A5" s="3">
        <v>2020</v>
      </c>
      <c r="B5">
        <f>SUMIFS(Sheet1!H:H,Sheet1!$A:$A,A4,Sheet1!$B:$B,"&gt;6") + SUMIFS(Sheet1!H:H,Sheet1!$A:$A,A5,Sheet1!$B:$B,"&lt;7")</f>
        <v>3264</v>
      </c>
      <c r="C5">
        <f>SUMIFS(Sheet1!I:I,Sheet1!$A:$A,A4,Sheet1!$B:$B,"&gt;6") + SUMIFS(Sheet1!I:I,Sheet1!$A:$A,A5,Sheet1!$B:$B,"&lt;7")</f>
        <v>30571</v>
      </c>
      <c r="D5">
        <f t="shared" si="0"/>
        <v>33835</v>
      </c>
      <c r="E5" s="8">
        <f t="shared" si="1"/>
        <v>9.6468154278114379E-2</v>
      </c>
      <c r="F5" s="8">
        <f t="shared" si="2"/>
        <v>0.90353184572188561</v>
      </c>
    </row>
    <row r="6" spans="1:6" x14ac:dyDescent="0.55000000000000004">
      <c r="A6" s="3">
        <v>2021</v>
      </c>
      <c r="B6">
        <f>SUMIFS(Sheet1!H:H,Sheet1!$A:$A,A5,Sheet1!$B:$B,"&gt;6") + SUMIFS(Sheet1!H:H,Sheet1!$A:$A,A6,Sheet1!$B:$B,"&lt;7")</f>
        <v>3861</v>
      </c>
      <c r="C6">
        <f>SUMIFS(Sheet1!I:I,Sheet1!$A:$A,A5,Sheet1!$B:$B,"&gt;6") + SUMIFS(Sheet1!I:I,Sheet1!$A:$A,A6,Sheet1!$B:$B,"&lt;7")</f>
        <v>38150</v>
      </c>
      <c r="D6">
        <f t="shared" si="0"/>
        <v>42011</v>
      </c>
      <c r="E6" s="8">
        <f t="shared" si="1"/>
        <v>9.1904501202066127E-2</v>
      </c>
      <c r="F6" s="8">
        <f t="shared" si="2"/>
        <v>0.90809549879793383</v>
      </c>
    </row>
    <row r="7" spans="1:6" x14ac:dyDescent="0.55000000000000004">
      <c r="A7" s="3">
        <v>2022</v>
      </c>
      <c r="B7">
        <f>SUMIFS(Sheet1!H:H,Sheet1!$A:$A,A6,Sheet1!$B:$B,"&gt;6") + SUMIFS(Sheet1!H:H,Sheet1!$A:$A,A7,Sheet1!$B:$B,"&lt;7")</f>
        <v>4699</v>
      </c>
      <c r="C7">
        <f>SUMIFS(Sheet1!I:I,Sheet1!$A:$A,A6,Sheet1!$B:$B,"&gt;6") + SUMIFS(Sheet1!I:I,Sheet1!$A:$A,A7,Sheet1!$B:$B,"&lt;7")</f>
        <v>59021</v>
      </c>
      <c r="D7">
        <f t="shared" si="0"/>
        <v>63720</v>
      </c>
      <c r="E7" s="8">
        <f t="shared" si="1"/>
        <v>7.3744507219083488E-2</v>
      </c>
      <c r="F7" s="8">
        <f t="shared" si="2"/>
        <v>0.92625549278091646</v>
      </c>
    </row>
    <row r="8" spans="1:6" x14ac:dyDescent="0.55000000000000004">
      <c r="E8"/>
      <c r="F8"/>
    </row>
    <row r="15" spans="1:6" x14ac:dyDescent="0.55000000000000004">
      <c r="A15" s="2" t="s">
        <v>7</v>
      </c>
      <c r="B15" t="s">
        <v>27</v>
      </c>
      <c r="C15" t="s">
        <v>26</v>
      </c>
      <c r="E15"/>
      <c r="F15"/>
    </row>
    <row r="16" spans="1:6" x14ac:dyDescent="0.55000000000000004">
      <c r="A16" s="3">
        <v>2018</v>
      </c>
      <c r="B16" s="12">
        <v>4346</v>
      </c>
      <c r="C16" s="12">
        <v>45582</v>
      </c>
      <c r="E16"/>
      <c r="F16"/>
    </row>
    <row r="17" spans="1:6" x14ac:dyDescent="0.55000000000000004">
      <c r="A17" s="3">
        <v>2019</v>
      </c>
      <c r="B17" s="12">
        <v>4303</v>
      </c>
      <c r="C17" s="12">
        <v>44165</v>
      </c>
      <c r="E17"/>
      <c r="F17"/>
    </row>
    <row r="18" spans="1:6" x14ac:dyDescent="0.55000000000000004">
      <c r="A18" s="3">
        <v>2020</v>
      </c>
      <c r="B18" s="12">
        <v>3264</v>
      </c>
      <c r="C18" s="12">
        <v>30571</v>
      </c>
      <c r="E18"/>
      <c r="F18"/>
    </row>
    <row r="19" spans="1:6" x14ac:dyDescent="0.55000000000000004">
      <c r="A19" s="3">
        <v>2021</v>
      </c>
      <c r="B19" s="12">
        <v>3951</v>
      </c>
      <c r="C19" s="12">
        <v>36275</v>
      </c>
    </row>
    <row r="20" spans="1:6" x14ac:dyDescent="0.55000000000000004">
      <c r="A20" s="3">
        <v>2022</v>
      </c>
      <c r="B20" s="12">
        <v>4699</v>
      </c>
      <c r="C20" s="12">
        <v>59021</v>
      </c>
      <c r="E20"/>
      <c r="F20"/>
    </row>
    <row r="21" spans="1:6" x14ac:dyDescent="0.55000000000000004">
      <c r="A21" s="3" t="s">
        <v>8</v>
      </c>
      <c r="B21" s="12">
        <v>20563</v>
      </c>
      <c r="C21" s="12">
        <v>215614</v>
      </c>
      <c r="E21"/>
      <c r="F21"/>
    </row>
    <row r="22" spans="1:6" x14ac:dyDescent="0.55000000000000004">
      <c r="E22"/>
      <c r="F22"/>
    </row>
    <row r="23" spans="1:6" x14ac:dyDescent="0.55000000000000004">
      <c r="E23"/>
      <c r="F23"/>
    </row>
    <row r="24" spans="1:6" x14ac:dyDescent="0.55000000000000004">
      <c r="E24"/>
      <c r="F24"/>
    </row>
    <row r="25" spans="1:6" x14ac:dyDescent="0.55000000000000004">
      <c r="E25"/>
      <c r="F25"/>
    </row>
    <row r="26" spans="1:6" x14ac:dyDescent="0.55000000000000004">
      <c r="E26"/>
      <c r="F26"/>
    </row>
    <row r="27" spans="1:6" x14ac:dyDescent="0.55000000000000004">
      <c r="E27"/>
      <c r="F27"/>
    </row>
    <row r="28" spans="1:6" x14ac:dyDescent="0.55000000000000004">
      <c r="E28"/>
      <c r="F28"/>
    </row>
    <row r="29" spans="1:6" x14ac:dyDescent="0.55000000000000004">
      <c r="E29"/>
      <c r="F29"/>
    </row>
    <row r="30" spans="1:6" x14ac:dyDescent="0.55000000000000004">
      <c r="E30"/>
      <c r="F30"/>
    </row>
    <row r="31" spans="1:6" x14ac:dyDescent="0.55000000000000004">
      <c r="E31"/>
      <c r="F31"/>
    </row>
    <row r="32" spans="1:6" x14ac:dyDescent="0.55000000000000004">
      <c r="E32"/>
      <c r="F32"/>
    </row>
    <row r="33" spans="5:6" x14ac:dyDescent="0.55000000000000004">
      <c r="E33"/>
      <c r="F33"/>
    </row>
    <row r="35" spans="5:6" x14ac:dyDescent="0.55000000000000004">
      <c r="E35"/>
      <c r="F35"/>
    </row>
    <row r="36" spans="5:6" x14ac:dyDescent="0.55000000000000004">
      <c r="E36"/>
      <c r="F36"/>
    </row>
    <row r="37" spans="5:6" x14ac:dyDescent="0.55000000000000004">
      <c r="E37"/>
      <c r="F37"/>
    </row>
    <row r="38" spans="5:6" x14ac:dyDescent="0.55000000000000004">
      <c r="E38"/>
      <c r="F38"/>
    </row>
    <row r="39" spans="5:6" x14ac:dyDescent="0.55000000000000004">
      <c r="E39"/>
      <c r="F39"/>
    </row>
    <row r="40" spans="5:6" x14ac:dyDescent="0.55000000000000004">
      <c r="E40"/>
      <c r="F40"/>
    </row>
    <row r="41" spans="5:6" x14ac:dyDescent="0.55000000000000004">
      <c r="E41"/>
      <c r="F41"/>
    </row>
    <row r="42" spans="5:6" x14ac:dyDescent="0.55000000000000004">
      <c r="E42"/>
      <c r="F42"/>
    </row>
    <row r="43" spans="5:6" x14ac:dyDescent="0.55000000000000004">
      <c r="E43"/>
      <c r="F43"/>
    </row>
    <row r="44" spans="5:6" x14ac:dyDescent="0.55000000000000004">
      <c r="E44"/>
      <c r="F44"/>
    </row>
    <row r="45" spans="5:6" x14ac:dyDescent="0.55000000000000004">
      <c r="E45"/>
      <c r="F45"/>
    </row>
    <row r="46" spans="5:6" x14ac:dyDescent="0.55000000000000004">
      <c r="E46"/>
      <c r="F46"/>
    </row>
    <row r="47" spans="5:6" x14ac:dyDescent="0.55000000000000004">
      <c r="E47"/>
      <c r="F47"/>
    </row>
    <row r="48" spans="5:6" x14ac:dyDescent="0.55000000000000004">
      <c r="E48"/>
      <c r="F48"/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FD69-8773-4F36-87BD-42BC1ABA58C4}">
  <dimension ref="A2:C8"/>
  <sheetViews>
    <sheetView workbookViewId="0">
      <selection activeCell="B3" sqref="B3"/>
    </sheetView>
  </sheetViews>
  <sheetFormatPr defaultRowHeight="14.4" x14ac:dyDescent="0.55000000000000004"/>
  <cols>
    <col min="1" max="1" width="12.05078125" bestFit="1" customWidth="1"/>
    <col min="2" max="2" width="22.9453125" bestFit="1" customWidth="1"/>
    <col min="3" max="3" width="23.62890625" bestFit="1" customWidth="1"/>
    <col min="4" max="5" width="22.3125" bestFit="1" customWidth="1"/>
  </cols>
  <sheetData>
    <row r="2" spans="1:3" x14ac:dyDescent="0.55000000000000004">
      <c r="A2" s="2" t="s">
        <v>7</v>
      </c>
      <c r="B2" t="s">
        <v>20</v>
      </c>
      <c r="C2" t="s">
        <v>21</v>
      </c>
    </row>
    <row r="3" spans="1:3" x14ac:dyDescent="0.55000000000000004">
      <c r="A3" s="3">
        <v>2018</v>
      </c>
      <c r="B3">
        <v>2709</v>
      </c>
      <c r="C3">
        <v>3507</v>
      </c>
    </row>
    <row r="4" spans="1:3" x14ac:dyDescent="0.55000000000000004">
      <c r="A4" s="3">
        <v>2019</v>
      </c>
      <c r="B4">
        <v>4557</v>
      </c>
      <c r="C4">
        <v>4831</v>
      </c>
    </row>
    <row r="5" spans="1:3" x14ac:dyDescent="0.55000000000000004">
      <c r="A5" s="3">
        <v>2020</v>
      </c>
      <c r="B5">
        <v>3035</v>
      </c>
      <c r="C5">
        <v>3349</v>
      </c>
    </row>
    <row r="6" spans="1:3" x14ac:dyDescent="0.55000000000000004">
      <c r="A6" s="3">
        <v>2021</v>
      </c>
      <c r="B6">
        <v>3056</v>
      </c>
      <c r="C6">
        <v>3420</v>
      </c>
    </row>
    <row r="7" spans="1:3" x14ac:dyDescent="0.55000000000000004">
      <c r="A7" s="3">
        <v>2022</v>
      </c>
      <c r="B7">
        <v>7768</v>
      </c>
      <c r="C7">
        <v>4298</v>
      </c>
    </row>
    <row r="8" spans="1:3" x14ac:dyDescent="0.55000000000000004">
      <c r="A8" s="3" t="s">
        <v>8</v>
      </c>
      <c r="B8">
        <v>21125</v>
      </c>
      <c r="C8">
        <v>19405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CA0F-AE60-47C0-B796-A34673FCB1A6}">
  <dimension ref="A3:C9"/>
  <sheetViews>
    <sheetView workbookViewId="0">
      <selection activeCell="G14" sqref="G14"/>
    </sheetView>
  </sheetViews>
  <sheetFormatPr defaultRowHeight="14.4" x14ac:dyDescent="0.55000000000000004"/>
  <cols>
    <col min="1" max="1" width="12.05078125" bestFit="1" customWidth="1"/>
    <col min="2" max="2" width="27.9453125" bestFit="1" customWidth="1"/>
    <col min="3" max="3" width="27.26171875" bestFit="1" customWidth="1"/>
  </cols>
  <sheetData>
    <row r="3" spans="1:3" x14ac:dyDescent="0.55000000000000004">
      <c r="A3" s="2" t="s">
        <v>7</v>
      </c>
      <c r="B3" t="s">
        <v>22</v>
      </c>
      <c r="C3" t="s">
        <v>23</v>
      </c>
    </row>
    <row r="4" spans="1:3" x14ac:dyDescent="0.55000000000000004">
      <c r="A4" s="3">
        <v>2018</v>
      </c>
      <c r="B4">
        <v>17314</v>
      </c>
      <c r="C4">
        <v>32649</v>
      </c>
    </row>
    <row r="5" spans="1:3" x14ac:dyDescent="0.55000000000000004">
      <c r="A5" s="3">
        <v>2019</v>
      </c>
      <c r="B5">
        <v>23311</v>
      </c>
      <c r="C5">
        <v>43123</v>
      </c>
    </row>
    <row r="6" spans="1:3" x14ac:dyDescent="0.55000000000000004">
      <c r="A6" s="3">
        <v>2020</v>
      </c>
      <c r="B6">
        <v>15945</v>
      </c>
      <c r="C6">
        <v>27937</v>
      </c>
    </row>
    <row r="7" spans="1:3" x14ac:dyDescent="0.55000000000000004">
      <c r="A7" s="3">
        <v>2021</v>
      </c>
      <c r="B7">
        <v>14210</v>
      </c>
      <c r="C7">
        <v>52460</v>
      </c>
    </row>
    <row r="8" spans="1:3" x14ac:dyDescent="0.55000000000000004">
      <c r="A8" s="3">
        <v>2022</v>
      </c>
      <c r="B8">
        <v>26376</v>
      </c>
      <c r="C8">
        <v>55762</v>
      </c>
    </row>
    <row r="9" spans="1:3" x14ac:dyDescent="0.55000000000000004">
      <c r="A9" s="3" t="s">
        <v>8</v>
      </c>
      <c r="B9">
        <v>97156</v>
      </c>
      <c r="C9">
        <v>211931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D7A-FDFC-4A62-A238-17A83A658CA1}">
  <dimension ref="A1:J6"/>
  <sheetViews>
    <sheetView workbookViewId="0">
      <selection activeCell="E2" sqref="E2"/>
    </sheetView>
  </sheetViews>
  <sheetFormatPr defaultRowHeight="14.4" x14ac:dyDescent="0.55000000000000004"/>
  <cols>
    <col min="1" max="1" width="9.47265625" style="5" bestFit="1" customWidth="1"/>
    <col min="2" max="2" width="14.3671875" bestFit="1" customWidth="1"/>
    <col min="3" max="3" width="18.68359375" bestFit="1" customWidth="1"/>
    <col min="4" max="4" width="14.62890625" customWidth="1"/>
    <col min="5" max="5" width="18.26171875" bestFit="1" customWidth="1"/>
    <col min="6" max="6" width="22.578125" bestFit="1" customWidth="1"/>
    <col min="7" max="7" width="22.578125" customWidth="1"/>
    <col min="8" max="8" width="18.3125" bestFit="1" customWidth="1"/>
    <col min="9" max="10" width="16.15625" bestFit="1" customWidth="1"/>
  </cols>
  <sheetData>
    <row r="1" spans="1:10" x14ac:dyDescent="0.55000000000000004">
      <c r="A1" s="4" t="s">
        <v>11</v>
      </c>
      <c r="B1" s="1" t="s">
        <v>2</v>
      </c>
      <c r="C1" s="1" t="s">
        <v>3</v>
      </c>
      <c r="D1" s="6" t="s">
        <v>4</v>
      </c>
      <c r="E1" s="1" t="s">
        <v>17</v>
      </c>
      <c r="F1" s="1" t="s">
        <v>9</v>
      </c>
      <c r="G1" s="6" t="s">
        <v>13</v>
      </c>
      <c r="H1" s="1" t="s">
        <v>16</v>
      </c>
      <c r="I1" s="1" t="s">
        <v>6</v>
      </c>
      <c r="J1" s="6" t="s">
        <v>12</v>
      </c>
    </row>
    <row r="2" spans="1:10" x14ac:dyDescent="0.55000000000000004">
      <c r="A2" s="5">
        <v>2022</v>
      </c>
      <c r="B2">
        <f>SUMIFS(Sheet1!C:C,Sheet1!$A:$A,$A3,Sheet1!$B:$B,"&gt; 9") + SUMIFS(Sheet1!C:C,Sheet1!$A:$A,$A2,Sheet1!$B:$B,"&lt;10")</f>
        <v>1536720</v>
      </c>
      <c r="C2">
        <f>SUMIFS(Sheet1!D:D,Sheet1!$A:$A,"= 2021",Sheet1!$B:$B,"&gt; 9") + SUMIFS(Sheet1!D:D,Sheet1!$A:$A,"=2022",Sheet1!$B:$B,"&lt;10")</f>
        <v>3674260</v>
      </c>
      <c r="D2">
        <f>SUMIFS(Sheet1!E:E,Sheet1!$A:$A,"= 2021",Sheet1!$B:$B,"&gt; 9") + SUMIFS(Sheet1!E:E,Sheet1!$A:$A,"=2022",Sheet1!$B:$B,"&lt;10")</f>
        <v>5210980</v>
      </c>
      <c r="E2">
        <f>SUMIFS(Sheet1!F:F,Sheet1!$A:$A,"= 2021",Sheet1!$B:$B,"&gt; 9") + SUMIFS(Sheet1!F:F,Sheet1!$A:$A,"=2022",Sheet1!$B:$B,"&lt;10")</f>
        <v>4532</v>
      </c>
      <c r="F2">
        <f>SUMIFS(Sheet1!G:G,Sheet1!$A:$A,"= 2021",Sheet1!$B:$B,"&gt; 9") + SUMIFS(Sheet1!G:G,Sheet1!$A:$A,"=2022",Sheet1!$B:$B,"&lt;10")</f>
        <v>27958</v>
      </c>
      <c r="G2">
        <f>SUM(E2:F2)</f>
        <v>32490</v>
      </c>
      <c r="H2">
        <f>SUMIFS(Sheet1!H:H,Sheet1!$A:$A,"= 2021",Sheet1!$B:$B,"&gt; 9") + SUMIFS(Sheet1!H:H,Sheet1!$A:$A,"=2022",Sheet1!$B:$B,"&lt;10")</f>
        <v>6195</v>
      </c>
      <c r="I2">
        <f>SUMIFS(Sheet1!I:I,Sheet1!$A:$A,"= 2021",Sheet1!$B:$B,"&gt; 9") + SUMIFS(Sheet1!I:I,Sheet1!$A:$A,"=2022",Sheet1!$B:$B,"&lt;10")</f>
        <v>64191</v>
      </c>
      <c r="J2">
        <f>SUM(H2:I2)</f>
        <v>70386</v>
      </c>
    </row>
    <row r="3" spans="1:10" x14ac:dyDescent="0.55000000000000004">
      <c r="A3" s="5">
        <v>2021</v>
      </c>
      <c r="B3">
        <f>SUMIFS(Sheet1!C:C,Sheet1!$A:$A,$A4,Sheet1!$B:$B,"&gt; 9") + SUMIFS(Sheet1!C:C,Sheet1!$A:$A,$A3,Sheet1!$B:$B,"&lt;10")</f>
        <v>1596563</v>
      </c>
      <c r="C3">
        <f>SUMIFS(Sheet1!D:D,Sheet1!$A:$A,$A4,Sheet1!$B:$B,"&gt; 9") + SUMIFS(Sheet1!D:D,Sheet1!$A:$A,$A3,Sheet1!$B:$B,"&lt;10")</f>
        <v>3711737</v>
      </c>
      <c r="D3">
        <f>SUMIFS(Sheet1!E:E,Sheet1!$A:$A,$A4,Sheet1!$B:$B,"&gt; 9") + SUMIFS(Sheet1!E:E,Sheet1!$A:$A,$A3,Sheet1!$B:$B,"&lt;10")</f>
        <v>5308300</v>
      </c>
      <c r="E3">
        <f>SUMIFS(Sheet1!F:F,Sheet1!$A:$A,$A4,Sheet1!$B:$B,"&gt; 9") + SUMIFS(Sheet1!F:F,Sheet1!$A:$A,$A3,Sheet1!$B:$B,"&lt;10")</f>
        <v>4160</v>
      </c>
      <c r="F3">
        <f>SUMIFS(Sheet1!G:G,Sheet1!$A:$A,$A4,Sheet1!$B:$B,"&gt; 9") + SUMIFS(Sheet1!G:G,Sheet1!$A:$A,$A3,Sheet1!$B:$B,"&lt;10")</f>
        <v>25704</v>
      </c>
      <c r="G3">
        <f>SUM(E3:F3)</f>
        <v>29864</v>
      </c>
      <c r="H3">
        <f>SUMIFS(Sheet1!H:H,Sheet1!$A:$A,$A4,Sheet1!$B:$B,"&gt; 9") + SUMIFS(Sheet1!H:H,Sheet1!$A:$A,$A3,Sheet1!$B:$B,"&lt;10")</f>
        <v>4245</v>
      </c>
      <c r="I3">
        <f>SUMIFS(Sheet1!I:I,Sheet1!$A:$A,$A4,Sheet1!$B:$B,"&gt; 9") + SUMIFS(Sheet1!I:I,Sheet1!$A:$A,$A3,Sheet1!$B:$B,"&lt;10")</f>
        <v>41127</v>
      </c>
      <c r="J3">
        <f>SUM(H3:I3)</f>
        <v>45372</v>
      </c>
    </row>
    <row r="4" spans="1:10" x14ac:dyDescent="0.55000000000000004">
      <c r="A4" s="5">
        <v>2020</v>
      </c>
      <c r="B4">
        <f>SUMIFS(Sheet1!C:C,Sheet1!$A:$A,$A5,Sheet1!$B:$B,"&gt; 9") + SUMIFS(Sheet1!C:C,Sheet1!$A:$A,$A4,Sheet1!$B:$B,"&lt;10")</f>
        <v>1572787</v>
      </c>
      <c r="C4">
        <f>SUMIFS(Sheet1!D:D,Sheet1!$A:$A,$A5,Sheet1!$B:$B,"&gt; 9") + SUMIFS(Sheet1!D:D,Sheet1!$A:$A,$A4,Sheet1!$B:$B,"&lt;10")</f>
        <v>3529787</v>
      </c>
      <c r="D4">
        <f>SUMIFS(Sheet1!E:E,Sheet1!$A:$A,$A5,Sheet1!$B:$B,"&gt; 9") + SUMIFS(Sheet1!E:E,Sheet1!$A:$A,$A4,Sheet1!$B:$B,"&lt;10")</f>
        <v>5112538</v>
      </c>
      <c r="E4">
        <f>SUMIFS(Sheet1!F:F,Sheet1!$A:$A,$A5,Sheet1!$B:$B,"&gt; 9") + SUMIFS(Sheet1!F:F,Sheet1!$A:$A,$A4,Sheet1!$B:$B,"&lt;10")</f>
        <v>3449</v>
      </c>
      <c r="F4">
        <f>SUMIFS(Sheet1!G:G,Sheet1!$A:$A,$A5,Sheet1!$B:$B,"&gt; 9") + SUMIFS(Sheet1!G:G,Sheet1!$A:$A,$A4,Sheet1!$B:$B,"&lt;10")</f>
        <v>15945</v>
      </c>
      <c r="G4">
        <f>SUM(E4:F4)</f>
        <v>19394</v>
      </c>
      <c r="H4">
        <f>SUMIFS(Sheet1!H:H,Sheet1!$A:$A,$A5,Sheet1!$B:$B,"&gt; 9") + SUMIFS(Sheet1!H:H,Sheet1!$A:$A,$A4,Sheet1!$B:$B,"&lt;10")</f>
        <v>3035</v>
      </c>
      <c r="I4">
        <f>SUMIFS(Sheet1!I:I,Sheet1!$A:$A,$A5,Sheet1!$B:$B,"&gt; 9") + SUMIFS(Sheet1!I:I,Sheet1!$A:$A,$A4,Sheet1!$B:$B,"&lt;10")</f>
        <v>27937</v>
      </c>
      <c r="J4">
        <f>SUM(H4:I4)</f>
        <v>30972</v>
      </c>
    </row>
    <row r="5" spans="1:10" x14ac:dyDescent="0.55000000000000004">
      <c r="A5" s="5">
        <v>2019</v>
      </c>
      <c r="B5">
        <f>SUMIFS(Sheet1!C:C,Sheet1!$A:$A,$A6,Sheet1!$B:$B,"&gt; 9") + SUMIFS(Sheet1!C:C,Sheet1!$A:$A,$A5,Sheet1!$B:$B,"&lt;10")</f>
        <v>1577617</v>
      </c>
      <c r="C5">
        <f>SUMIFS(Sheet1!D:D,Sheet1!$A:$A,$A6,Sheet1!$B:$B,"&gt; 9") + SUMIFS(Sheet1!D:D,Sheet1!$A:$A,$A5,Sheet1!$B:$B,"&lt;10")</f>
        <v>3498602</v>
      </c>
      <c r="D5">
        <f>SUMIFS(Sheet1!E:E,Sheet1!$A:$A,$A6,Sheet1!$B:$B,"&gt; 9") + SUMIFS(Sheet1!E:E,Sheet1!$A:$A,$A5,Sheet1!$B:$B,"&lt;10")</f>
        <v>5076219</v>
      </c>
      <c r="E5">
        <f>SUMIFS(Sheet1!F:F,Sheet1!$A:$A,$A6,Sheet1!$B:$B,"&gt; 9") + SUMIFS(Sheet1!F:F,Sheet1!$A:$A,$A5,Sheet1!$B:$B,"&lt;10")</f>
        <v>4831</v>
      </c>
      <c r="F5">
        <f>SUMIFS(Sheet1!G:G,Sheet1!$A:$A,$A6,Sheet1!$B:$B,"&gt; 9") + SUMIFS(Sheet1!G:G,Sheet1!$A:$A,$A5,Sheet1!$B:$B,"&lt;10")</f>
        <v>23311</v>
      </c>
      <c r="G5">
        <f>SUM(E5:F5)</f>
        <v>28142</v>
      </c>
      <c r="H5">
        <f>SUMIFS(Sheet1!H:H,Sheet1!$A:$A,$A6,Sheet1!$B:$B,"&gt; 9") + SUMIFS(Sheet1!H:H,Sheet1!$A:$A,$A5,Sheet1!$B:$B,"&lt;10")</f>
        <v>4557</v>
      </c>
      <c r="I5">
        <f>SUMIFS(Sheet1!I:I,Sheet1!$A:$A,$A6,Sheet1!$B:$B,"&gt; 9") + SUMIFS(Sheet1!I:I,Sheet1!$A:$A,$A5,Sheet1!$B:$B,"&lt;10")</f>
        <v>43123</v>
      </c>
      <c r="J5">
        <f>SUM(H5:I5)</f>
        <v>47680</v>
      </c>
    </row>
    <row r="6" spans="1:10" x14ac:dyDescent="0.55000000000000004">
      <c r="A6" s="5">
        <v>2018</v>
      </c>
      <c r="B6">
        <f>SUMIFS(Sheet1!C:C,Sheet1!$A:$A,#REF!,Sheet1!$B:$B,"&gt; 9") + SUMIFS(Sheet1!C:C,Sheet1!$A:$A,$A6,Sheet1!$B:$B,"&lt;10")</f>
        <v>1189862</v>
      </c>
      <c r="C6">
        <f>SUMIFS(Sheet1!D:D,Sheet1!$A:$A,#REF!,Sheet1!$B:$B,"&gt; 9") + SUMIFS(Sheet1!D:D,Sheet1!$A:$A,$A6,Sheet1!$B:$B,"&lt;10")</f>
        <v>2584264</v>
      </c>
      <c r="D6">
        <f>SUMIFS(Sheet1!E:E,Sheet1!$A:$A,#REF!,Sheet1!$B:$B,"&gt; 9") + SUMIFS(Sheet1!E:E,Sheet1!$A:$A,$A6,Sheet1!$B:$B,"&lt;10")</f>
        <v>3774126</v>
      </c>
      <c r="E6">
        <f>SUMIFS(Sheet1!F:F,Sheet1!$A:$A,#REF!,Sheet1!$B:$B,"&gt; 9") + SUMIFS(Sheet1!F:F,Sheet1!$A:$A,$A6,Sheet1!$B:$B,"&lt;10")</f>
        <v>3507</v>
      </c>
      <c r="F6">
        <f>SUMIFS(Sheet1!G:G,Sheet1!$A:$A,#REF!,Sheet1!$B:$B,"&gt; 9") + SUMIFS(Sheet1!G:G,Sheet1!$A:$A,$A6,Sheet1!$B:$B,"&lt;10")</f>
        <v>17314</v>
      </c>
      <c r="G6">
        <f>SUM(E6:F6)</f>
        <v>20821</v>
      </c>
      <c r="H6">
        <f>SUMIFS(Sheet1!H:H,Sheet1!$A:$A,#REF!,Sheet1!$B:$B,"&gt; 9") + SUMIFS(Sheet1!H:H,Sheet1!$A:$A,$A6,Sheet1!$B:$B,"&lt;10")</f>
        <v>3040</v>
      </c>
      <c r="I6">
        <f>SUMIFS(Sheet1!I:I,Sheet1!$A:$A,#REF!,Sheet1!$B:$B,"&gt; 9") + SUMIFS(Sheet1!I:I,Sheet1!$A:$A,$A6,Sheet1!$B:$B,"&lt;10")</f>
        <v>32649</v>
      </c>
      <c r="J6">
        <f>SUM(H6:I6)</f>
        <v>35689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zoomScale="80" zoomScaleNormal="80" workbookViewId="0">
      <selection activeCell="G43" sqref="G43"/>
    </sheetView>
  </sheetViews>
  <sheetFormatPr defaultRowHeight="14.4" x14ac:dyDescent="0.55000000000000004"/>
  <cols>
    <col min="1" max="1" width="4.68359375" bestFit="1" customWidth="1"/>
    <col min="2" max="2" width="6.2070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18.26171875" bestFit="1" customWidth="1"/>
    <col min="7" max="7" width="22.578125" bestFit="1" customWidth="1"/>
    <col min="8" max="8" width="18.3125" bestFit="1" customWidth="1"/>
    <col min="9" max="9" width="16.15625" bestFit="1" customWidth="1"/>
    <col min="10" max="10" width="9.3671875" bestFit="1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5</v>
      </c>
      <c r="I1" s="1" t="s">
        <v>6</v>
      </c>
      <c r="J1" s="1" t="s">
        <v>24</v>
      </c>
      <c r="K1" s="1" t="s">
        <v>25</v>
      </c>
      <c r="L1"/>
    </row>
    <row r="2" spans="1:12" x14ac:dyDescent="0.55000000000000004">
      <c r="A2">
        <v>2017</v>
      </c>
      <c r="B2">
        <v>1</v>
      </c>
      <c r="C2">
        <v>134212</v>
      </c>
      <c r="D2">
        <v>278188</v>
      </c>
      <c r="E2">
        <v>412400</v>
      </c>
      <c r="F2">
        <v>328</v>
      </c>
      <c r="G2">
        <v>1745</v>
      </c>
      <c r="H2">
        <v>362</v>
      </c>
      <c r="I2">
        <v>3545</v>
      </c>
      <c r="J2">
        <f>SUM(Resources[[#This Row],[Examinations brokers]:[Examinations Sales]])</f>
        <v>3907</v>
      </c>
    </row>
    <row r="3" spans="1:12" x14ac:dyDescent="0.55000000000000004">
      <c r="A3">
        <v>2017</v>
      </c>
      <c r="B3">
        <v>2</v>
      </c>
      <c r="C3">
        <v>134106</v>
      </c>
      <c r="D3">
        <v>278721</v>
      </c>
      <c r="E3">
        <v>412827</v>
      </c>
      <c r="F3">
        <v>353</v>
      </c>
      <c r="G3">
        <v>1529</v>
      </c>
      <c r="H3">
        <v>320</v>
      </c>
      <c r="I3">
        <v>3157</v>
      </c>
      <c r="J3">
        <f>SUM(Resources[[#This Row],[Examinations brokers]:[Examinations Sales]])</f>
        <v>3477</v>
      </c>
    </row>
    <row r="4" spans="1:12" x14ac:dyDescent="0.55000000000000004">
      <c r="A4">
        <v>2017</v>
      </c>
      <c r="B4">
        <v>3</v>
      </c>
      <c r="C4">
        <v>133841</v>
      </c>
      <c r="D4">
        <v>279500</v>
      </c>
      <c r="E4">
        <v>413341</v>
      </c>
      <c r="F4">
        <v>429</v>
      </c>
      <c r="G4">
        <v>2179</v>
      </c>
      <c r="H4">
        <v>322</v>
      </c>
      <c r="I4">
        <v>4231</v>
      </c>
      <c r="J4">
        <f>SUM(Resources[[#This Row],[Examinations brokers]:[Examinations Sales]])</f>
        <v>4553</v>
      </c>
    </row>
    <row r="5" spans="1:12" x14ac:dyDescent="0.55000000000000004">
      <c r="A5">
        <v>2017</v>
      </c>
      <c r="B5">
        <v>4</v>
      </c>
      <c r="C5">
        <v>133588</v>
      </c>
      <c r="D5">
        <v>279949</v>
      </c>
      <c r="E5">
        <v>413537</v>
      </c>
      <c r="F5">
        <v>382</v>
      </c>
      <c r="G5">
        <v>2055</v>
      </c>
      <c r="H5">
        <v>354</v>
      </c>
      <c r="I5">
        <v>3824</v>
      </c>
      <c r="J5">
        <f>SUM(Resources[[#This Row],[Examinations brokers]:[Examinations Sales]])</f>
        <v>4178</v>
      </c>
    </row>
    <row r="6" spans="1:12" x14ac:dyDescent="0.55000000000000004">
      <c r="A6">
        <v>2017</v>
      </c>
      <c r="B6">
        <v>5</v>
      </c>
      <c r="C6">
        <v>133388</v>
      </c>
      <c r="D6">
        <v>280660</v>
      </c>
      <c r="E6">
        <v>414048</v>
      </c>
      <c r="F6">
        <v>456</v>
      </c>
      <c r="G6">
        <v>2408</v>
      </c>
      <c r="H6">
        <v>344</v>
      </c>
      <c r="I6">
        <v>4439</v>
      </c>
      <c r="J6">
        <f>SUM(Resources[[#This Row],[Examinations brokers]:[Examinations Sales]])</f>
        <v>4783</v>
      </c>
    </row>
    <row r="7" spans="1:12" x14ac:dyDescent="0.55000000000000004">
      <c r="A7">
        <v>2017</v>
      </c>
      <c r="B7">
        <v>6</v>
      </c>
      <c r="C7">
        <v>133542</v>
      </c>
      <c r="D7">
        <v>281916</v>
      </c>
      <c r="E7">
        <v>415458</v>
      </c>
      <c r="F7">
        <v>500</v>
      </c>
      <c r="G7">
        <v>2772</v>
      </c>
      <c r="H7">
        <v>305</v>
      </c>
      <c r="I7">
        <v>4788</v>
      </c>
      <c r="J7">
        <f>SUM(Resources[[#This Row],[Examinations brokers]:[Examinations Sales]])</f>
        <v>5093</v>
      </c>
    </row>
    <row r="8" spans="1:12" x14ac:dyDescent="0.55000000000000004">
      <c r="A8">
        <v>2017</v>
      </c>
      <c r="B8">
        <v>7</v>
      </c>
      <c r="C8">
        <v>133426</v>
      </c>
      <c r="D8">
        <v>282301</v>
      </c>
      <c r="E8">
        <v>415727</v>
      </c>
      <c r="F8">
        <v>344</v>
      </c>
      <c r="G8">
        <v>1887</v>
      </c>
      <c r="H8">
        <v>358</v>
      </c>
      <c r="I8">
        <v>3775</v>
      </c>
      <c r="J8">
        <f>SUM(Resources[[#This Row],[Examinations brokers]:[Examinations Sales]])</f>
        <v>4133</v>
      </c>
    </row>
    <row r="9" spans="1:12" x14ac:dyDescent="0.55000000000000004">
      <c r="A9">
        <v>2017</v>
      </c>
      <c r="B9">
        <v>8</v>
      </c>
      <c r="C9">
        <v>133378</v>
      </c>
      <c r="D9">
        <v>283290</v>
      </c>
      <c r="E9">
        <v>416668</v>
      </c>
      <c r="F9">
        <v>367</v>
      </c>
      <c r="G9">
        <v>2424</v>
      </c>
      <c r="H9">
        <v>412</v>
      </c>
      <c r="I9">
        <v>5149</v>
      </c>
      <c r="J9">
        <f>SUM(Resources[[#This Row],[Examinations brokers]:[Examinations Sales]])</f>
        <v>5561</v>
      </c>
    </row>
    <row r="10" spans="1:12" x14ac:dyDescent="0.55000000000000004">
      <c r="A10">
        <v>2017</v>
      </c>
      <c r="B10">
        <v>9</v>
      </c>
      <c r="C10">
        <v>133295</v>
      </c>
      <c r="D10">
        <v>284041</v>
      </c>
      <c r="E10">
        <v>417336</v>
      </c>
      <c r="F10">
        <v>372</v>
      </c>
      <c r="G10">
        <v>2006</v>
      </c>
      <c r="H10">
        <v>387</v>
      </c>
      <c r="I10">
        <v>3860</v>
      </c>
      <c r="J10">
        <f>SUM(Resources[[#This Row],[Examinations brokers]:[Examinations Sales]])</f>
        <v>4247</v>
      </c>
    </row>
    <row r="11" spans="1:12" x14ac:dyDescent="0.55000000000000004">
      <c r="A11">
        <v>2017</v>
      </c>
      <c r="B11">
        <v>10</v>
      </c>
      <c r="C11">
        <v>133212</v>
      </c>
      <c r="D11">
        <v>284332</v>
      </c>
      <c r="E11">
        <v>417544</v>
      </c>
      <c r="F11">
        <v>383</v>
      </c>
      <c r="G11">
        <v>2088</v>
      </c>
      <c r="H11">
        <v>332</v>
      </c>
      <c r="I11">
        <v>4043</v>
      </c>
      <c r="J11">
        <f>SUM(Resources[[#This Row],[Examinations brokers]:[Examinations Sales]])</f>
        <v>4375</v>
      </c>
    </row>
    <row r="12" spans="1:12" x14ac:dyDescent="0.55000000000000004">
      <c r="A12">
        <v>2017</v>
      </c>
      <c r="B12">
        <v>11</v>
      </c>
      <c r="C12">
        <v>133185</v>
      </c>
      <c r="D12">
        <v>285357</v>
      </c>
      <c r="E12">
        <v>418542</v>
      </c>
      <c r="F12">
        <v>359</v>
      </c>
      <c r="G12">
        <v>2158</v>
      </c>
      <c r="H12">
        <v>360</v>
      </c>
      <c r="I12">
        <v>4104</v>
      </c>
      <c r="J12">
        <f>SUM(Resources[[#This Row],[Examinations brokers]:[Examinations Sales]])</f>
        <v>4464</v>
      </c>
    </row>
    <row r="13" spans="1:12" x14ac:dyDescent="0.55000000000000004">
      <c r="A13">
        <v>2017</v>
      </c>
      <c r="B13">
        <v>12</v>
      </c>
      <c r="C13">
        <v>133000</v>
      </c>
      <c r="D13">
        <v>286016</v>
      </c>
      <c r="E13">
        <v>419016</v>
      </c>
      <c r="F13">
        <v>338</v>
      </c>
      <c r="G13">
        <v>1951</v>
      </c>
      <c r="H13">
        <v>408</v>
      </c>
      <c r="I13">
        <v>3927</v>
      </c>
      <c r="J13">
        <f>SUM(Resources[[#This Row],[Examinations brokers]:[Examinations Sales]])</f>
        <v>4335</v>
      </c>
    </row>
    <row r="14" spans="1:12" x14ac:dyDescent="0.55000000000000004">
      <c r="A14">
        <v>2018</v>
      </c>
      <c r="B14">
        <v>1</v>
      </c>
      <c r="C14">
        <v>132817</v>
      </c>
      <c r="D14">
        <v>286462</v>
      </c>
      <c r="E14">
        <v>419279</v>
      </c>
      <c r="F14">
        <v>338</v>
      </c>
      <c r="G14">
        <v>1771</v>
      </c>
      <c r="H14">
        <v>319</v>
      </c>
      <c r="I14">
        <v>3433</v>
      </c>
      <c r="J14">
        <f>SUM(Resources[[#This Row],[Examinations brokers]:[Examinations Sales]])</f>
        <v>3752</v>
      </c>
    </row>
    <row r="15" spans="1:12" x14ac:dyDescent="0.55000000000000004">
      <c r="A15">
        <v>2018</v>
      </c>
      <c r="B15">
        <v>2</v>
      </c>
      <c r="C15">
        <v>132632</v>
      </c>
      <c r="D15">
        <v>286653</v>
      </c>
      <c r="E15">
        <v>419285</v>
      </c>
      <c r="F15">
        <v>331</v>
      </c>
      <c r="G15">
        <v>1651</v>
      </c>
      <c r="H15">
        <v>353</v>
      </c>
      <c r="I15">
        <v>3414</v>
      </c>
      <c r="J15">
        <f>SUM(Resources[[#This Row],[Examinations brokers]:[Examinations Sales]])</f>
        <v>3767</v>
      </c>
    </row>
    <row r="16" spans="1:12" x14ac:dyDescent="0.55000000000000004">
      <c r="A16">
        <v>2018</v>
      </c>
      <c r="B16">
        <v>3</v>
      </c>
      <c r="C16">
        <v>132466</v>
      </c>
      <c r="D16">
        <v>286880</v>
      </c>
      <c r="E16">
        <v>419346</v>
      </c>
      <c r="F16">
        <v>427</v>
      </c>
      <c r="G16">
        <v>1892</v>
      </c>
      <c r="H16">
        <v>334</v>
      </c>
      <c r="I16">
        <v>3496</v>
      </c>
      <c r="J16">
        <f>SUM(Resources[[#This Row],[Examinations brokers]:[Examinations Sales]])</f>
        <v>3830</v>
      </c>
    </row>
    <row r="17" spans="1:10" x14ac:dyDescent="0.55000000000000004">
      <c r="A17">
        <v>2018</v>
      </c>
      <c r="B17">
        <v>4</v>
      </c>
      <c r="C17">
        <v>132248</v>
      </c>
      <c r="D17">
        <v>286716</v>
      </c>
      <c r="E17">
        <v>418964</v>
      </c>
      <c r="F17">
        <v>387</v>
      </c>
      <c r="G17">
        <v>1653</v>
      </c>
      <c r="H17">
        <v>354</v>
      </c>
      <c r="I17">
        <v>2966</v>
      </c>
      <c r="J17">
        <f>SUM(Resources[[#This Row],[Examinations brokers]:[Examinations Sales]])</f>
        <v>3320</v>
      </c>
    </row>
    <row r="18" spans="1:10" x14ac:dyDescent="0.55000000000000004">
      <c r="A18">
        <v>2018</v>
      </c>
      <c r="B18">
        <v>5</v>
      </c>
      <c r="C18">
        <v>132335</v>
      </c>
      <c r="D18">
        <v>287265</v>
      </c>
      <c r="E18">
        <v>419600</v>
      </c>
      <c r="F18">
        <v>482</v>
      </c>
      <c r="G18">
        <v>2183</v>
      </c>
      <c r="H18">
        <v>383</v>
      </c>
      <c r="I18">
        <v>3635</v>
      </c>
      <c r="J18">
        <f>SUM(Resources[[#This Row],[Examinations brokers]:[Examinations Sales]])</f>
        <v>4018</v>
      </c>
    </row>
    <row r="19" spans="1:10" x14ac:dyDescent="0.55000000000000004">
      <c r="A19">
        <v>2018</v>
      </c>
      <c r="B19">
        <v>6</v>
      </c>
      <c r="C19">
        <v>132103</v>
      </c>
      <c r="D19">
        <v>287051</v>
      </c>
      <c r="E19">
        <v>419154</v>
      </c>
      <c r="F19">
        <v>443</v>
      </c>
      <c r="G19">
        <v>1922</v>
      </c>
      <c r="H19">
        <v>346</v>
      </c>
      <c r="I19">
        <v>3780</v>
      </c>
      <c r="J19">
        <f>SUM(Resources[[#This Row],[Examinations brokers]:[Examinations Sales]])</f>
        <v>4126</v>
      </c>
    </row>
    <row r="20" spans="1:10" x14ac:dyDescent="0.55000000000000004">
      <c r="A20">
        <v>2018</v>
      </c>
      <c r="B20">
        <v>7</v>
      </c>
      <c r="C20">
        <v>131670</v>
      </c>
      <c r="D20">
        <v>287139</v>
      </c>
      <c r="E20">
        <v>418809</v>
      </c>
      <c r="F20">
        <v>342</v>
      </c>
      <c r="G20">
        <v>1965</v>
      </c>
      <c r="H20">
        <v>313</v>
      </c>
      <c r="I20">
        <v>3962</v>
      </c>
      <c r="J20">
        <f>SUM(Resources[[#This Row],[Examinations brokers]:[Examinations Sales]])</f>
        <v>4275</v>
      </c>
    </row>
    <row r="21" spans="1:10" x14ac:dyDescent="0.55000000000000004">
      <c r="A21">
        <v>2018</v>
      </c>
      <c r="B21">
        <v>8</v>
      </c>
      <c r="C21">
        <v>131848</v>
      </c>
      <c r="D21">
        <v>287853</v>
      </c>
      <c r="E21">
        <v>419701</v>
      </c>
      <c r="F21">
        <v>399</v>
      </c>
      <c r="G21">
        <v>2187</v>
      </c>
      <c r="H21">
        <v>303</v>
      </c>
      <c r="I21">
        <v>4371</v>
      </c>
      <c r="J21">
        <f>SUM(Resources[[#This Row],[Examinations brokers]:[Examinations Sales]])</f>
        <v>4674</v>
      </c>
    </row>
    <row r="22" spans="1:10" x14ac:dyDescent="0.55000000000000004">
      <c r="A22">
        <v>2018</v>
      </c>
      <c r="B22">
        <v>9</v>
      </c>
      <c r="C22">
        <v>131743</v>
      </c>
      <c r="D22">
        <v>288245</v>
      </c>
      <c r="E22">
        <v>419988</v>
      </c>
      <c r="F22">
        <v>358</v>
      </c>
      <c r="G22">
        <v>2090</v>
      </c>
      <c r="H22">
        <v>335</v>
      </c>
      <c r="I22">
        <v>3592</v>
      </c>
      <c r="J22">
        <f>SUM(Resources[[#This Row],[Examinations brokers]:[Examinations Sales]])</f>
        <v>3927</v>
      </c>
    </row>
    <row r="23" spans="1:10" x14ac:dyDescent="0.55000000000000004">
      <c r="A23">
        <v>2018</v>
      </c>
      <c r="B23">
        <v>10</v>
      </c>
      <c r="C23">
        <v>131739</v>
      </c>
      <c r="D23">
        <v>289234</v>
      </c>
      <c r="E23">
        <v>420973</v>
      </c>
      <c r="F23">
        <v>402</v>
      </c>
      <c r="G23">
        <v>2449</v>
      </c>
      <c r="H23">
        <v>341</v>
      </c>
      <c r="I23">
        <v>4337</v>
      </c>
      <c r="J23">
        <f>SUM(Resources[[#This Row],[Examinations brokers]:[Examinations Sales]])</f>
        <v>4678</v>
      </c>
    </row>
    <row r="24" spans="1:10" x14ac:dyDescent="0.55000000000000004">
      <c r="A24">
        <v>2018</v>
      </c>
      <c r="B24">
        <v>11</v>
      </c>
      <c r="C24">
        <v>131549</v>
      </c>
      <c r="D24">
        <v>289930</v>
      </c>
      <c r="E24">
        <v>421479</v>
      </c>
      <c r="F24">
        <v>320</v>
      </c>
      <c r="G24">
        <v>1951</v>
      </c>
      <c r="H24">
        <v>376</v>
      </c>
      <c r="I24">
        <v>3860</v>
      </c>
      <c r="J24">
        <f>SUM(Resources[[#This Row],[Examinations brokers]:[Examinations Sales]])</f>
        <v>4236</v>
      </c>
    </row>
    <row r="25" spans="1:10" x14ac:dyDescent="0.55000000000000004">
      <c r="A25">
        <v>2018</v>
      </c>
      <c r="B25">
        <v>12</v>
      </c>
      <c r="C25">
        <v>131357</v>
      </c>
      <c r="D25">
        <v>290155</v>
      </c>
      <c r="E25">
        <v>421512</v>
      </c>
      <c r="F25">
        <v>366</v>
      </c>
      <c r="G25">
        <v>1643</v>
      </c>
      <c r="H25">
        <v>375</v>
      </c>
      <c r="I25">
        <v>3158</v>
      </c>
      <c r="J25">
        <f>SUM(Resources[[#This Row],[Examinations brokers]:[Examinations Sales]])</f>
        <v>3533</v>
      </c>
    </row>
    <row r="26" spans="1:10" x14ac:dyDescent="0.55000000000000004">
      <c r="A26">
        <v>2019</v>
      </c>
      <c r="B26">
        <v>1</v>
      </c>
      <c r="C26">
        <v>131311</v>
      </c>
      <c r="D26">
        <v>290543</v>
      </c>
      <c r="E26">
        <v>421854</v>
      </c>
      <c r="F26">
        <v>374</v>
      </c>
      <c r="G26">
        <v>1759</v>
      </c>
      <c r="H26">
        <v>379</v>
      </c>
      <c r="I26">
        <v>3414</v>
      </c>
      <c r="J26">
        <f>SUM(Resources[[#This Row],[Examinations brokers]:[Examinations Sales]])</f>
        <v>3793</v>
      </c>
    </row>
    <row r="27" spans="1:10" x14ac:dyDescent="0.55000000000000004">
      <c r="A27">
        <v>2019</v>
      </c>
      <c r="B27">
        <v>2</v>
      </c>
      <c r="C27">
        <v>131455</v>
      </c>
      <c r="D27">
        <v>291094</v>
      </c>
      <c r="E27">
        <v>422549</v>
      </c>
      <c r="F27">
        <v>383</v>
      </c>
      <c r="G27">
        <v>1744</v>
      </c>
      <c r="H27">
        <v>372</v>
      </c>
      <c r="I27">
        <v>3329</v>
      </c>
      <c r="J27">
        <f>SUM(Resources[[#This Row],[Examinations brokers]:[Examinations Sales]])</f>
        <v>3701</v>
      </c>
    </row>
    <row r="28" spans="1:10" x14ac:dyDescent="0.55000000000000004">
      <c r="A28">
        <v>2019</v>
      </c>
      <c r="B28">
        <v>3</v>
      </c>
      <c r="C28">
        <v>131371</v>
      </c>
      <c r="D28">
        <v>291351</v>
      </c>
      <c r="E28">
        <v>422722</v>
      </c>
      <c r="F28">
        <v>397</v>
      </c>
      <c r="G28">
        <v>2025</v>
      </c>
      <c r="H28">
        <v>349</v>
      </c>
      <c r="I28">
        <v>3546</v>
      </c>
      <c r="J28">
        <f>SUM(Resources[[#This Row],[Examinations brokers]:[Examinations Sales]])</f>
        <v>3895</v>
      </c>
    </row>
    <row r="29" spans="1:10" x14ac:dyDescent="0.55000000000000004">
      <c r="A29">
        <v>2019</v>
      </c>
      <c r="B29">
        <v>4</v>
      </c>
      <c r="C29">
        <v>131389</v>
      </c>
      <c r="D29">
        <v>291903</v>
      </c>
      <c r="E29">
        <v>423292</v>
      </c>
      <c r="F29">
        <v>425</v>
      </c>
      <c r="G29">
        <v>2011</v>
      </c>
      <c r="H29">
        <v>325</v>
      </c>
      <c r="I29">
        <v>3573</v>
      </c>
      <c r="J29">
        <f>SUM(Resources[[#This Row],[Examinations brokers]:[Examinations Sales]])</f>
        <v>3898</v>
      </c>
    </row>
    <row r="30" spans="1:10" x14ac:dyDescent="0.55000000000000004">
      <c r="A30">
        <v>2019</v>
      </c>
      <c r="B30">
        <v>5</v>
      </c>
      <c r="C30">
        <v>131551</v>
      </c>
      <c r="D30">
        <v>292313</v>
      </c>
      <c r="E30">
        <v>423864</v>
      </c>
      <c r="F30">
        <v>459</v>
      </c>
      <c r="G30">
        <v>2010</v>
      </c>
      <c r="H30">
        <v>385</v>
      </c>
      <c r="I30">
        <v>3571</v>
      </c>
      <c r="J30">
        <f>SUM(Resources[[#This Row],[Examinations brokers]:[Examinations Sales]])</f>
        <v>3956</v>
      </c>
    </row>
    <row r="31" spans="1:10" x14ac:dyDescent="0.55000000000000004">
      <c r="A31">
        <v>2019</v>
      </c>
      <c r="B31">
        <v>6</v>
      </c>
      <c r="C31">
        <v>131442</v>
      </c>
      <c r="D31">
        <v>292368</v>
      </c>
      <c r="E31">
        <v>423810</v>
      </c>
      <c r="F31">
        <v>394</v>
      </c>
      <c r="G31">
        <v>1814</v>
      </c>
      <c r="H31">
        <v>450</v>
      </c>
      <c r="I31">
        <v>3452</v>
      </c>
      <c r="J31">
        <f>SUM(Resources[[#This Row],[Examinations brokers]:[Examinations Sales]])</f>
        <v>3902</v>
      </c>
    </row>
    <row r="32" spans="1:10" x14ac:dyDescent="0.55000000000000004">
      <c r="A32">
        <v>2019</v>
      </c>
      <c r="B32">
        <v>7</v>
      </c>
      <c r="C32">
        <v>131424</v>
      </c>
      <c r="D32">
        <v>292743</v>
      </c>
      <c r="E32">
        <v>424167</v>
      </c>
      <c r="F32">
        <v>403</v>
      </c>
      <c r="G32">
        <v>1936</v>
      </c>
      <c r="H32">
        <v>398</v>
      </c>
      <c r="I32">
        <v>3708</v>
      </c>
      <c r="J32">
        <f>SUM(Resources[[#This Row],[Examinations brokers]:[Examinations Sales]])</f>
        <v>4106</v>
      </c>
    </row>
    <row r="33" spans="1:10" x14ac:dyDescent="0.55000000000000004">
      <c r="A33">
        <v>2019</v>
      </c>
      <c r="B33">
        <v>8</v>
      </c>
      <c r="C33">
        <v>131457</v>
      </c>
      <c r="D33">
        <v>293363</v>
      </c>
      <c r="E33">
        <v>424820</v>
      </c>
      <c r="F33">
        <v>490</v>
      </c>
      <c r="G33">
        <v>2250</v>
      </c>
      <c r="H33">
        <v>440</v>
      </c>
      <c r="I33">
        <v>3997</v>
      </c>
      <c r="J33">
        <f>SUM(Resources[[#This Row],[Examinations brokers]:[Examinations Sales]])</f>
        <v>4437</v>
      </c>
    </row>
    <row r="34" spans="1:10" x14ac:dyDescent="0.55000000000000004">
      <c r="A34">
        <v>2019</v>
      </c>
      <c r="B34">
        <v>9</v>
      </c>
      <c r="C34">
        <v>131572</v>
      </c>
      <c r="D34">
        <v>293605</v>
      </c>
      <c r="E34">
        <v>425177</v>
      </c>
      <c r="F34">
        <v>418</v>
      </c>
      <c r="G34">
        <v>1719</v>
      </c>
      <c r="H34">
        <v>367</v>
      </c>
      <c r="I34">
        <v>3178</v>
      </c>
      <c r="J34">
        <f>SUM(Resources[[#This Row],[Examinations brokers]:[Examinations Sales]])</f>
        <v>3545</v>
      </c>
    </row>
    <row r="35" spans="1:10" x14ac:dyDescent="0.55000000000000004">
      <c r="A35">
        <v>2019</v>
      </c>
      <c r="B35">
        <v>10</v>
      </c>
      <c r="C35">
        <v>131521</v>
      </c>
      <c r="D35">
        <v>293944</v>
      </c>
      <c r="E35">
        <v>425465</v>
      </c>
      <c r="F35">
        <v>402</v>
      </c>
      <c r="G35">
        <v>1776</v>
      </c>
      <c r="H35">
        <v>363</v>
      </c>
      <c r="I35">
        <v>3532</v>
      </c>
      <c r="J35">
        <f>SUM(Resources[[#This Row],[Examinations brokers]:[Examinations Sales]])</f>
        <v>3895</v>
      </c>
    </row>
    <row r="36" spans="1:10" x14ac:dyDescent="0.55000000000000004">
      <c r="A36">
        <v>2019</v>
      </c>
      <c r="B36">
        <v>11</v>
      </c>
      <c r="C36">
        <v>131315</v>
      </c>
      <c r="D36">
        <v>294167</v>
      </c>
      <c r="E36">
        <v>425482</v>
      </c>
      <c r="F36">
        <v>304</v>
      </c>
      <c r="G36">
        <v>1548</v>
      </c>
      <c r="H36">
        <v>369</v>
      </c>
      <c r="I36">
        <v>3000</v>
      </c>
      <c r="J36">
        <f>SUM(Resources[[#This Row],[Examinations brokers]:[Examinations Sales]])</f>
        <v>3369</v>
      </c>
    </row>
    <row r="37" spans="1:10" x14ac:dyDescent="0.55000000000000004">
      <c r="A37">
        <v>2019</v>
      </c>
      <c r="B37">
        <v>12</v>
      </c>
      <c r="C37">
        <v>131061</v>
      </c>
      <c r="D37">
        <v>294100</v>
      </c>
      <c r="E37">
        <v>425161</v>
      </c>
      <c r="F37">
        <v>296</v>
      </c>
      <c r="G37">
        <v>1471</v>
      </c>
      <c r="H37">
        <v>326</v>
      </c>
      <c r="I37">
        <v>2980</v>
      </c>
      <c r="J37">
        <f>SUM(Resources[[#This Row],[Examinations brokers]:[Examinations Sales]])</f>
        <v>3306</v>
      </c>
    </row>
    <row r="38" spans="1:10" x14ac:dyDescent="0.55000000000000004">
      <c r="A38">
        <v>2020</v>
      </c>
      <c r="B38">
        <v>1</v>
      </c>
      <c r="C38">
        <v>131143</v>
      </c>
      <c r="D38">
        <v>284481</v>
      </c>
      <c r="E38">
        <v>425624</v>
      </c>
      <c r="F38">
        <v>315</v>
      </c>
      <c r="G38">
        <v>1303</v>
      </c>
      <c r="H38">
        <v>296</v>
      </c>
      <c r="I38">
        <v>2638</v>
      </c>
      <c r="J38">
        <f>SUM(Resources[[#This Row],[Examinations brokers]:[Examinations Sales]])</f>
        <v>2934</v>
      </c>
    </row>
    <row r="39" spans="1:10" x14ac:dyDescent="0.55000000000000004">
      <c r="A39">
        <v>2020</v>
      </c>
      <c r="B39">
        <v>2</v>
      </c>
      <c r="C39">
        <v>131185</v>
      </c>
      <c r="D39">
        <v>294827</v>
      </c>
      <c r="E39">
        <v>426012</v>
      </c>
      <c r="F39">
        <v>308</v>
      </c>
      <c r="G39">
        <v>1609</v>
      </c>
      <c r="H39">
        <v>371</v>
      </c>
      <c r="I39">
        <v>3532</v>
      </c>
      <c r="J39">
        <f>SUM(Resources[[#This Row],[Examinations brokers]:[Examinations Sales]])</f>
        <v>3903</v>
      </c>
    </row>
    <row r="40" spans="1:10" x14ac:dyDescent="0.55000000000000004">
      <c r="A40">
        <v>2020</v>
      </c>
      <c r="B40">
        <v>3</v>
      </c>
      <c r="C40">
        <v>130756</v>
      </c>
      <c r="D40">
        <v>294251</v>
      </c>
      <c r="E40">
        <v>425007</v>
      </c>
      <c r="F40">
        <v>257</v>
      </c>
      <c r="G40">
        <v>1252</v>
      </c>
      <c r="H40">
        <v>169</v>
      </c>
      <c r="I40">
        <v>1920</v>
      </c>
      <c r="J40">
        <f>SUM(Resources[[#This Row],[Examinations brokers]:[Examinations Sales]])</f>
        <v>2089</v>
      </c>
    </row>
    <row r="41" spans="1:10" x14ac:dyDescent="0.55000000000000004">
      <c r="A41">
        <v>2020</v>
      </c>
      <c r="B41">
        <v>4</v>
      </c>
      <c r="C41">
        <v>130520</v>
      </c>
      <c r="D41">
        <v>293510</v>
      </c>
      <c r="E41">
        <v>424030</v>
      </c>
      <c r="F41">
        <v>239</v>
      </c>
      <c r="G41">
        <v>820</v>
      </c>
      <c r="H41">
        <v>0</v>
      </c>
      <c r="I41">
        <v>0</v>
      </c>
      <c r="J41">
        <f>SUM(Resources[[#This Row],[Examinations brokers]:[Examinations Sales]])</f>
        <v>0</v>
      </c>
    </row>
    <row r="42" spans="1:10" x14ac:dyDescent="0.55000000000000004">
      <c r="A42">
        <v>2020</v>
      </c>
      <c r="B42">
        <v>5</v>
      </c>
      <c r="C42">
        <v>130128</v>
      </c>
      <c r="D42">
        <v>292368</v>
      </c>
      <c r="E42">
        <v>422496</v>
      </c>
      <c r="F42">
        <v>211</v>
      </c>
      <c r="G42">
        <v>729</v>
      </c>
      <c r="H42">
        <v>0</v>
      </c>
      <c r="I42">
        <v>0</v>
      </c>
      <c r="J42">
        <f>SUM(Resources[[#This Row],[Examinations brokers]:[Examinations Sales]])</f>
        <v>0</v>
      </c>
    </row>
    <row r="43" spans="1:10" x14ac:dyDescent="0.55000000000000004">
      <c r="A43">
        <v>2020</v>
      </c>
      <c r="B43">
        <v>6</v>
      </c>
      <c r="C43">
        <v>129865</v>
      </c>
      <c r="D43">
        <v>291795</v>
      </c>
      <c r="E43">
        <v>421624</v>
      </c>
      <c r="F43">
        <v>268</v>
      </c>
      <c r="G43">
        <v>984</v>
      </c>
      <c r="H43">
        <v>165</v>
      </c>
      <c r="I43">
        <v>2086</v>
      </c>
      <c r="J43">
        <f>SUM(Resources[[#This Row],[Examinations brokers]:[Examinations Sales]])</f>
        <v>2251</v>
      </c>
    </row>
    <row r="44" spans="1:10" x14ac:dyDescent="0.55000000000000004">
      <c r="A44">
        <v>2020</v>
      </c>
      <c r="B44">
        <v>7</v>
      </c>
      <c r="C44">
        <v>129508</v>
      </c>
      <c r="D44">
        <v>291472</v>
      </c>
      <c r="E44">
        <v>420980</v>
      </c>
      <c r="F44">
        <v>230</v>
      </c>
      <c r="G44">
        <v>1467</v>
      </c>
      <c r="H44">
        <v>263</v>
      </c>
      <c r="I44">
        <v>2934</v>
      </c>
      <c r="J44">
        <f>SUM(Resources[[#This Row],[Examinations brokers]:[Examinations Sales]])</f>
        <v>3197</v>
      </c>
    </row>
    <row r="45" spans="1:10" x14ac:dyDescent="0.55000000000000004">
      <c r="A45">
        <v>2020</v>
      </c>
      <c r="B45">
        <v>8</v>
      </c>
      <c r="C45">
        <v>132663</v>
      </c>
      <c r="D45">
        <v>301517</v>
      </c>
      <c r="E45">
        <v>434180</v>
      </c>
      <c r="F45">
        <v>237</v>
      </c>
      <c r="G45">
        <v>1343</v>
      </c>
      <c r="H45">
        <v>338</v>
      </c>
      <c r="I45">
        <v>2615</v>
      </c>
      <c r="J45">
        <f>SUM(Resources[[#This Row],[Examinations brokers]:[Examinations Sales]])</f>
        <v>2953</v>
      </c>
    </row>
    <row r="46" spans="1:10" x14ac:dyDescent="0.55000000000000004">
      <c r="A46">
        <v>2020</v>
      </c>
      <c r="B46">
        <v>9</v>
      </c>
      <c r="C46">
        <v>133122</v>
      </c>
      <c r="D46">
        <v>303355</v>
      </c>
      <c r="E46">
        <v>436477</v>
      </c>
      <c r="F46">
        <v>382</v>
      </c>
      <c r="G46">
        <v>1643</v>
      </c>
      <c r="H46">
        <v>375</v>
      </c>
      <c r="I46">
        <v>2700</v>
      </c>
      <c r="J46">
        <f>SUM(Resources[[#This Row],[Examinations brokers]:[Examinations Sales]])</f>
        <v>3075</v>
      </c>
    </row>
    <row r="47" spans="1:10" x14ac:dyDescent="0.55000000000000004">
      <c r="A47">
        <v>2020</v>
      </c>
      <c r="B47">
        <v>10</v>
      </c>
      <c r="C47">
        <v>133598</v>
      </c>
      <c r="D47">
        <v>305685</v>
      </c>
      <c r="E47">
        <v>439283</v>
      </c>
      <c r="F47">
        <v>404</v>
      </c>
      <c r="G47">
        <v>2071</v>
      </c>
      <c r="H47">
        <v>415</v>
      </c>
      <c r="I47">
        <v>3114</v>
      </c>
      <c r="J47">
        <f>SUM(Resources[[#This Row],[Examinations brokers]:[Examinations Sales]])</f>
        <v>3529</v>
      </c>
    </row>
    <row r="48" spans="1:10" x14ac:dyDescent="0.55000000000000004">
      <c r="A48">
        <v>2020</v>
      </c>
      <c r="B48">
        <v>11</v>
      </c>
      <c r="C48">
        <v>133890</v>
      </c>
      <c r="D48">
        <v>307063</v>
      </c>
      <c r="E48">
        <v>440953</v>
      </c>
      <c r="F48">
        <v>259</v>
      </c>
      <c r="G48">
        <v>1290</v>
      </c>
      <c r="H48">
        <v>345</v>
      </c>
      <c r="I48">
        <v>3114</v>
      </c>
      <c r="J48">
        <f>SUM(Resources[[#This Row],[Examinations brokers]:[Examinations Sales]])</f>
        <v>3459</v>
      </c>
    </row>
    <row r="49" spans="1:10" x14ac:dyDescent="0.55000000000000004">
      <c r="A49">
        <v>2020</v>
      </c>
      <c r="B49">
        <v>12</v>
      </c>
      <c r="C49">
        <v>134238</v>
      </c>
      <c r="D49">
        <v>308203</v>
      </c>
      <c r="E49">
        <v>442441</v>
      </c>
      <c r="F49">
        <v>271</v>
      </c>
      <c r="G49">
        <v>920</v>
      </c>
      <c r="H49">
        <v>72</v>
      </c>
      <c r="I49">
        <v>3114</v>
      </c>
      <c r="J49">
        <f>SUM(Resources[[#This Row],[Examinations brokers]:[Examinations Sales]])</f>
        <v>3186</v>
      </c>
    </row>
    <row r="50" spans="1:10" x14ac:dyDescent="0.55000000000000004">
      <c r="A50">
        <v>2021</v>
      </c>
      <c r="B50">
        <v>1</v>
      </c>
      <c r="C50">
        <v>133936</v>
      </c>
      <c r="D50">
        <v>308933</v>
      </c>
      <c r="E50">
        <v>442869</v>
      </c>
      <c r="F50">
        <v>194</v>
      </c>
      <c r="G50">
        <v>501</v>
      </c>
      <c r="H50">
        <v>10</v>
      </c>
      <c r="I50">
        <v>3114</v>
      </c>
      <c r="J50">
        <f>SUM(Resources[[#This Row],[Examinations brokers]:[Examinations Sales]])</f>
        <v>3124</v>
      </c>
    </row>
    <row r="51" spans="1:10" x14ac:dyDescent="0.55000000000000004">
      <c r="A51">
        <v>2021</v>
      </c>
      <c r="B51">
        <v>2</v>
      </c>
      <c r="C51">
        <v>134201</v>
      </c>
      <c r="D51">
        <v>310813</v>
      </c>
      <c r="E51">
        <v>445014</v>
      </c>
      <c r="F51">
        <v>265</v>
      </c>
      <c r="G51">
        <v>1711</v>
      </c>
      <c r="H51">
        <v>339</v>
      </c>
      <c r="I51">
        <v>3114</v>
      </c>
      <c r="J51">
        <f>SUM(Resources[[#This Row],[Examinations brokers]:[Examinations Sales]])</f>
        <v>3453</v>
      </c>
    </row>
    <row r="52" spans="1:10" x14ac:dyDescent="0.55000000000000004">
      <c r="A52">
        <v>2021</v>
      </c>
      <c r="B52">
        <v>3</v>
      </c>
      <c r="C52">
        <v>134529</v>
      </c>
      <c r="D52">
        <v>313340</v>
      </c>
      <c r="E52">
        <v>447869</v>
      </c>
      <c r="F52">
        <v>379</v>
      </c>
      <c r="G52">
        <v>2386</v>
      </c>
      <c r="H52">
        <v>463</v>
      </c>
      <c r="I52">
        <v>3114</v>
      </c>
      <c r="J52">
        <f>SUM(Resources[[#This Row],[Examinations brokers]:[Examinations Sales]])</f>
        <v>3577</v>
      </c>
    </row>
    <row r="53" spans="1:10" x14ac:dyDescent="0.55000000000000004">
      <c r="A53">
        <v>2021</v>
      </c>
      <c r="B53">
        <v>4</v>
      </c>
      <c r="C53">
        <v>135030</v>
      </c>
      <c r="D53">
        <v>316336</v>
      </c>
      <c r="E53">
        <v>451366</v>
      </c>
      <c r="F53">
        <v>490</v>
      </c>
      <c r="G53">
        <v>2929</v>
      </c>
      <c r="H53">
        <v>485</v>
      </c>
      <c r="I53">
        <v>4989</v>
      </c>
      <c r="J53">
        <f>SUM(Resources[[#This Row],[Examinations brokers]:[Examinations Sales]])</f>
        <v>5474</v>
      </c>
    </row>
    <row r="54" spans="1:10" x14ac:dyDescent="0.55000000000000004">
      <c r="A54">
        <v>2021</v>
      </c>
      <c r="B54">
        <v>5</v>
      </c>
      <c r="C54">
        <v>135350</v>
      </c>
      <c r="D54">
        <v>319265</v>
      </c>
      <c r="E54">
        <v>454615</v>
      </c>
      <c r="F54">
        <v>354</v>
      </c>
      <c r="G54">
        <v>2707</v>
      </c>
      <c r="H54">
        <v>298</v>
      </c>
      <c r="I54">
        <v>3114</v>
      </c>
      <c r="J54">
        <f>SUM(Resources[[#This Row],[Examinations brokers]:[Examinations Sales]])</f>
        <v>3412</v>
      </c>
    </row>
    <row r="55" spans="1:10" x14ac:dyDescent="0.55000000000000004">
      <c r="A55">
        <v>2021</v>
      </c>
      <c r="B55">
        <v>6</v>
      </c>
      <c r="C55">
        <v>135867</v>
      </c>
      <c r="D55">
        <v>323088</v>
      </c>
      <c r="E55">
        <v>458955</v>
      </c>
      <c r="F55">
        <v>424</v>
      </c>
      <c r="G55">
        <v>2964</v>
      </c>
      <c r="H55">
        <v>458</v>
      </c>
      <c r="I55">
        <v>3114</v>
      </c>
      <c r="J55">
        <f>SUM(Resources[[#This Row],[Examinations brokers]:[Examinations Sales]])</f>
        <v>3572</v>
      </c>
    </row>
    <row r="56" spans="1:10" x14ac:dyDescent="0.55000000000000004">
      <c r="A56">
        <v>2021</v>
      </c>
      <c r="B56">
        <v>7</v>
      </c>
      <c r="C56">
        <v>128619</v>
      </c>
      <c r="D56">
        <v>298717</v>
      </c>
      <c r="E56">
        <v>427336</v>
      </c>
      <c r="F56">
        <v>380</v>
      </c>
      <c r="G56">
        <v>2991</v>
      </c>
      <c r="H56">
        <v>486</v>
      </c>
      <c r="I56">
        <v>3114</v>
      </c>
      <c r="J56">
        <f>SUM(Resources[[#This Row],[Examinations brokers]:[Examinations Sales]])</f>
        <v>3600</v>
      </c>
    </row>
    <row r="57" spans="1:10" x14ac:dyDescent="0.55000000000000004">
      <c r="A57">
        <v>2021</v>
      </c>
      <c r="B57">
        <v>8</v>
      </c>
      <c r="C57">
        <v>128666</v>
      </c>
      <c r="D57">
        <v>299547</v>
      </c>
      <c r="E57">
        <v>428213</v>
      </c>
      <c r="F57">
        <v>382</v>
      </c>
      <c r="G57">
        <v>2528</v>
      </c>
      <c r="H57">
        <v>411</v>
      </c>
      <c r="I57">
        <v>3114</v>
      </c>
      <c r="J57">
        <f>SUM(Resources[[#This Row],[Examinations brokers]:[Examinations Sales]])</f>
        <v>3525</v>
      </c>
    </row>
    <row r="58" spans="1:10" x14ac:dyDescent="0.55000000000000004">
      <c r="A58">
        <v>2021</v>
      </c>
      <c r="B58">
        <v>9</v>
      </c>
      <c r="C58">
        <v>128639</v>
      </c>
      <c r="D58">
        <v>300747</v>
      </c>
      <c r="E58">
        <v>429386</v>
      </c>
      <c r="F58">
        <v>358</v>
      </c>
      <c r="G58">
        <v>2706</v>
      </c>
      <c r="H58">
        <v>463</v>
      </c>
      <c r="I58">
        <v>4998</v>
      </c>
      <c r="J58">
        <f>SUM(Resources[[#This Row],[Examinations brokers]:[Examinations Sales]])</f>
        <v>5461</v>
      </c>
    </row>
    <row r="59" spans="1:10" x14ac:dyDescent="0.55000000000000004">
      <c r="A59">
        <v>2021</v>
      </c>
      <c r="B59">
        <v>10</v>
      </c>
      <c r="C59">
        <v>128604</v>
      </c>
      <c r="D59">
        <v>301843</v>
      </c>
      <c r="E59">
        <v>430447</v>
      </c>
      <c r="F59">
        <v>396</v>
      </c>
      <c r="G59">
        <v>2991</v>
      </c>
      <c r="H59">
        <v>410</v>
      </c>
      <c r="I59">
        <v>5854</v>
      </c>
      <c r="J59">
        <f>SUM(Resources[[#This Row],[Examinations brokers]:[Examinations Sales]])</f>
        <v>6264</v>
      </c>
    </row>
    <row r="60" spans="1:10" x14ac:dyDescent="0.55000000000000004">
      <c r="A60">
        <v>2021</v>
      </c>
      <c r="B60">
        <v>11</v>
      </c>
      <c r="C60">
        <v>128511</v>
      </c>
      <c r="D60">
        <v>302505</v>
      </c>
      <c r="E60">
        <v>431016</v>
      </c>
      <c r="F60">
        <v>348</v>
      </c>
      <c r="G60">
        <v>2367</v>
      </c>
      <c r="H60">
        <v>454</v>
      </c>
      <c r="I60">
        <v>6149</v>
      </c>
      <c r="J60">
        <f>SUM(Resources[[#This Row],[Examinations brokers]:[Examinations Sales]])</f>
        <v>6603</v>
      </c>
    </row>
    <row r="61" spans="1:10" x14ac:dyDescent="0.55000000000000004">
      <c r="A61">
        <v>2021</v>
      </c>
      <c r="B61">
        <v>12</v>
      </c>
      <c r="C61">
        <v>128573</v>
      </c>
      <c r="D61">
        <v>303867</v>
      </c>
      <c r="E61">
        <v>432440</v>
      </c>
      <c r="F61">
        <v>424</v>
      </c>
      <c r="G61">
        <v>2810</v>
      </c>
      <c r="H61">
        <v>355</v>
      </c>
      <c r="I61">
        <v>5191</v>
      </c>
      <c r="J61">
        <f>SUM(Resources[[#This Row],[Examinations brokers]:[Examinations Sales]])</f>
        <v>5546</v>
      </c>
    </row>
    <row r="62" spans="1:10" x14ac:dyDescent="0.55000000000000004">
      <c r="A62">
        <v>2022</v>
      </c>
      <c r="B62">
        <v>1</v>
      </c>
      <c r="C62">
        <v>128390</v>
      </c>
      <c r="D62">
        <v>304642</v>
      </c>
      <c r="E62">
        <v>433032</v>
      </c>
      <c r="F62">
        <v>483</v>
      </c>
      <c r="G62">
        <v>2211</v>
      </c>
      <c r="H62">
        <v>325</v>
      </c>
      <c r="I62">
        <v>4889</v>
      </c>
      <c r="J62">
        <f>SUM(Resources[[#This Row],[Examinations brokers]:[Examinations Sales]])</f>
        <v>5214</v>
      </c>
    </row>
    <row r="63" spans="1:10" x14ac:dyDescent="0.55000000000000004">
      <c r="A63">
        <v>2022</v>
      </c>
      <c r="B63">
        <v>2</v>
      </c>
      <c r="C63">
        <v>128331</v>
      </c>
      <c r="D63">
        <v>305577</v>
      </c>
      <c r="E63">
        <v>433908</v>
      </c>
      <c r="F63">
        <v>236</v>
      </c>
      <c r="G63">
        <v>2359</v>
      </c>
      <c r="H63">
        <v>341</v>
      </c>
      <c r="I63">
        <v>5036</v>
      </c>
      <c r="J63">
        <f>SUM(Resources[[#This Row],[Examinations brokers]:[Examinations Sales]])</f>
        <v>5377</v>
      </c>
    </row>
    <row r="64" spans="1:10" x14ac:dyDescent="0.55000000000000004">
      <c r="A64">
        <v>2022</v>
      </c>
      <c r="B64">
        <v>3</v>
      </c>
      <c r="C64">
        <v>128207</v>
      </c>
      <c r="D64">
        <v>306347</v>
      </c>
      <c r="E64">
        <v>434554</v>
      </c>
      <c r="F64">
        <v>428</v>
      </c>
      <c r="G64">
        <v>2697</v>
      </c>
      <c r="H64">
        <v>358</v>
      </c>
      <c r="I64">
        <v>5291</v>
      </c>
      <c r="J64">
        <f>SUM(Resources[[#This Row],[Examinations brokers]:[Examinations Sales]])</f>
        <v>5649</v>
      </c>
    </row>
    <row r="65" spans="1:10" x14ac:dyDescent="0.55000000000000004">
      <c r="A65">
        <v>2022</v>
      </c>
      <c r="B65">
        <v>4</v>
      </c>
      <c r="C65">
        <v>128147</v>
      </c>
      <c r="D65">
        <v>307598</v>
      </c>
      <c r="E65">
        <v>435745</v>
      </c>
      <c r="F65">
        <v>409</v>
      </c>
      <c r="G65">
        <v>2883</v>
      </c>
      <c r="H65">
        <v>447</v>
      </c>
      <c r="I65">
        <v>6475</v>
      </c>
      <c r="J65">
        <f>SUM(Resources[[#This Row],[Examinations brokers]:[Examinations Sales]])</f>
        <v>6922</v>
      </c>
    </row>
    <row r="66" spans="1:10" x14ac:dyDescent="0.55000000000000004">
      <c r="A66">
        <v>2022</v>
      </c>
      <c r="B66">
        <v>5</v>
      </c>
      <c r="C66">
        <v>127930</v>
      </c>
      <c r="D66">
        <v>307441</v>
      </c>
      <c r="E66">
        <v>435371</v>
      </c>
      <c r="F66">
        <v>439</v>
      </c>
      <c r="G66">
        <v>2170</v>
      </c>
      <c r="H66">
        <v>357</v>
      </c>
      <c r="I66">
        <v>5046</v>
      </c>
      <c r="J66">
        <f>SUM(Resources[[#This Row],[Examinations brokers]:[Examinations Sales]])</f>
        <v>5403</v>
      </c>
    </row>
    <row r="67" spans="1:10" x14ac:dyDescent="0.55000000000000004">
      <c r="A67">
        <v>2022</v>
      </c>
      <c r="B67">
        <v>6</v>
      </c>
      <c r="C67">
        <v>127789</v>
      </c>
      <c r="D67">
        <v>307478</v>
      </c>
      <c r="E67">
        <v>435267</v>
      </c>
      <c r="F67">
        <v>385</v>
      </c>
      <c r="G67">
        <v>1961</v>
      </c>
      <c r="H67">
        <v>292</v>
      </c>
      <c r="I67">
        <v>3864</v>
      </c>
      <c r="J67">
        <f>SUM(Resources[[#This Row],[Examinations brokers]:[Examinations Sales]])</f>
        <v>4156</v>
      </c>
    </row>
    <row r="68" spans="1:10" x14ac:dyDescent="0.55000000000000004">
      <c r="A68">
        <v>2022</v>
      </c>
      <c r="B68">
        <v>7</v>
      </c>
      <c r="C68">
        <v>127529</v>
      </c>
      <c r="D68">
        <v>308086</v>
      </c>
      <c r="E68">
        <v>435615</v>
      </c>
      <c r="F68">
        <v>300</v>
      </c>
      <c r="G68">
        <v>2433</v>
      </c>
      <c r="H68">
        <v>272</v>
      </c>
      <c r="I68">
        <v>5255</v>
      </c>
      <c r="J68">
        <f>SUM(Resources[[#This Row],[Examinations brokers]:[Examinations Sales]])</f>
        <v>5527</v>
      </c>
    </row>
    <row r="69" spans="1:10" x14ac:dyDescent="0.55000000000000004">
      <c r="A69">
        <v>2022</v>
      </c>
      <c r="B69">
        <v>8</v>
      </c>
      <c r="C69">
        <v>127387</v>
      </c>
      <c r="D69">
        <v>308989</v>
      </c>
      <c r="E69">
        <v>436376</v>
      </c>
      <c r="F69">
        <v>355</v>
      </c>
      <c r="G69">
        <v>355</v>
      </c>
      <c r="H69">
        <v>329</v>
      </c>
      <c r="I69">
        <v>6465</v>
      </c>
      <c r="J69">
        <f>SUM(Resources[[#This Row],[Examinations brokers]:[Examinations Sales]])</f>
        <v>6794</v>
      </c>
    </row>
    <row r="70" spans="1:10" x14ac:dyDescent="0.55000000000000004">
      <c r="A70">
        <v>2022</v>
      </c>
      <c r="B70">
        <v>9</v>
      </c>
      <c r="C70">
        <v>127322</v>
      </c>
      <c r="D70">
        <v>309887</v>
      </c>
      <c r="E70">
        <v>437209</v>
      </c>
      <c r="F70">
        <v>329</v>
      </c>
      <c r="G70">
        <v>2721</v>
      </c>
      <c r="H70">
        <v>2255</v>
      </c>
      <c r="I70">
        <v>4676</v>
      </c>
      <c r="J70">
        <f>SUM(Resources[[#This Row],[Examinations brokers]:[Examinations Sales]])</f>
        <v>6931</v>
      </c>
    </row>
    <row r="71" spans="1:10" x14ac:dyDescent="0.55000000000000004">
      <c r="A71">
        <v>2022</v>
      </c>
      <c r="B71">
        <v>10</v>
      </c>
      <c r="C71">
        <v>127187</v>
      </c>
      <c r="D71">
        <v>310024</v>
      </c>
      <c r="E71">
        <v>437211</v>
      </c>
      <c r="F71">
        <v>320</v>
      </c>
      <c r="G71">
        <v>2153</v>
      </c>
      <c r="H71">
        <v>2187</v>
      </c>
      <c r="I71">
        <v>4580</v>
      </c>
      <c r="J71">
        <f>SUM(Resources[[#This Row],[Examinations brokers]:[Examinations Sales]])</f>
        <v>6767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1F97-47A8-457E-B378-BA850F8EB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Licensee population</vt:lpstr>
      <vt:lpstr>Examination Admin</vt:lpstr>
      <vt:lpstr>Examined License Issued brokers</vt:lpstr>
      <vt:lpstr>Examined License Issued sales</vt:lpstr>
      <vt:lpstr>FY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2022-11-19T11:40:16Z</dcterms:modified>
</cp:coreProperties>
</file>