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Fadayini\Desktop\FIYIN\MY DASHBOARDS\"/>
    </mc:Choice>
  </mc:AlternateContent>
  <xr:revisionPtr revIDLastSave="0" documentId="13_ncr:1_{728ABA45-B13F-41BE-BA4F-DD1EA4604DC5}" xr6:coauthVersionLast="47" xr6:coauthVersionMax="47" xr10:uidLastSave="{00000000-0000-0000-0000-000000000000}"/>
  <bookViews>
    <workbookView xWindow="-110" yWindow="490" windowWidth="19420" windowHeight="9700" activeTab="3" xr2:uid="{6B49FBCE-9DA1-4A64-9EA6-25C6ED0E616B}"/>
  </bookViews>
  <sheets>
    <sheet name="Datasets" sheetId="2" r:id="rId1"/>
    <sheet name="MODEL" sheetId="6" r:id="rId2"/>
    <sheet name="KPIS" sheetId="7" r:id="rId3"/>
    <sheet name="DASHBOARD 1" sheetId="3" r:id="rId4"/>
  </sheets>
  <definedNames>
    <definedName name="_xlcn.WorksheetConnection_Book1Datasets1" hidden="1">Datasets[]</definedName>
    <definedName name="ExternalData_1" localSheetId="0" hidden="1">Datasets!$A$1:$I$453</definedName>
    <definedName name="Slicer_Week_Name">#N/A</definedName>
  </definedNames>
  <calcPr calcId="191029"/>
  <pivotCaches>
    <pivotCache cacheId="636" r:id="rId5"/>
    <pivotCache cacheId="637" r:id="rId6"/>
    <pivotCache cacheId="638" r:id="rId7"/>
    <pivotCache cacheId="639" r:id="rId8"/>
    <pivotCache cacheId="640" r:id="rId9"/>
    <pivotCache cacheId="641" r:id="rId10"/>
    <pivotCache cacheId="642" r:id="rId11"/>
    <pivotCache cacheId="643" r:id="rId12"/>
    <pivotCache cacheId="644" r:id="rId13"/>
    <pivotCache cacheId="646" r:id="rId14"/>
    <pivotCache cacheId="648" r:id="rId15"/>
    <pivotCache cacheId="649" r:id="rId16"/>
    <pivotCache cacheId="650" r:id="rId17"/>
    <pivotCache cacheId="651" r:id="rId18"/>
    <pivotCache cacheId="652" r:id="rId19"/>
    <pivotCache cacheId="653" r:id="rId20"/>
    <pivotCache cacheId="654" r:id="rId21"/>
    <pivotCache cacheId="655" r:id="rId22"/>
    <pivotCache cacheId="658" r:id="rId23"/>
    <pivotCache cacheId="669" r:id="rId24"/>
    <pivotCache cacheId="685" r:id="rId25"/>
  </pivotCaches>
  <extLst>
    <ext xmlns:x14="http://schemas.microsoft.com/office/spreadsheetml/2009/9/main" uri="{876F7934-8845-4945-9796-88D515C7AA90}">
      <x14:pivotCaches>
        <pivotCache cacheId="275" r:id="rId26"/>
      </x14:pivotCaches>
    </ex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s" name="Datasets" connection="WorksheetConnection_Book1!Datasets"/>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54" i="6" l="1"/>
  <c r="G55" i="6"/>
  <c r="G56" i="6"/>
  <c r="G53" i="6"/>
  <c r="G52" i="6"/>
  <c r="G8" i="7"/>
  <c r="E8" i="7"/>
  <c r="C8" i="7"/>
  <c r="A8" i="7"/>
  <c r="J4" i="7"/>
  <c r="H4" i="7"/>
  <c r="A4" i="7"/>
  <c r="F4" i="7"/>
  <c r="D4" i="7"/>
  <c r="B7" i="6"/>
  <c r="B4"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0B358E-DD67-409A-9181-1AC37CA6D725}" keepAlive="1" name="Query - Datasets" description="Connection to the 'Datasets' query in the workbook." type="5" refreshedVersion="7" background="1" saveData="1">
    <dbPr connection="Provider=Microsoft.Mashup.OleDb.1;Data Source=$Workbook$;Location=Datasets;Extended Properties=&quot;&quot;" command="SELECT * FROM [Datasets]"/>
  </connection>
  <connection id="2" xr16:uid="{C446B080-254A-49D6-BCFC-FD332A96298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7E67C1B7-8CC7-406C-AEBF-18318B4B980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13A5DD0A-13F2-488B-96A0-D42B978C66C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4944D1EC-67B5-45DC-85C7-B9207AD0973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1A2A4A17-3F80-4923-A2B1-76ABF42D718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3B99DBB3-5BDD-40EE-A192-B7C904913762}" name="WorksheetConnection_Book1!Datasets" type="102" refreshedVersion="7" minRefreshableVersion="5">
    <extLst>
      <ext xmlns:x15="http://schemas.microsoft.com/office/spreadsheetml/2010/11/main" uri="{DE250136-89BD-433C-8126-D09CA5730AF9}">
        <x15:connection id="Datasets" autoDelete="1">
          <x15:rangePr sourceName="_xlcn.WorksheetConnection_Book1Datasets1"/>
        </x15:connection>
      </ext>
    </extLst>
  </connection>
</connections>
</file>

<file path=xl/sharedStrings.xml><?xml version="1.0" encoding="utf-8"?>
<sst xmlns="http://schemas.openxmlformats.org/spreadsheetml/2006/main" count="1456" uniqueCount="145">
  <si>
    <t>Week Name</t>
  </si>
  <si>
    <t>Employee ID</t>
  </si>
  <si>
    <t>Hours Worked</t>
  </si>
  <si>
    <t>Units Produced</t>
  </si>
  <si>
    <t>Quality Issues</t>
  </si>
  <si>
    <t>Production Cost (₦)</t>
  </si>
  <si>
    <t>Overtime Hours</t>
  </si>
  <si>
    <t>Training Hours</t>
  </si>
  <si>
    <t>Rig Location</t>
  </si>
  <si>
    <t>week 1</t>
  </si>
  <si>
    <t>Brass</t>
  </si>
  <si>
    <t>Nembe</t>
  </si>
  <si>
    <t>Ekeremor</t>
  </si>
  <si>
    <t>Southern Ijaw</t>
  </si>
  <si>
    <t>week 2</t>
  </si>
  <si>
    <t>week 3</t>
  </si>
  <si>
    <t>week 4</t>
  </si>
  <si>
    <t>Sum of Units Produced</t>
  </si>
  <si>
    <t>Sum of Production Cost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</si>
  <si>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</si>
  <si>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</si>
  <si>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</si>
  <si>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</si>
  <si>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</si>
  <si>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</si>
  <si>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</si>
  <si>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</si>
  <si>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</si>
  <si>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</si>
  <si>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</si>
  <si>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</si>
  <si>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</si>
  <si>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</si>
  <si>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</si>
  <si>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</si>
  <si>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</si>
  <si>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</si>
  <si>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</si>
  <si>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</si>
  <si>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</si>
  <si>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</si>
  <si>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</si>
  <si>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</si>
  <si>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</si>
  <si>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</si>
  <si>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</si>
  <si>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</si>
  <si>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</si>
  <si>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</si>
  <si>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</si>
  <si>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</si>
  <si>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</si>
  <si>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</si>
  <si>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</si>
  <si>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</si>
  <si>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</si>
  <si>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</si>
  <si>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</si>
  <si>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</si>
  <si>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</si>
  <si>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</si>
  <si>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</si>
  <si>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</si>
  <si>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</si>
  <si>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</si>
  <si>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</si>
  <si>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</si>
  <si>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</si>
  <si>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</si>
  <si>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</si>
  <si>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</si>
  <si>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</si>
  <si>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</si>
  <si>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</si>
  <si>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</si>
  <si>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</si>
  <si>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</si>
  <si>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</si>
  <si>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</si>
  <si>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</si>
  <si>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</si>
  <si>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</si>
  <si>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</si>
  <si>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</si>
  <si>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</si>
  <si>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</si>
  <si>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</si>
  <si>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</si>
  <si>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</si>
  <si>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</si>
  <si>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</si>
  <si>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</si>
  <si>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</si>
  <si>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</si>
  <si>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</si>
  <si>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</si>
  <si>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</si>
  <si>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</si>
  <si>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</si>
  <si>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</si>
  <si>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</si>
  <si>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</si>
  <si>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</si>
  <si>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</si>
  <si>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</si>
  <si>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</si>
  <si>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</si>
  <si>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</si>
  <si>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</si>
  <si>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</si>
  <si>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</si>
  <si>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</si>
  <si>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</si>
  <si>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</si>
  <si>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</si>
  <si>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</si>
  <si>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</si>
  <si>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</si>
  <si>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</si>
  <si>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</si>
  <si>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</si>
  <si>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</si>
  <si>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</si>
  <si>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</si>
  <si>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</si>
  <si>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</si>
  <si>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</si>
  <si>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</si>
  <si>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</si>
  <si>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</si>
  <si>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</si>
  <si>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</si>
  <si>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Grand Total</t>
  </si>
  <si>
    <t>Row Labels</t>
  </si>
  <si>
    <t>Sum of Training Hours</t>
  </si>
  <si>
    <t>KPIS</t>
  </si>
  <si>
    <t>MODELS</t>
  </si>
  <si>
    <t>NO of Employees</t>
  </si>
  <si>
    <t>Distinct Count of Employee ID</t>
  </si>
  <si>
    <t>AVERAGE HOURS WORKED</t>
  </si>
  <si>
    <t>AVG Units</t>
  </si>
  <si>
    <t>AVG Traning Hrs</t>
  </si>
  <si>
    <t>AVG Overtime Hrs</t>
  </si>
  <si>
    <t>AVG Cost</t>
  </si>
  <si>
    <t>Total Hours Worked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</si>
</sst>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7" formatCode="0.0"/>
    <numFmt numFmtId="169" formatCode="_(* #,##0_);_(* \(#,##0\);_(* &quot;-&quot;??_);_(@_)"/>
    <numFmt numFmtId="175" formatCode="_-[$₦-46A]* #,##0.0_-;\-[$₦-46A]* #,##0.0_-;_-[$₦-46A]* &quot;-&quot;??_-;_-@_-"/>
    <numFmt numFmtId="176" formatCode="_-[$₦-46A]* #,##0_-;\-[$₦-46A]* #,##0_-;_-[$₦-46A]*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169" fontId="0" fillId="0" borderId="0" xfId="1" applyNumberFormat="1" applyFont="1"/>
    <xf numFmtId="0" fontId="0" fillId="0" borderId="0" xfId="0" applyNumberFormat="1"/>
    <xf numFmtId="176" fontId="0" fillId="0" borderId="0" xfId="1" applyNumberFormat="1" applyFont="1"/>
    <xf numFmtId="3" fontId="0" fillId="0" borderId="0" xfId="0" applyNumberFormat="1"/>
    <xf numFmtId="1" fontId="0" fillId="0" borderId="0" xfId="0" applyNumberFormat="1"/>
    <xf numFmtId="167" fontId="0" fillId="0" borderId="0" xfId="0" applyNumberFormat="1"/>
    <xf numFmtId="2" fontId="0" fillId="0" borderId="0" xfId="0" applyNumberFormat="1"/>
    <xf numFmtId="175" fontId="0" fillId="0" borderId="0" xfId="0" applyNumberFormat="1"/>
    <xf numFmtId="176" fontId="0" fillId="0" borderId="0" xfId="0" applyNumberFormat="1"/>
  </cellXfs>
  <cellStyles count="2">
    <cellStyle name="Comma" xfId="1" builtinId="3"/>
    <cellStyle name="Normal" xfId="0" builtinId="0"/>
  </cellStyles>
  <dxfs count="10">
    <dxf>
      <numFmt numFmtId="1" formatCode="0"/>
    </dxf>
    <dxf>
      <numFmt numFmtId="2" formatCode="0.00"/>
    </dxf>
    <dxf>
      <numFmt numFmtId="176" formatCode="_-[$₦-46A]* #,##0_-;\-[$₦-46A]* #,##0_-;_-[$₦-46A]* &quot;-&quot;??_-;_-@_-"/>
    </dxf>
    <dxf>
      <numFmt numFmtId="167" formatCode="0.0"/>
    </dxf>
    <dxf>
      <numFmt numFmtId="176" formatCode="_-[$₦-46A]* #,##0_-;\-[$₦-46A]* #,##0_-;_-[$₦-46A]* &quot;-&quot;??_-;_-@_-"/>
    </dxf>
    <dxf>
      <numFmt numFmtId="175" formatCode="_-[$₦-46A]* #,##0.0_-;\-[$₦-46A]* #,##0.0_-;_-[$₦-46A]* &quot;-&quot;??_-;_-@_-"/>
    </dxf>
    <dxf>
      <font>
        <color theme="0"/>
      </font>
      <fill>
        <patternFill>
          <fgColor auto="1"/>
          <bgColor theme="1"/>
        </patternFill>
      </fill>
    </dxf>
    <dxf>
      <numFmt numFmtId="0" formatCode="General"/>
    </dxf>
    <dxf>
      <numFmt numFmtId="0" formatCode="General"/>
    </dxf>
    <dxf>
      <numFmt numFmtId="0" formatCode="General"/>
    </dxf>
  </dxfs>
  <tableStyles count="1" defaultTableStyle="TableStyleMedium2" defaultPivotStyle="PivotStyleLight16">
    <tableStyle name="Slicer Style 1" pivot="0" table="0" count="2" xr9:uid="{CDFF7F9D-2D1C-4A04-8C41-A89E7CE7CAA4}">
      <tableStyleElement type="wholeTable" dxfId="6"/>
    </tableStyle>
  </tableStyles>
  <extLst>
    <ext xmlns:x14="http://schemas.microsoft.com/office/spreadsheetml/2009/9/main" uri="{46F421CA-312F-682f-3DD2-61675219B42D}">
      <x14:dxfs count="1">
        <dxf>
          <font>
            <b/>
            <i val="0"/>
            <color theme="1"/>
            <name val="Calibri Light"/>
            <family val="2"/>
            <scheme val="major"/>
          </font>
          <fill>
            <patternFill>
              <bgColor theme="0"/>
            </patternFill>
          </fill>
          <border diagonalUp="1">
            <diagonal style="thin">
              <color auto="1"/>
            </diagon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pivotCacheDefinition" Target="pivotCache/pivotCacheDefinition22.xml"/><Relationship Id="rId3" Type="http://schemas.openxmlformats.org/officeDocument/2006/relationships/worksheet" Target="worksheets/sheet3.xml"/><Relationship Id="rId21" Type="http://schemas.openxmlformats.org/officeDocument/2006/relationships/pivotCacheDefinition" Target="pivotCache/pivotCacheDefinition17.xml"/><Relationship Id="rId34" Type="http://schemas.openxmlformats.org/officeDocument/2006/relationships/customXml" Target="../customXml/item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pivotCacheDefinition" Target="pivotCache/pivotCacheDefinition16.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microsoft.com/office/2007/relationships/slicerCache" Target="slicerCaches/slicerCache1.xml"/><Relationship Id="rId30" Type="http://schemas.openxmlformats.org/officeDocument/2006/relationships/styles" Target="styles.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[dash.xlsx]MODEL!PivotTable12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95000"/>
              <a:lumOff val="5000"/>
            </a:schemeClr>
          </a:solidFill>
          <a:ln>
            <a:noFill/>
          </a:ln>
          <a:effectLst/>
        </c:spPr>
      </c:pivotFmt>
      <c:pivotFmt>
        <c:idx val="4"/>
        <c:spPr>
          <a:solidFill>
            <a:schemeClr val="bg1">
              <a:lumMod val="85000"/>
            </a:schemeClr>
          </a:solidFill>
          <a:ln>
            <a:solidFill>
              <a:schemeClr val="bg1">
                <a:lumMod val="65000"/>
              </a:schemeClr>
            </a:solidFill>
          </a:ln>
          <a:effectLst/>
        </c:spPr>
      </c:pivotFmt>
      <c:pivotFmt>
        <c:idx val="5"/>
        <c:spPr>
          <a:solidFill>
            <a:schemeClr val="bg1">
              <a:lumMod val="75000"/>
            </a:schemeClr>
          </a:solidFill>
          <a:ln>
            <a:solidFill>
              <a:schemeClr val="bg1">
                <a:lumMod val="50000"/>
              </a:schemeClr>
            </a:solidFill>
          </a:ln>
          <a:effectLst/>
        </c:spPr>
      </c:pivotFmt>
      <c:pivotFmt>
        <c:idx val="6"/>
        <c:spPr>
          <a:solidFill>
            <a:schemeClr val="bg1">
              <a:lumMod val="85000"/>
            </a:schemeClr>
          </a:solidFill>
          <a:ln>
            <a:solidFill>
              <a:schemeClr val="bg1">
                <a:lumMod val="75000"/>
              </a:schemeClr>
            </a:solidFill>
          </a:ln>
          <a:effectLst/>
        </c:spPr>
      </c:pivotFmt>
    </c:pivotFmts>
    <c:plotArea>
      <c:layout>
        <c:manualLayout>
          <c:layoutTarget val="inner"/>
          <c:xMode val="edge"/>
          <c:yMode val="edge"/>
          <c:x val="7.0508112067386927E-2"/>
          <c:y val="6.6266409651566147E-2"/>
          <c:w val="0.83668807910639076"/>
          <c:h val="0.71234299688607128"/>
        </c:manualLayout>
      </c:layout>
      <c:barChart>
        <c:barDir val="col"/>
        <c:grouping val="clustered"/>
        <c:varyColors val="1"/>
        <c:ser>
          <c:idx val="0"/>
          <c:order val="0"/>
          <c:tx>
            <c:strRef>
              <c:f>MODEL!$B$30</c:f>
              <c:strCache>
                <c:ptCount val="1"/>
                <c:pt idx="0">
                  <c:v>Total</c:v>
                </c:pt>
              </c:strCache>
            </c:strRef>
          </c:tx>
          <c:invertIfNegative val="0"/>
          <c:dPt>
            <c:idx val="0"/>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2-D173-4A4C-AD91-7690E1FB55F9}"/>
              </c:ext>
            </c:extLst>
          </c:dPt>
          <c:dPt>
            <c:idx val="1"/>
            <c:invertIfNegative val="0"/>
            <c:bubble3D val="0"/>
            <c:spPr>
              <a:solidFill>
                <a:schemeClr val="bg1">
                  <a:lumMod val="75000"/>
                </a:schemeClr>
              </a:solidFill>
              <a:ln>
                <a:solidFill>
                  <a:schemeClr val="bg1">
                    <a:lumMod val="50000"/>
                  </a:schemeClr>
                </a:solidFill>
              </a:ln>
              <a:effectLst/>
            </c:spPr>
            <c:extLst>
              <c:ext xmlns:c16="http://schemas.microsoft.com/office/drawing/2014/chart" uri="{C3380CC4-5D6E-409C-BE32-E72D297353CC}">
                <c16:uniqueId val="{00000003-D173-4A4C-AD91-7690E1FB55F9}"/>
              </c:ext>
            </c:extLst>
          </c:dPt>
          <c:dPt>
            <c:idx val="2"/>
            <c:invertIfNegative val="0"/>
            <c:bubble3D val="0"/>
            <c:spPr>
              <a:solidFill>
                <a:schemeClr val="bg1">
                  <a:lumMod val="85000"/>
                </a:schemeClr>
              </a:solidFill>
              <a:ln>
                <a:solidFill>
                  <a:schemeClr val="bg1">
                    <a:lumMod val="65000"/>
                  </a:schemeClr>
                </a:solidFill>
              </a:ln>
              <a:effectLst/>
            </c:spPr>
            <c:extLst>
              <c:ext xmlns:c16="http://schemas.microsoft.com/office/drawing/2014/chart" uri="{C3380CC4-5D6E-409C-BE32-E72D297353CC}">
                <c16:uniqueId val="{00000004-D173-4A4C-AD91-7690E1FB55F9}"/>
              </c:ext>
            </c:extLst>
          </c:dPt>
          <c:dPt>
            <c:idx val="3"/>
            <c:invertIfNegative val="0"/>
            <c:bubble3D val="0"/>
            <c:spPr>
              <a:solidFill>
                <a:schemeClr val="bg1">
                  <a:lumMod val="85000"/>
                </a:schemeClr>
              </a:solidFill>
              <a:ln>
                <a:solidFill>
                  <a:schemeClr val="bg1">
                    <a:lumMod val="75000"/>
                  </a:schemeClr>
                </a:solidFill>
              </a:ln>
              <a:effectLst/>
            </c:spPr>
            <c:extLst>
              <c:ext xmlns:c16="http://schemas.microsoft.com/office/drawing/2014/chart" uri="{C3380CC4-5D6E-409C-BE32-E72D297353CC}">
                <c16:uniqueId val="{00000005-D173-4A4C-AD91-7690E1FB55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MODEL!$A$31:$A$35</c:f>
              <c:strCache>
                <c:ptCount val="4"/>
                <c:pt idx="0">
                  <c:v>Brass</c:v>
                </c:pt>
                <c:pt idx="1">
                  <c:v>Nembe</c:v>
                </c:pt>
                <c:pt idx="2">
                  <c:v>Ekeremor</c:v>
                </c:pt>
                <c:pt idx="3">
                  <c:v>Southern Ijaw</c:v>
                </c:pt>
              </c:strCache>
            </c:strRef>
          </c:cat>
          <c:val>
            <c:numRef>
              <c:f>MODEL!$B$31:$B$35</c:f>
              <c:numCache>
                <c:formatCode>General</c:formatCode>
                <c:ptCount val="4"/>
                <c:pt idx="0">
                  <c:v>39</c:v>
                </c:pt>
                <c:pt idx="1">
                  <c:v>34</c:v>
                </c:pt>
                <c:pt idx="2">
                  <c:v>29</c:v>
                </c:pt>
                <c:pt idx="3">
                  <c:v>20</c:v>
                </c:pt>
              </c:numCache>
            </c:numRef>
          </c:val>
          <c:extLst>
            <c:ext xmlns:c16="http://schemas.microsoft.com/office/drawing/2014/chart" uri="{C3380CC4-5D6E-409C-BE32-E72D297353CC}">
              <c16:uniqueId val="{00000000-D173-4A4C-AD91-7690E1FB55F9}"/>
            </c:ext>
          </c:extLst>
        </c:ser>
        <c:dLbls>
          <c:dLblPos val="outEnd"/>
          <c:showLegendKey val="0"/>
          <c:showVal val="1"/>
          <c:showCatName val="0"/>
          <c:showSerName val="0"/>
          <c:showPercent val="0"/>
          <c:showBubbleSize val="0"/>
        </c:dLbls>
        <c:gapWidth val="130"/>
        <c:overlap val="-27"/>
        <c:axId val="563644688"/>
        <c:axId val="563645104"/>
      </c:barChart>
      <c:catAx>
        <c:axId val="5636446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45104"/>
        <c:crosses val="autoZero"/>
        <c:auto val="1"/>
        <c:lblAlgn val="ctr"/>
        <c:lblOffset val="100"/>
        <c:noMultiLvlLbl val="0"/>
      </c:catAx>
      <c:valAx>
        <c:axId val="563645104"/>
        <c:scaling>
          <c:orientation val="minMax"/>
        </c:scaling>
        <c:delete val="1"/>
        <c:axPos val="l"/>
        <c:numFmt formatCode="General" sourceLinked="1"/>
        <c:majorTickMark val="none"/>
        <c:minorTickMark val="none"/>
        <c:tickLblPos val="nextTo"/>
        <c:crossAx val="56364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[dash.xlsx]MODEL!PivotTable14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c:spPr>
      </c:pivotFmt>
      <c:pivotFmt>
        <c:idx val="2"/>
        <c:spPr>
          <a:solidFill>
            <a:schemeClr val="bg1">
              <a:lumMod val="50000"/>
            </a:schemeClr>
          </a:solidFill>
          <a:ln>
            <a:noFill/>
          </a:ln>
          <a:effectLst/>
        </c:spPr>
      </c:pivotFmt>
      <c:pivotFmt>
        <c:idx val="3"/>
        <c:spPr>
          <a:solidFill>
            <a:schemeClr val="bg1">
              <a:lumMod val="65000"/>
            </a:schemeClr>
          </a:solidFill>
          <a:ln>
            <a:noFill/>
          </a:ln>
          <a:effectLst/>
        </c:spPr>
      </c:pivotFmt>
      <c:pivotFmt>
        <c:idx val="4"/>
        <c:spPr>
          <a:solidFill>
            <a:schemeClr val="bg1">
              <a:lumMod val="65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95000"/>
              <a:lumOff val="5000"/>
            </a:schemeClr>
          </a:solidFill>
          <a:ln>
            <a:noFill/>
          </a:ln>
          <a:effectLst/>
        </c:spPr>
      </c:pivotFmt>
      <c:pivotFmt>
        <c:idx val="7"/>
        <c:spPr>
          <a:solidFill>
            <a:schemeClr val="bg1">
              <a:lumMod val="50000"/>
            </a:schemeClr>
          </a:solidFill>
          <a:ln>
            <a:noFill/>
          </a:ln>
          <a:effectLst/>
        </c:spPr>
      </c:pivotFmt>
      <c:pivotFmt>
        <c:idx val="8"/>
        <c:spPr>
          <a:solidFill>
            <a:schemeClr val="bg1">
              <a:lumMod val="65000"/>
            </a:schemeClr>
          </a:solidFill>
          <a:ln>
            <a:noFill/>
          </a:ln>
          <a:effectLst/>
        </c:spPr>
      </c:pivotFmt>
      <c:pivotFmt>
        <c:idx val="9"/>
        <c:spPr>
          <a:solidFill>
            <a:schemeClr val="bg1">
              <a:lumMod val="6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95000"/>
              <a:lumOff val="5000"/>
            </a:schemeClr>
          </a:solidFill>
          <a:ln>
            <a:noFill/>
          </a:ln>
          <a:effectLst/>
        </c:spPr>
      </c:pivotFmt>
      <c:pivotFmt>
        <c:idx val="12"/>
        <c:spPr>
          <a:solidFill>
            <a:schemeClr val="bg1">
              <a:lumMod val="50000"/>
            </a:schemeClr>
          </a:solidFill>
          <a:ln>
            <a:noFill/>
          </a:ln>
          <a:effectLst/>
        </c:spPr>
      </c:pivotFmt>
      <c:pivotFmt>
        <c:idx val="13"/>
        <c:spPr>
          <a:solidFill>
            <a:schemeClr val="bg1">
              <a:lumMod val="65000"/>
            </a:schemeClr>
          </a:solidFill>
          <a:ln>
            <a:noFill/>
          </a:ln>
          <a:effectLst/>
        </c:spPr>
      </c:pivotFmt>
      <c:pivotFmt>
        <c:idx val="14"/>
        <c:spPr>
          <a:solidFill>
            <a:schemeClr val="bg1">
              <a:lumMod val="65000"/>
            </a:schemeClr>
          </a:solidFill>
          <a:ln>
            <a:noFill/>
          </a:ln>
          <a:effectLst/>
        </c:spPr>
      </c:pivotFmt>
    </c:pivotFmts>
    <c:plotArea>
      <c:layout/>
      <c:barChart>
        <c:barDir val="col"/>
        <c:grouping val="clustered"/>
        <c:varyColors val="1"/>
        <c:ser>
          <c:idx val="0"/>
          <c:order val="0"/>
          <c:tx>
            <c:strRef>
              <c:f>MODEL!$B$37</c:f>
              <c:strCache>
                <c:ptCount val="1"/>
                <c:pt idx="0">
                  <c:v>Total</c:v>
                </c:pt>
              </c:strCache>
            </c:strRef>
          </c:tx>
          <c:invertIfNegative val="0"/>
          <c:dPt>
            <c:idx val="0"/>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1-A06B-4738-A378-8034DF8D09F5}"/>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3-A06B-4738-A378-8034DF8D09F5}"/>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A06B-4738-A378-8034DF8D09F5}"/>
              </c:ext>
            </c:extLst>
          </c:dPt>
          <c:dPt>
            <c:idx val="3"/>
            <c:invertIfNegative val="0"/>
            <c:bubble3D val="0"/>
            <c:spPr>
              <a:solidFill>
                <a:schemeClr val="bg1">
                  <a:lumMod val="65000"/>
                </a:schemeClr>
              </a:solidFill>
              <a:ln>
                <a:noFill/>
              </a:ln>
              <a:effectLst/>
            </c:spPr>
            <c:extLst>
              <c:ext xmlns:c16="http://schemas.microsoft.com/office/drawing/2014/chart" uri="{C3380CC4-5D6E-409C-BE32-E72D297353CC}">
                <c16:uniqueId val="{00000007-A06B-4738-A378-8034DF8D09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MODEL!$A$38:$A$42</c:f>
              <c:strCache>
                <c:ptCount val="4"/>
                <c:pt idx="0">
                  <c:v>Brass</c:v>
                </c:pt>
                <c:pt idx="1">
                  <c:v>Nembe</c:v>
                </c:pt>
                <c:pt idx="2">
                  <c:v>Southern Ijaw</c:v>
                </c:pt>
                <c:pt idx="3">
                  <c:v>Ekeremor</c:v>
                </c:pt>
              </c:strCache>
            </c:strRef>
          </c:cat>
          <c:val>
            <c:numRef>
              <c:f>MODEL!$B$38:$B$42</c:f>
              <c:numCache>
                <c:formatCode>0.0</c:formatCode>
                <c:ptCount val="4"/>
                <c:pt idx="0">
                  <c:v>63.335664335664333</c:v>
                </c:pt>
                <c:pt idx="1">
                  <c:v>61.475806451612904</c:v>
                </c:pt>
                <c:pt idx="2">
                  <c:v>49.85</c:v>
                </c:pt>
                <c:pt idx="3">
                  <c:v>47.638095238095239</c:v>
                </c:pt>
              </c:numCache>
            </c:numRef>
          </c:val>
          <c:extLst>
            <c:ext xmlns:c16="http://schemas.microsoft.com/office/drawing/2014/chart" uri="{C3380CC4-5D6E-409C-BE32-E72D297353CC}">
              <c16:uniqueId val="{00000008-A06B-4738-A378-8034DF8D09F5}"/>
            </c:ext>
          </c:extLst>
        </c:ser>
        <c:dLbls>
          <c:dLblPos val="outEnd"/>
          <c:showLegendKey val="0"/>
          <c:showVal val="1"/>
          <c:showCatName val="0"/>
          <c:showSerName val="0"/>
          <c:showPercent val="0"/>
          <c:showBubbleSize val="0"/>
        </c:dLbls>
        <c:gapWidth val="130"/>
        <c:overlap val="-27"/>
        <c:axId val="1060185936"/>
        <c:axId val="1060179696"/>
      </c:barChart>
      <c:catAx>
        <c:axId val="10601859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179696"/>
        <c:crosses val="autoZero"/>
        <c:auto val="1"/>
        <c:lblAlgn val="ctr"/>
        <c:lblOffset val="100"/>
        <c:noMultiLvlLbl val="0"/>
      </c:catAx>
      <c:valAx>
        <c:axId val="1060179696"/>
        <c:scaling>
          <c:orientation val="minMax"/>
        </c:scaling>
        <c:delete val="1"/>
        <c:axPos val="l"/>
        <c:numFmt formatCode="0.0" sourceLinked="1"/>
        <c:majorTickMark val="none"/>
        <c:minorTickMark val="none"/>
        <c:tickLblPos val="nextTo"/>
        <c:crossAx val="106018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[dash.xlsx]MODEL!PivotTable15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c:spPr>
      </c:pivotFmt>
      <c:pivotFmt>
        <c:idx val="2"/>
        <c:spPr>
          <a:solidFill>
            <a:schemeClr val="bg1">
              <a:lumMod val="50000"/>
            </a:schemeClr>
          </a:solidFill>
          <a:ln>
            <a:noFill/>
          </a:ln>
          <a:effectLst/>
        </c:spPr>
      </c:pivotFmt>
      <c:pivotFmt>
        <c:idx val="3"/>
        <c:spPr>
          <a:solidFill>
            <a:schemeClr val="bg1">
              <a:lumMod val="65000"/>
            </a:schemeClr>
          </a:solidFill>
          <a:ln>
            <a:noFill/>
          </a:ln>
          <a:effectLst/>
        </c:spPr>
      </c:pivotFmt>
      <c:pivotFmt>
        <c:idx val="4"/>
        <c:spPr>
          <a:solidFill>
            <a:schemeClr val="bg1">
              <a:lumMod val="75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95000"/>
              <a:lumOff val="5000"/>
            </a:schemeClr>
          </a:solidFill>
          <a:ln>
            <a:noFill/>
          </a:ln>
          <a:effectLst/>
        </c:spPr>
      </c:pivotFmt>
      <c:pivotFmt>
        <c:idx val="7"/>
        <c:spPr>
          <a:solidFill>
            <a:schemeClr val="bg1">
              <a:lumMod val="50000"/>
            </a:schemeClr>
          </a:solidFill>
          <a:ln>
            <a:noFill/>
          </a:ln>
          <a:effectLst/>
        </c:spPr>
      </c:pivotFmt>
      <c:pivotFmt>
        <c:idx val="8"/>
        <c:spPr>
          <a:solidFill>
            <a:schemeClr val="bg1">
              <a:lumMod val="65000"/>
            </a:schemeClr>
          </a:solidFill>
          <a:ln>
            <a:noFill/>
          </a:ln>
          <a:effectLst/>
        </c:spPr>
      </c:pivotFmt>
      <c:pivotFmt>
        <c:idx val="9"/>
        <c:spPr>
          <a:solidFill>
            <a:schemeClr val="bg1">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95000"/>
              <a:lumOff val="5000"/>
            </a:schemeClr>
          </a:solidFill>
          <a:ln>
            <a:noFill/>
          </a:ln>
          <a:effectLst/>
        </c:spPr>
      </c:pivotFmt>
      <c:pivotFmt>
        <c:idx val="12"/>
        <c:spPr>
          <a:solidFill>
            <a:schemeClr val="bg1">
              <a:lumMod val="50000"/>
            </a:schemeClr>
          </a:solidFill>
          <a:ln>
            <a:noFill/>
          </a:ln>
          <a:effectLst/>
        </c:spPr>
      </c:pivotFmt>
      <c:pivotFmt>
        <c:idx val="13"/>
        <c:spPr>
          <a:solidFill>
            <a:schemeClr val="bg1">
              <a:lumMod val="65000"/>
            </a:schemeClr>
          </a:solidFill>
          <a:ln>
            <a:noFill/>
          </a:ln>
          <a:effectLst/>
        </c:spPr>
      </c:pivotFmt>
      <c:pivotFmt>
        <c:idx val="14"/>
        <c:spPr>
          <a:solidFill>
            <a:schemeClr val="bg1">
              <a:lumMod val="75000"/>
            </a:schemeClr>
          </a:solidFill>
          <a:ln>
            <a:noFill/>
          </a:ln>
          <a:effectLst/>
        </c:spPr>
      </c:pivotFmt>
    </c:pivotFmts>
    <c:plotArea>
      <c:layout/>
      <c:barChart>
        <c:barDir val="col"/>
        <c:grouping val="clustered"/>
        <c:varyColors val="1"/>
        <c:ser>
          <c:idx val="0"/>
          <c:order val="0"/>
          <c:tx>
            <c:strRef>
              <c:f>MODEL!$B$45</c:f>
              <c:strCache>
                <c:ptCount val="1"/>
                <c:pt idx="0">
                  <c:v>Total</c:v>
                </c:pt>
              </c:strCache>
            </c:strRef>
          </c:tx>
          <c:invertIfNegative val="0"/>
          <c:dPt>
            <c:idx val="0"/>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1-79F2-4EBD-AB12-FADCA952D94F}"/>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3-79F2-4EBD-AB12-FADCA952D94F}"/>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79F2-4EBD-AB12-FADCA952D94F}"/>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7-79F2-4EBD-AB12-FADCA952D9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MODEL!$A$46:$A$50</c:f>
              <c:strCache>
                <c:ptCount val="4"/>
                <c:pt idx="0">
                  <c:v>Brass</c:v>
                </c:pt>
                <c:pt idx="1">
                  <c:v>Nembe</c:v>
                </c:pt>
                <c:pt idx="2">
                  <c:v>Southern Ijaw</c:v>
                </c:pt>
                <c:pt idx="3">
                  <c:v>Ekeremor</c:v>
                </c:pt>
              </c:strCache>
            </c:strRef>
          </c:cat>
          <c:val>
            <c:numRef>
              <c:f>MODEL!$B$46:$B$50</c:f>
              <c:numCache>
                <c:formatCode>0</c:formatCode>
                <c:ptCount val="4"/>
                <c:pt idx="0">
                  <c:v>709.11188811188811</c:v>
                </c:pt>
                <c:pt idx="1">
                  <c:v>685.2177419354839</c:v>
                </c:pt>
                <c:pt idx="2">
                  <c:v>549.875</c:v>
                </c:pt>
                <c:pt idx="3">
                  <c:v>521.56190476190477</c:v>
                </c:pt>
              </c:numCache>
            </c:numRef>
          </c:val>
          <c:extLst>
            <c:ext xmlns:c16="http://schemas.microsoft.com/office/drawing/2014/chart" uri="{C3380CC4-5D6E-409C-BE32-E72D297353CC}">
              <c16:uniqueId val="{00000008-79F2-4EBD-AB12-FADCA952D94F}"/>
            </c:ext>
          </c:extLst>
        </c:ser>
        <c:dLbls>
          <c:dLblPos val="outEnd"/>
          <c:showLegendKey val="0"/>
          <c:showVal val="1"/>
          <c:showCatName val="0"/>
          <c:showSerName val="0"/>
          <c:showPercent val="0"/>
          <c:showBubbleSize val="0"/>
        </c:dLbls>
        <c:gapWidth val="130"/>
        <c:overlap val="-27"/>
        <c:axId val="1068997504"/>
        <c:axId val="1068994592"/>
      </c:barChart>
      <c:catAx>
        <c:axId val="10689975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994592"/>
        <c:crosses val="autoZero"/>
        <c:auto val="1"/>
        <c:lblAlgn val="ctr"/>
        <c:lblOffset val="100"/>
        <c:noMultiLvlLbl val="0"/>
      </c:catAx>
      <c:valAx>
        <c:axId val="1068994592"/>
        <c:scaling>
          <c:orientation val="minMax"/>
        </c:scaling>
        <c:delete val="1"/>
        <c:axPos val="l"/>
        <c:numFmt formatCode="0" sourceLinked="1"/>
        <c:majorTickMark val="none"/>
        <c:minorTickMark val="none"/>
        <c:tickLblPos val="nextTo"/>
        <c:crossAx val="106899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tx1">
                <a:lumMod val="95000"/>
                <a:lumOff val="5000"/>
              </a:schemeClr>
            </a:solidFill>
            <a:ln>
              <a:noFill/>
            </a:ln>
            <a:effectLst/>
          </c:spPr>
          <c:invertIfNegative val="0"/>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MODEL!$E$53:$E$56</c:f>
              <c:strCache>
                <c:ptCount val="4"/>
                <c:pt idx="0">
                  <c:v>Brass</c:v>
                </c:pt>
                <c:pt idx="1">
                  <c:v>Ekeremor</c:v>
                </c:pt>
                <c:pt idx="2">
                  <c:v>Nembe</c:v>
                </c:pt>
                <c:pt idx="3">
                  <c:v>Southern Ijaw</c:v>
                </c:pt>
              </c:strCache>
            </c:strRef>
          </c:cat>
          <c:val>
            <c:numRef>
              <c:f>MODEL!$F$53:$F$56</c:f>
              <c:numCache>
                <c:formatCode>0.00</c:formatCode>
                <c:ptCount val="4"/>
                <c:pt idx="0">
                  <c:v>1.5454545454545454</c:v>
                </c:pt>
                <c:pt idx="1">
                  <c:v>0.76190476190476186</c:v>
                </c:pt>
                <c:pt idx="2">
                  <c:v>1.1774193548387097</c:v>
                </c:pt>
                <c:pt idx="3">
                  <c:v>0.6875</c:v>
                </c:pt>
              </c:numCache>
            </c:numRef>
          </c:val>
          <c:extLst>
            <c:ext xmlns:c16="http://schemas.microsoft.com/office/drawing/2014/chart" uri="{C3380CC4-5D6E-409C-BE32-E72D297353CC}">
              <c16:uniqueId val="{00000000-D632-416F-A697-A22DE34F451B}"/>
            </c:ext>
          </c:extLst>
        </c:ser>
        <c:ser>
          <c:idx val="1"/>
          <c:order val="1"/>
          <c:spPr>
            <a:solidFill>
              <a:schemeClr val="bg1">
                <a:lumMod val="50000"/>
              </a:schemeClr>
            </a:solidFill>
            <a:ln>
              <a:noFill/>
            </a:ln>
            <a:effectLst/>
          </c:spPr>
          <c:invertIfNegative val="0"/>
          <c:dLbls>
            <c:delete val="1"/>
          </c:dLbls>
          <c:cat>
            <c:strRef>
              <c:f>MODEL!$E$53:$E$56</c:f>
              <c:strCache>
                <c:ptCount val="4"/>
                <c:pt idx="0">
                  <c:v>Brass</c:v>
                </c:pt>
                <c:pt idx="1">
                  <c:v>Ekeremor</c:v>
                </c:pt>
                <c:pt idx="2">
                  <c:v>Nembe</c:v>
                </c:pt>
                <c:pt idx="3">
                  <c:v>Southern Ijaw</c:v>
                </c:pt>
              </c:strCache>
            </c:strRef>
          </c:cat>
          <c:val>
            <c:numRef>
              <c:f>MODEL!$G$53:$G$56</c:f>
              <c:numCache>
                <c:formatCode>0.00</c:formatCode>
                <c:ptCount val="4"/>
                <c:pt idx="0">
                  <c:v>0.15454545454545476</c:v>
                </c:pt>
                <c:pt idx="1">
                  <c:v>0.93809523809523832</c:v>
                </c:pt>
                <c:pt idx="2">
                  <c:v>0.52258064516129044</c:v>
                </c:pt>
                <c:pt idx="3">
                  <c:v>1.0125000000000002</c:v>
                </c:pt>
              </c:numCache>
            </c:numRef>
          </c:val>
          <c:extLst>
            <c:ext xmlns:c16="http://schemas.microsoft.com/office/drawing/2014/chart" uri="{C3380CC4-5D6E-409C-BE32-E72D297353CC}">
              <c16:uniqueId val="{00000001-D632-416F-A697-A22DE34F451B}"/>
            </c:ext>
          </c:extLst>
        </c:ser>
        <c:dLbls>
          <c:dLblPos val="inBase"/>
          <c:showLegendKey val="0"/>
          <c:showVal val="1"/>
          <c:showCatName val="0"/>
          <c:showSerName val="0"/>
          <c:showPercent val="0"/>
          <c:showBubbleSize val="0"/>
        </c:dLbls>
        <c:gapWidth val="130"/>
        <c:overlap val="100"/>
        <c:axId val="1068228128"/>
        <c:axId val="1068233120"/>
      </c:barChart>
      <c:catAx>
        <c:axId val="10682281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233120"/>
        <c:crosses val="autoZero"/>
        <c:auto val="1"/>
        <c:lblAlgn val="ctr"/>
        <c:lblOffset val="100"/>
        <c:noMultiLvlLbl val="0"/>
      </c:catAx>
      <c:valAx>
        <c:axId val="1068233120"/>
        <c:scaling>
          <c:orientation val="minMax"/>
        </c:scaling>
        <c:delete val="1"/>
        <c:axPos val="l"/>
        <c:numFmt formatCode="0.00" sourceLinked="1"/>
        <c:majorTickMark val="none"/>
        <c:minorTickMark val="none"/>
        <c:tickLblPos val="nextTo"/>
        <c:crossAx val="106822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[dash.xlsx]MODEL!PivotTable22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c:spPr>
      </c:pivotFmt>
      <c:pivotFmt>
        <c:idx val="2"/>
        <c:spPr>
          <a:solidFill>
            <a:schemeClr val="bg1">
              <a:lumMod val="50000"/>
            </a:schemeClr>
          </a:solidFill>
          <a:ln>
            <a:noFill/>
          </a:ln>
          <a:effectLst/>
        </c:spPr>
      </c:pivotFmt>
      <c:pivotFmt>
        <c:idx val="3"/>
        <c:spPr>
          <a:solidFill>
            <a:schemeClr val="bg1">
              <a:lumMod val="65000"/>
            </a:schemeClr>
          </a:solidFill>
          <a:ln>
            <a:noFill/>
          </a:ln>
          <a:effectLst/>
        </c:spPr>
      </c:pivotFmt>
      <c:pivotFmt>
        <c:idx val="4"/>
        <c:spPr>
          <a:solidFill>
            <a:schemeClr val="bg1">
              <a:lumMod val="75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95000"/>
              <a:lumOff val="5000"/>
            </a:schemeClr>
          </a:solidFill>
          <a:ln>
            <a:noFill/>
          </a:ln>
          <a:effectLst/>
        </c:spPr>
      </c:pivotFmt>
      <c:pivotFmt>
        <c:idx val="7"/>
        <c:spPr>
          <a:solidFill>
            <a:schemeClr val="bg1">
              <a:lumMod val="50000"/>
            </a:schemeClr>
          </a:solidFill>
          <a:ln>
            <a:noFill/>
          </a:ln>
          <a:effectLst/>
        </c:spPr>
      </c:pivotFmt>
      <c:pivotFmt>
        <c:idx val="8"/>
        <c:spPr>
          <a:solidFill>
            <a:schemeClr val="bg1">
              <a:lumMod val="65000"/>
            </a:schemeClr>
          </a:solidFill>
          <a:ln>
            <a:noFill/>
          </a:ln>
          <a:effectLst/>
        </c:spPr>
      </c:pivotFmt>
      <c:pivotFmt>
        <c:idx val="9"/>
        <c:spPr>
          <a:solidFill>
            <a:schemeClr val="bg1">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95000"/>
              <a:lumOff val="5000"/>
            </a:schemeClr>
          </a:solidFill>
          <a:ln>
            <a:noFill/>
          </a:ln>
          <a:effectLst/>
        </c:spPr>
      </c:pivotFmt>
      <c:pivotFmt>
        <c:idx val="12"/>
        <c:spPr>
          <a:solidFill>
            <a:schemeClr val="bg1">
              <a:lumMod val="50000"/>
            </a:schemeClr>
          </a:solidFill>
          <a:ln>
            <a:noFill/>
          </a:ln>
          <a:effectLst/>
        </c:spPr>
      </c:pivotFmt>
      <c:pivotFmt>
        <c:idx val="13"/>
        <c:spPr>
          <a:solidFill>
            <a:schemeClr val="bg1">
              <a:lumMod val="65000"/>
            </a:schemeClr>
          </a:solidFill>
          <a:ln>
            <a:noFill/>
          </a:ln>
          <a:effectLst/>
        </c:spPr>
      </c:pivotFmt>
      <c:pivotFmt>
        <c:idx val="14"/>
        <c:spPr>
          <a:solidFill>
            <a:schemeClr val="bg1">
              <a:lumMod val="75000"/>
            </a:schemeClr>
          </a:solidFill>
          <a:ln>
            <a:noFill/>
          </a:ln>
          <a:effectLst/>
        </c:spPr>
      </c:pivotFmt>
    </c:pivotFmts>
    <c:plotArea>
      <c:layout/>
      <c:barChart>
        <c:barDir val="col"/>
        <c:grouping val="clustered"/>
        <c:varyColors val="1"/>
        <c:ser>
          <c:idx val="0"/>
          <c:order val="0"/>
          <c:tx>
            <c:strRef>
              <c:f>MODEL!$B$66</c:f>
              <c:strCache>
                <c:ptCount val="1"/>
                <c:pt idx="0">
                  <c:v>Total</c:v>
                </c:pt>
              </c:strCache>
            </c:strRef>
          </c:tx>
          <c:invertIfNegative val="0"/>
          <c:dPt>
            <c:idx val="0"/>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1-0A73-4A73-BB17-41C79811BABD}"/>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3-0A73-4A73-BB17-41C79811BABD}"/>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0A73-4A73-BB17-41C79811BABD}"/>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7-0A73-4A73-BB17-41C79811BA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MODEL!$A$67:$A$71</c:f>
              <c:strCache>
                <c:ptCount val="4"/>
                <c:pt idx="0">
                  <c:v>Ekeremor</c:v>
                </c:pt>
                <c:pt idx="1">
                  <c:v>Southern Ijaw</c:v>
                </c:pt>
                <c:pt idx="2">
                  <c:v>Nembe</c:v>
                </c:pt>
                <c:pt idx="3">
                  <c:v>Brass</c:v>
                </c:pt>
              </c:strCache>
            </c:strRef>
          </c:cat>
          <c:val>
            <c:numRef>
              <c:f>MODEL!$B$67:$B$71</c:f>
              <c:numCache>
                <c:formatCode>_-[$₦-46A]* #,##0_-;\-[$₦-46A]* #,##0_-;_-[$₦-46A]* "-"??_-;_-@_-</c:formatCode>
                <c:ptCount val="4"/>
                <c:pt idx="0">
                  <c:v>526380.95238095243</c:v>
                </c:pt>
                <c:pt idx="1">
                  <c:v>500625</c:v>
                </c:pt>
                <c:pt idx="2">
                  <c:v>472258.06451612903</c:v>
                </c:pt>
                <c:pt idx="3">
                  <c:v>465139.86013986013</c:v>
                </c:pt>
              </c:numCache>
            </c:numRef>
          </c:val>
          <c:extLst>
            <c:ext xmlns:c16="http://schemas.microsoft.com/office/drawing/2014/chart" uri="{C3380CC4-5D6E-409C-BE32-E72D297353CC}">
              <c16:uniqueId val="{00000008-0A73-4A73-BB17-41C79811BABD}"/>
            </c:ext>
          </c:extLst>
        </c:ser>
        <c:dLbls>
          <c:dLblPos val="outEnd"/>
          <c:showLegendKey val="0"/>
          <c:showVal val="1"/>
          <c:showCatName val="0"/>
          <c:showSerName val="0"/>
          <c:showPercent val="0"/>
          <c:showBubbleSize val="0"/>
        </c:dLbls>
        <c:gapWidth val="130"/>
        <c:overlap val="-27"/>
        <c:axId val="572926992"/>
        <c:axId val="572924496"/>
      </c:barChart>
      <c:catAx>
        <c:axId val="5729269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24496"/>
        <c:crosses val="autoZero"/>
        <c:auto val="1"/>
        <c:lblAlgn val="ctr"/>
        <c:lblOffset val="100"/>
        <c:noMultiLvlLbl val="0"/>
      </c:catAx>
      <c:valAx>
        <c:axId val="572924496"/>
        <c:scaling>
          <c:orientation val="minMax"/>
        </c:scaling>
        <c:delete val="1"/>
        <c:axPos val="l"/>
        <c:numFmt formatCode="_-[$₦-46A]* #,##0_-;\-[$₦-46A]* #,##0_-;_-[$₦-46A]* &quot;-&quot;??_-;_-@_-" sourceLinked="1"/>
        <c:majorTickMark val="none"/>
        <c:minorTickMark val="none"/>
        <c:tickLblPos val="nextTo"/>
        <c:crossAx val="57292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[dash.xlsx]MODEL!PivotTable24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c:spPr>
      </c:pivotFmt>
      <c:pivotFmt>
        <c:idx val="2"/>
        <c:spPr>
          <a:solidFill>
            <a:schemeClr val="bg1">
              <a:lumMod val="50000"/>
            </a:schemeClr>
          </a:solidFill>
          <a:ln>
            <a:noFill/>
          </a:ln>
          <a:effectLst/>
        </c:spPr>
      </c:pivotFmt>
      <c:pivotFmt>
        <c:idx val="3"/>
        <c:spPr>
          <a:solidFill>
            <a:schemeClr val="bg1">
              <a:lumMod val="65000"/>
            </a:schemeClr>
          </a:solidFill>
          <a:ln>
            <a:noFill/>
          </a:ln>
          <a:effectLst/>
        </c:spPr>
      </c:pivotFmt>
      <c:pivotFmt>
        <c:idx val="4"/>
        <c:spPr>
          <a:solidFill>
            <a:schemeClr val="bg1">
              <a:lumMod val="75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95000"/>
              <a:lumOff val="5000"/>
            </a:schemeClr>
          </a:solidFill>
          <a:ln>
            <a:noFill/>
          </a:ln>
          <a:effectLst/>
        </c:spPr>
      </c:pivotFmt>
      <c:pivotFmt>
        <c:idx val="7"/>
        <c:spPr>
          <a:solidFill>
            <a:schemeClr val="bg1">
              <a:lumMod val="50000"/>
            </a:schemeClr>
          </a:solidFill>
          <a:ln>
            <a:noFill/>
          </a:ln>
          <a:effectLst/>
        </c:spPr>
      </c:pivotFmt>
      <c:pivotFmt>
        <c:idx val="8"/>
        <c:spPr>
          <a:solidFill>
            <a:schemeClr val="bg1">
              <a:lumMod val="65000"/>
            </a:schemeClr>
          </a:solidFill>
          <a:ln>
            <a:noFill/>
          </a:ln>
          <a:effectLst/>
        </c:spPr>
      </c:pivotFmt>
      <c:pivotFmt>
        <c:idx val="9"/>
        <c:spPr>
          <a:solidFill>
            <a:schemeClr val="bg1">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95000"/>
              <a:lumOff val="5000"/>
            </a:schemeClr>
          </a:solidFill>
          <a:ln>
            <a:noFill/>
          </a:ln>
          <a:effectLst/>
        </c:spPr>
      </c:pivotFmt>
      <c:pivotFmt>
        <c:idx val="12"/>
        <c:spPr>
          <a:solidFill>
            <a:schemeClr val="bg1">
              <a:lumMod val="50000"/>
            </a:schemeClr>
          </a:solidFill>
          <a:ln>
            <a:noFill/>
          </a:ln>
          <a:effectLst/>
        </c:spPr>
      </c:pivotFmt>
      <c:pivotFmt>
        <c:idx val="13"/>
        <c:spPr>
          <a:solidFill>
            <a:schemeClr val="bg1">
              <a:lumMod val="65000"/>
            </a:schemeClr>
          </a:solidFill>
          <a:ln>
            <a:noFill/>
          </a:ln>
          <a:effectLst/>
        </c:spPr>
      </c:pivotFmt>
      <c:pivotFmt>
        <c:idx val="14"/>
        <c:spPr>
          <a:solidFill>
            <a:schemeClr val="bg1">
              <a:lumMod val="75000"/>
            </a:schemeClr>
          </a:solidFill>
          <a:ln>
            <a:noFill/>
          </a:ln>
          <a:effectLst/>
        </c:spPr>
      </c:pivotFmt>
    </c:pivotFmts>
    <c:plotArea>
      <c:layout/>
      <c:barChart>
        <c:barDir val="col"/>
        <c:grouping val="clustered"/>
        <c:varyColors val="1"/>
        <c:ser>
          <c:idx val="0"/>
          <c:order val="0"/>
          <c:tx>
            <c:strRef>
              <c:f>MODEL!$B$73</c:f>
              <c:strCache>
                <c:ptCount val="1"/>
                <c:pt idx="0">
                  <c:v>Total</c:v>
                </c:pt>
              </c:strCache>
            </c:strRef>
          </c:tx>
          <c:invertIfNegative val="0"/>
          <c:dPt>
            <c:idx val="0"/>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1-FA3F-40DA-80C1-6E8CB20E12FC}"/>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3-FA3F-40DA-80C1-6E8CB20E12FC}"/>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FA3F-40DA-80C1-6E8CB20E12FC}"/>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7-FA3F-40DA-80C1-6E8CB20E12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MODEL!$A$74:$A$78</c:f>
              <c:strCache>
                <c:ptCount val="4"/>
                <c:pt idx="0">
                  <c:v>Nembe</c:v>
                </c:pt>
                <c:pt idx="1">
                  <c:v>Brass</c:v>
                </c:pt>
                <c:pt idx="2">
                  <c:v>Southern Ijaw</c:v>
                </c:pt>
                <c:pt idx="3">
                  <c:v>Ekeremor</c:v>
                </c:pt>
              </c:strCache>
            </c:strRef>
          </c:cat>
          <c:val>
            <c:numRef>
              <c:f>MODEL!$B$74:$B$78</c:f>
              <c:numCache>
                <c:formatCode>0.0</c:formatCode>
                <c:ptCount val="4"/>
                <c:pt idx="0">
                  <c:v>7.32258064516129</c:v>
                </c:pt>
                <c:pt idx="1">
                  <c:v>7.1258741258741258</c:v>
                </c:pt>
                <c:pt idx="2">
                  <c:v>4.1500000000000004</c:v>
                </c:pt>
                <c:pt idx="3">
                  <c:v>3.7333333333333334</c:v>
                </c:pt>
              </c:numCache>
            </c:numRef>
          </c:val>
          <c:extLst>
            <c:ext xmlns:c16="http://schemas.microsoft.com/office/drawing/2014/chart" uri="{C3380CC4-5D6E-409C-BE32-E72D297353CC}">
              <c16:uniqueId val="{00000008-FA3F-40DA-80C1-6E8CB20E12FC}"/>
            </c:ext>
          </c:extLst>
        </c:ser>
        <c:dLbls>
          <c:dLblPos val="outEnd"/>
          <c:showLegendKey val="0"/>
          <c:showVal val="1"/>
          <c:showCatName val="0"/>
          <c:showSerName val="0"/>
          <c:showPercent val="0"/>
          <c:showBubbleSize val="0"/>
        </c:dLbls>
        <c:gapWidth val="130"/>
        <c:overlap val="-27"/>
        <c:axId val="2126087824"/>
        <c:axId val="2126084080"/>
      </c:barChart>
      <c:catAx>
        <c:axId val="21260878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084080"/>
        <c:crosses val="autoZero"/>
        <c:auto val="1"/>
        <c:lblAlgn val="ctr"/>
        <c:lblOffset val="100"/>
        <c:noMultiLvlLbl val="0"/>
      </c:catAx>
      <c:valAx>
        <c:axId val="2126084080"/>
        <c:scaling>
          <c:orientation val="minMax"/>
        </c:scaling>
        <c:delete val="1"/>
        <c:axPos val="l"/>
        <c:numFmt formatCode="0.0" sourceLinked="1"/>
        <c:majorTickMark val="none"/>
        <c:minorTickMark val="none"/>
        <c:tickLblPos val="nextTo"/>
        <c:crossAx val="212608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9.png"/><Relationship Id="rId18" Type="http://schemas.openxmlformats.org/officeDocument/2006/relationships/image" Target="../media/image12.svg"/><Relationship Id="rId3" Type="http://schemas.openxmlformats.org/officeDocument/2006/relationships/chart" Target="../charts/chart1.xml"/><Relationship Id="rId21" Type="http://schemas.openxmlformats.org/officeDocument/2006/relationships/image" Target="../media/image14.png"/><Relationship Id="rId7" Type="http://schemas.openxmlformats.org/officeDocument/2006/relationships/image" Target="../media/image5.png"/><Relationship Id="rId12" Type="http://schemas.openxmlformats.org/officeDocument/2006/relationships/chart" Target="../charts/chart4.xml"/><Relationship Id="rId17" Type="http://schemas.openxmlformats.org/officeDocument/2006/relationships/image" Target="../media/image11.png"/><Relationship Id="rId2" Type="http://schemas.openxmlformats.org/officeDocument/2006/relationships/image" Target="../media/image2.svg"/><Relationship Id="rId16" Type="http://schemas.openxmlformats.org/officeDocument/2006/relationships/chart" Target="../charts/chart6.xml"/><Relationship Id="rId20" Type="http://schemas.openxmlformats.org/officeDocument/2006/relationships/hyperlink" Target="https://www.linkedin.com/in/titus-fadayini-1b75a2176/" TargetMode="External"/><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8.svg"/><Relationship Id="rId5" Type="http://schemas.openxmlformats.org/officeDocument/2006/relationships/image" Target="../media/image4.svg"/><Relationship Id="rId15" Type="http://schemas.openxmlformats.org/officeDocument/2006/relationships/chart" Target="../charts/chart5.xml"/><Relationship Id="rId10" Type="http://schemas.openxmlformats.org/officeDocument/2006/relationships/image" Target="../media/image7.png"/><Relationship Id="rId19" Type="http://schemas.openxmlformats.org/officeDocument/2006/relationships/image" Target="../media/image13.png"/><Relationship Id="rId4" Type="http://schemas.openxmlformats.org/officeDocument/2006/relationships/image" Target="../media/image3.png"/><Relationship Id="rId9" Type="http://schemas.openxmlformats.org/officeDocument/2006/relationships/chart" Target="../charts/chart3.xml"/><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3</xdr:col>
      <xdr:colOff>199907</xdr:colOff>
      <xdr:row>2</xdr:row>
      <xdr:rowOff>0</xdr:rowOff>
    </xdr:from>
    <xdr:to>
      <xdr:col>27</xdr:col>
      <xdr:colOff>587962</xdr:colOff>
      <xdr:row>41</xdr:row>
      <xdr:rowOff>0</xdr:rowOff>
    </xdr:to>
    <xdr:sp macro="" textlink="">
      <xdr:nvSpPr>
        <xdr:cNvPr id="37" name="Rectangle: Rounded Corners 36">
          <a:extLst>
            <a:ext uri="{FF2B5EF4-FFF2-40B4-BE49-F238E27FC236}">
              <a16:creationId xmlns:a16="http://schemas.microsoft.com/office/drawing/2014/main" id="{FCD38A11-4D76-4F32-A58C-15B105207E07}"/>
            </a:ext>
          </a:extLst>
        </xdr:cNvPr>
        <xdr:cNvSpPr/>
      </xdr:nvSpPr>
      <xdr:spPr>
        <a:xfrm>
          <a:off x="2034351" y="376296"/>
          <a:ext cx="15063611" cy="7337778"/>
        </a:xfrm>
        <a:prstGeom prst="roundRect">
          <a:avLst>
            <a:gd name="adj" fmla="val 2981"/>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141111</xdr:colOff>
      <xdr:row>6</xdr:row>
      <xdr:rowOff>155928</xdr:rowOff>
    </xdr:from>
    <xdr:to>
      <xdr:col>8</xdr:col>
      <xdr:colOff>339372</xdr:colOff>
      <xdr:row>13</xdr:row>
      <xdr:rowOff>92428</xdr:rowOff>
    </xdr:to>
    <xdr:grpSp>
      <xdr:nvGrpSpPr>
        <xdr:cNvPr id="29" name="Group 28">
          <a:extLst>
            <a:ext uri="{FF2B5EF4-FFF2-40B4-BE49-F238E27FC236}">
              <a16:creationId xmlns:a16="http://schemas.microsoft.com/office/drawing/2014/main" id="{D87B989A-DB0D-4C4D-B3F1-DC32FFCCB900}"/>
            </a:ext>
          </a:extLst>
        </xdr:cNvPr>
        <xdr:cNvGrpSpPr/>
      </xdr:nvGrpSpPr>
      <xdr:grpSpPr>
        <a:xfrm>
          <a:off x="2587037" y="1284817"/>
          <a:ext cx="2644187" cy="1253537"/>
          <a:chOff x="1612900" y="469900"/>
          <a:chExt cx="2317750" cy="1225550"/>
        </a:xfrm>
        <a:effectLst>
          <a:outerShdw blurRad="50800" dist="38100" dir="2700000" algn="tl" rotWithShape="0">
            <a:prstClr val="black">
              <a:alpha val="40000"/>
            </a:prstClr>
          </a:outerShdw>
        </a:effectLst>
      </xdr:grpSpPr>
      <xdr:grpSp>
        <xdr:nvGrpSpPr>
          <xdr:cNvPr id="24" name="Group 23">
            <a:extLst>
              <a:ext uri="{FF2B5EF4-FFF2-40B4-BE49-F238E27FC236}">
                <a16:creationId xmlns:a16="http://schemas.microsoft.com/office/drawing/2014/main" id="{CB373DC6-55BB-431C-AE52-C4D7AA263F9F}"/>
              </a:ext>
            </a:extLst>
          </xdr:cNvPr>
          <xdr:cNvGrpSpPr/>
        </xdr:nvGrpSpPr>
        <xdr:grpSpPr>
          <a:xfrm>
            <a:off x="1612900" y="469900"/>
            <a:ext cx="2317750" cy="1225550"/>
            <a:chOff x="1651000" y="539750"/>
            <a:chExt cx="2317750" cy="1225550"/>
          </a:xfrm>
        </xdr:grpSpPr>
        <xdr:sp macro="" textlink="">
          <xdr:nvSpPr>
            <xdr:cNvPr id="13" name="Rectangle: Rounded Corners 12">
              <a:extLst>
                <a:ext uri="{FF2B5EF4-FFF2-40B4-BE49-F238E27FC236}">
                  <a16:creationId xmlns:a16="http://schemas.microsoft.com/office/drawing/2014/main" id="{74D9D991-3778-4FF7-9CE2-7E6F61F2902A}"/>
                </a:ext>
              </a:extLst>
            </xdr:cNvPr>
            <xdr:cNvSpPr/>
          </xdr:nvSpPr>
          <xdr:spPr>
            <a:xfrm>
              <a:off x="1651000" y="539750"/>
              <a:ext cx="2317750" cy="1206500"/>
            </a:xfrm>
            <a:prstGeom prst="roundRect">
              <a:avLst>
                <a:gd name="adj" fmla="val 6402"/>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3" name="Graphic 22" descr="Paint">
              <a:extLst>
                <a:ext uri="{FF2B5EF4-FFF2-40B4-BE49-F238E27FC236}">
                  <a16:creationId xmlns:a16="http://schemas.microsoft.com/office/drawing/2014/main" id="{963187E3-E8FF-4C29-9A90-4E4E3C54A9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244850" y="977900"/>
              <a:ext cx="685800" cy="787400"/>
            </a:xfrm>
            <a:prstGeom prst="rect">
              <a:avLst/>
            </a:prstGeom>
          </xdr:spPr>
        </xdr:pic>
      </xdr:grpSp>
      <xdr:sp macro="" textlink="MODEL!B4">
        <xdr:nvSpPr>
          <xdr:cNvPr id="11" name="Rectangle: Rounded Corners 10">
            <a:extLst>
              <a:ext uri="{FF2B5EF4-FFF2-40B4-BE49-F238E27FC236}">
                <a16:creationId xmlns:a16="http://schemas.microsoft.com/office/drawing/2014/main" id="{FCD0E989-3174-4F15-83F4-69B249A7E6A9}"/>
              </a:ext>
            </a:extLst>
          </xdr:cNvPr>
          <xdr:cNvSpPr/>
        </xdr:nvSpPr>
        <xdr:spPr>
          <a:xfrm>
            <a:off x="1695450" y="838200"/>
            <a:ext cx="1079500" cy="342900"/>
          </a:xfrm>
          <a:prstGeom prst="roundRect">
            <a:avLst>
              <a:gd name="adj" fmla="val 640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42CE02F-8F77-4576-80CB-A62082BF459D}" type="TxLink">
              <a:rPr lang="en-US" sz="1400" b="1" i="0" u="none" strike="noStrike">
                <a:solidFill>
                  <a:srgbClr val="000000"/>
                </a:solidFill>
                <a:latin typeface="Calibri"/>
                <a:ea typeface="Calibri"/>
                <a:cs typeface="Calibri"/>
              </a:rPr>
              <a:t> 285,124 </a:t>
            </a:fld>
            <a:endParaRPr lang="en-US" sz="1400" b="1"/>
          </a:p>
        </xdr:txBody>
      </xdr:sp>
      <xdr:sp macro="" textlink="">
        <xdr:nvSpPr>
          <xdr:cNvPr id="15" name="Rectangle 14">
            <a:extLst>
              <a:ext uri="{FF2B5EF4-FFF2-40B4-BE49-F238E27FC236}">
                <a16:creationId xmlns:a16="http://schemas.microsoft.com/office/drawing/2014/main" id="{F3B68987-4982-4371-ABAA-982A62D821C1}"/>
              </a:ext>
            </a:extLst>
          </xdr:cNvPr>
          <xdr:cNvSpPr/>
        </xdr:nvSpPr>
        <xdr:spPr>
          <a:xfrm>
            <a:off x="1663700" y="571500"/>
            <a:ext cx="144145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lumMod val="95000"/>
                    <a:lumOff val="5000"/>
                  </a:schemeClr>
                </a:solidFill>
              </a:rPr>
              <a:t>Units</a:t>
            </a:r>
            <a:r>
              <a:rPr lang="en-US" sz="1100" baseline="0">
                <a:solidFill>
                  <a:schemeClr val="tx1">
                    <a:lumMod val="95000"/>
                    <a:lumOff val="5000"/>
                  </a:schemeClr>
                </a:solidFill>
              </a:rPr>
              <a:t> Produced</a:t>
            </a:r>
            <a:endParaRPr lang="en-US" sz="1100">
              <a:solidFill>
                <a:schemeClr val="tx1">
                  <a:lumMod val="95000"/>
                  <a:lumOff val="5000"/>
                </a:schemeClr>
              </a:solidFill>
            </a:endParaRPr>
          </a:p>
        </xdr:txBody>
      </xdr:sp>
    </xdr:grpSp>
    <xdr:clientData/>
  </xdr:twoCellAnchor>
  <xdr:twoCellAnchor>
    <xdr:from>
      <xdr:col>2</xdr:col>
      <xdr:colOff>610775</xdr:colOff>
      <xdr:row>8</xdr:row>
      <xdr:rowOff>88900</xdr:rowOff>
    </xdr:from>
    <xdr:to>
      <xdr:col>2</xdr:col>
      <xdr:colOff>610775</xdr:colOff>
      <xdr:row>10</xdr:row>
      <xdr:rowOff>95250</xdr:rowOff>
    </xdr:to>
    <xdr:cxnSp macro="">
      <xdr:nvCxnSpPr>
        <xdr:cNvPr id="17" name="Straight Connector 16">
          <a:extLst>
            <a:ext uri="{FF2B5EF4-FFF2-40B4-BE49-F238E27FC236}">
              <a16:creationId xmlns:a16="http://schemas.microsoft.com/office/drawing/2014/main" id="{252F0DF7-0B29-4D19-AD21-B25C45A41CAD}"/>
            </a:ext>
          </a:extLst>
        </xdr:cNvPr>
        <xdr:cNvCxnSpPr/>
      </xdr:nvCxnSpPr>
      <xdr:spPr>
        <a:xfrm>
          <a:off x="1833738" y="1217789"/>
          <a:ext cx="0" cy="382646"/>
        </a:xfrm>
        <a:prstGeom prst="line">
          <a:avLst/>
        </a:prstGeom>
        <a:ln w="12700">
          <a:solidFill>
            <a:schemeClr val="tx1">
              <a:lumMod val="95000"/>
              <a:lumOff val="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xdr:row>
      <xdr:rowOff>0</xdr:rowOff>
    </xdr:from>
    <xdr:to>
      <xdr:col>3</xdr:col>
      <xdr:colOff>211667</xdr:colOff>
      <xdr:row>41</xdr:row>
      <xdr:rowOff>0</xdr:rowOff>
    </xdr:to>
    <xdr:grpSp>
      <xdr:nvGrpSpPr>
        <xdr:cNvPr id="50" name="Group 49">
          <a:extLst>
            <a:ext uri="{FF2B5EF4-FFF2-40B4-BE49-F238E27FC236}">
              <a16:creationId xmlns:a16="http://schemas.microsoft.com/office/drawing/2014/main" id="{59CA01D2-F25A-4420-9771-539455628D85}"/>
            </a:ext>
          </a:extLst>
        </xdr:cNvPr>
        <xdr:cNvGrpSpPr/>
      </xdr:nvGrpSpPr>
      <xdr:grpSpPr>
        <a:xfrm>
          <a:off x="0" y="376296"/>
          <a:ext cx="2046111" cy="7337778"/>
          <a:chOff x="0" y="0"/>
          <a:chExt cx="1536124" cy="5628409"/>
        </a:xfrm>
      </xdr:grpSpPr>
      <xdr:sp macro="" textlink="">
        <xdr:nvSpPr>
          <xdr:cNvPr id="4" name="Rectangle: Rounded Corners 3">
            <a:extLst>
              <a:ext uri="{FF2B5EF4-FFF2-40B4-BE49-F238E27FC236}">
                <a16:creationId xmlns:a16="http://schemas.microsoft.com/office/drawing/2014/main" id="{4A29CE87-65CA-478B-A535-F91E7BCCC606}"/>
              </a:ext>
            </a:extLst>
          </xdr:cNvPr>
          <xdr:cNvSpPr/>
        </xdr:nvSpPr>
        <xdr:spPr>
          <a:xfrm>
            <a:off x="0" y="0"/>
            <a:ext cx="1536124" cy="5628409"/>
          </a:xfrm>
          <a:prstGeom prst="roundRect">
            <a:avLst>
              <a:gd name="adj" fmla="val 4440"/>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lumMod val="10000"/>
                </a:schemeClr>
              </a:solidFill>
            </a:endParaRPr>
          </a:p>
        </xdr:txBody>
      </xdr:sp>
      <mc:AlternateContent xmlns:mc="http://schemas.openxmlformats.org/markup-compatibility/2006">
        <mc:Choice xmlns:a14="http://schemas.microsoft.com/office/drawing/2010/main" Requires="a14">
          <xdr:graphicFrame macro="">
            <xdr:nvGraphicFramePr>
              <xdr:cNvPr id="25" name="Week Name">
                <a:extLst>
                  <a:ext uri="{FF2B5EF4-FFF2-40B4-BE49-F238E27FC236}">
                    <a16:creationId xmlns:a16="http://schemas.microsoft.com/office/drawing/2014/main" id="{3EEA77DA-D4EF-497A-8676-5F1E7149C321}"/>
                  </a:ext>
                </a:extLst>
              </xdr:cNvPr>
              <xdr:cNvGraphicFramePr/>
            </xdr:nvGraphicFramePr>
            <xdr:xfrm>
              <a:off x="46712" y="2083594"/>
              <a:ext cx="1401359" cy="1623580"/>
            </xdr:xfrm>
            <a:graphic>
              <a:graphicData uri="http://schemas.microsoft.com/office/drawing/2010/slicer">
                <sle:slicer xmlns:sle="http://schemas.microsoft.com/office/drawing/2010/slicer" name="Week Name"/>
              </a:graphicData>
            </a:graphic>
          </xdr:graphicFrame>
        </mc:Choice>
        <mc:Fallback>
          <xdr:sp macro="" textlink="">
            <xdr:nvSpPr>
              <xdr:cNvPr id="0" name=""/>
              <xdr:cNvSpPr>
                <a:spLocks noTextEdit="1"/>
              </xdr:cNvSpPr>
            </xdr:nvSpPr>
            <xdr:spPr>
              <a:xfrm>
                <a:off x="62220" y="3092685"/>
                <a:ext cx="1866605" cy="2116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9</xdr:col>
      <xdr:colOff>303069</xdr:colOff>
      <xdr:row>6</xdr:row>
      <xdr:rowOff>32616</xdr:rowOff>
    </xdr:from>
    <xdr:to>
      <xdr:col>15</xdr:col>
      <xdr:colOff>44892</xdr:colOff>
      <xdr:row>21</xdr:row>
      <xdr:rowOff>171923</xdr:rowOff>
    </xdr:to>
    <xdr:grpSp>
      <xdr:nvGrpSpPr>
        <xdr:cNvPr id="62" name="Group 61">
          <a:extLst>
            <a:ext uri="{FF2B5EF4-FFF2-40B4-BE49-F238E27FC236}">
              <a16:creationId xmlns:a16="http://schemas.microsoft.com/office/drawing/2014/main" id="{0C958CAD-ABF8-4C17-93A3-6B9A35089EBD}"/>
            </a:ext>
          </a:extLst>
        </xdr:cNvPr>
        <xdr:cNvGrpSpPr/>
      </xdr:nvGrpSpPr>
      <xdr:grpSpPr>
        <a:xfrm>
          <a:off x="5806402" y="1161505"/>
          <a:ext cx="3410712" cy="2961529"/>
          <a:chOff x="4546024" y="407843"/>
          <a:chExt cx="3384262" cy="2953512"/>
        </a:xfrm>
        <a:effectLst>
          <a:outerShdw blurRad="50800" dist="38100" dir="2700000" algn="tl" rotWithShape="0">
            <a:prstClr val="black">
              <a:alpha val="40000"/>
            </a:prstClr>
          </a:outerShdw>
        </a:effectLst>
      </xdr:grpSpPr>
      <xdr:grpSp>
        <xdr:nvGrpSpPr>
          <xdr:cNvPr id="61" name="Group 60">
            <a:extLst>
              <a:ext uri="{FF2B5EF4-FFF2-40B4-BE49-F238E27FC236}">
                <a16:creationId xmlns:a16="http://schemas.microsoft.com/office/drawing/2014/main" id="{168393ED-0677-4C43-9B8C-DBB5BE4E93D5}"/>
              </a:ext>
            </a:extLst>
          </xdr:cNvPr>
          <xdr:cNvGrpSpPr/>
        </xdr:nvGrpSpPr>
        <xdr:grpSpPr>
          <a:xfrm>
            <a:off x="4546024" y="407843"/>
            <a:ext cx="3384262" cy="2953512"/>
            <a:chOff x="4618183" y="415059"/>
            <a:chExt cx="3384262" cy="2953512"/>
          </a:xfrm>
        </xdr:grpSpPr>
        <xdr:sp macro="" textlink="">
          <xdr:nvSpPr>
            <xdr:cNvPr id="14" name="Rectangle: Rounded Corners 13">
              <a:extLst>
                <a:ext uri="{FF2B5EF4-FFF2-40B4-BE49-F238E27FC236}">
                  <a16:creationId xmlns:a16="http://schemas.microsoft.com/office/drawing/2014/main" id="{567C2A5B-7117-4282-8CA7-430A523A35D9}"/>
                </a:ext>
              </a:extLst>
            </xdr:cNvPr>
            <xdr:cNvSpPr/>
          </xdr:nvSpPr>
          <xdr:spPr>
            <a:xfrm>
              <a:off x="4618183" y="415059"/>
              <a:ext cx="3384262" cy="2953512"/>
            </a:xfrm>
            <a:prstGeom prst="roundRect">
              <a:avLst>
                <a:gd name="adj" fmla="val 6402"/>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7" name="Chart 46">
              <a:extLst>
                <a:ext uri="{FF2B5EF4-FFF2-40B4-BE49-F238E27FC236}">
                  <a16:creationId xmlns:a16="http://schemas.microsoft.com/office/drawing/2014/main" id="{34C2DBCF-796C-48FC-9BAE-F3BED16A3D25}"/>
                </a:ext>
              </a:extLst>
            </xdr:cNvPr>
            <xdr:cNvGraphicFramePr>
              <a:graphicFrameLocks/>
            </xdr:cNvGraphicFramePr>
          </xdr:nvGraphicFramePr>
          <xdr:xfrm>
            <a:off x="4776932" y="1212272"/>
            <a:ext cx="3001818" cy="1933864"/>
          </xdr:xfrm>
          <a:graphic>
            <a:graphicData uri="http://schemas.openxmlformats.org/drawingml/2006/chart">
              <c:chart xmlns:c="http://schemas.openxmlformats.org/drawingml/2006/chart" xmlns:r="http://schemas.openxmlformats.org/officeDocument/2006/relationships" r:id="rId3"/>
            </a:graphicData>
          </a:graphic>
        </xdr:graphicFrame>
        <xdr:pic>
          <xdr:nvPicPr>
            <xdr:cNvPr id="60" name="Graphic 59" descr="Group brainstorm">
              <a:extLst>
                <a:ext uri="{FF2B5EF4-FFF2-40B4-BE49-F238E27FC236}">
                  <a16:creationId xmlns:a16="http://schemas.microsoft.com/office/drawing/2014/main" id="{9B0035A6-DF44-453E-90E3-378B184BF3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230341" y="432954"/>
              <a:ext cx="692727" cy="548409"/>
            </a:xfrm>
            <a:prstGeom prst="rect">
              <a:avLst/>
            </a:prstGeom>
          </xdr:spPr>
        </xdr:pic>
      </xdr:grpSp>
      <xdr:sp macro="" textlink="KPIS!F4">
        <xdr:nvSpPr>
          <xdr:cNvPr id="38" name="Rectangle 37">
            <a:extLst>
              <a:ext uri="{FF2B5EF4-FFF2-40B4-BE49-F238E27FC236}">
                <a16:creationId xmlns:a16="http://schemas.microsoft.com/office/drawing/2014/main" id="{55CC204C-DD10-41B4-A0BC-0DD3FF31A874}"/>
              </a:ext>
            </a:extLst>
          </xdr:cNvPr>
          <xdr:cNvSpPr/>
        </xdr:nvSpPr>
        <xdr:spPr>
          <a:xfrm>
            <a:off x="4774624" y="673100"/>
            <a:ext cx="466436" cy="2701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AE59760-6BE8-41FF-A693-A41EC3A4D49D}" type="TxLink">
              <a:rPr lang="en-US" sz="1400" b="1" i="0" u="none" strike="noStrike">
                <a:solidFill>
                  <a:srgbClr val="000000"/>
                </a:solidFill>
                <a:latin typeface="Calibri"/>
                <a:ea typeface="Calibri"/>
                <a:cs typeface="Calibri"/>
              </a:rPr>
              <a:t>113</a:t>
            </a:fld>
            <a:endParaRPr lang="en-US" sz="1400" b="1"/>
          </a:p>
        </xdr:txBody>
      </xdr:sp>
      <xdr:cxnSp macro="">
        <xdr:nvCxnSpPr>
          <xdr:cNvPr id="39" name="Straight Connector 38">
            <a:extLst>
              <a:ext uri="{FF2B5EF4-FFF2-40B4-BE49-F238E27FC236}">
                <a16:creationId xmlns:a16="http://schemas.microsoft.com/office/drawing/2014/main" id="{B15E68B8-3A89-4BB1-82D8-4CF2E0923D0A}"/>
              </a:ext>
            </a:extLst>
          </xdr:cNvPr>
          <xdr:cNvCxnSpPr/>
        </xdr:nvCxnSpPr>
        <xdr:spPr>
          <a:xfrm>
            <a:off x="4805796" y="734868"/>
            <a:ext cx="0" cy="206664"/>
          </a:xfrm>
          <a:prstGeom prst="line">
            <a:avLst/>
          </a:prstGeom>
          <a:ln w="12700">
            <a:solidFill>
              <a:schemeClr val="tx1">
                <a:lumMod val="95000"/>
                <a:lumOff val="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sp macro="" textlink="">
        <xdr:nvSpPr>
          <xdr:cNvPr id="46" name="Rectangle 45">
            <a:extLst>
              <a:ext uri="{FF2B5EF4-FFF2-40B4-BE49-F238E27FC236}">
                <a16:creationId xmlns:a16="http://schemas.microsoft.com/office/drawing/2014/main" id="{CC2AFBCA-3F68-4B2C-B1CD-4957CE8F84BA}"/>
              </a:ext>
            </a:extLst>
          </xdr:cNvPr>
          <xdr:cNvSpPr/>
        </xdr:nvSpPr>
        <xdr:spPr>
          <a:xfrm>
            <a:off x="4679950" y="473075"/>
            <a:ext cx="1432833" cy="2525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lumMod val="95000"/>
                    <a:lumOff val="5000"/>
                  </a:schemeClr>
                </a:solidFill>
              </a:rPr>
              <a:t>Employees</a:t>
            </a:r>
          </a:p>
        </xdr:txBody>
      </xdr:sp>
    </xdr:grpSp>
    <xdr:clientData/>
  </xdr:twoCellAnchor>
  <xdr:twoCellAnchor>
    <xdr:from>
      <xdr:col>15</xdr:col>
      <xdr:colOff>238126</xdr:colOff>
      <xdr:row>6</xdr:row>
      <xdr:rowOff>50512</xdr:rowOff>
    </xdr:from>
    <xdr:to>
      <xdr:col>20</xdr:col>
      <xdr:colOff>590724</xdr:colOff>
      <xdr:row>22</xdr:row>
      <xdr:rowOff>2206</xdr:rowOff>
    </xdr:to>
    <xdr:grpSp>
      <xdr:nvGrpSpPr>
        <xdr:cNvPr id="49" name="Group 48">
          <a:extLst>
            <a:ext uri="{FF2B5EF4-FFF2-40B4-BE49-F238E27FC236}">
              <a16:creationId xmlns:a16="http://schemas.microsoft.com/office/drawing/2014/main" id="{708C181E-91C9-45DA-BD92-BF1F0065A588}"/>
            </a:ext>
          </a:extLst>
        </xdr:cNvPr>
        <xdr:cNvGrpSpPr/>
      </xdr:nvGrpSpPr>
      <xdr:grpSpPr>
        <a:xfrm>
          <a:off x="9410348" y="1179401"/>
          <a:ext cx="3410006" cy="2962064"/>
          <a:chOff x="8363240" y="721591"/>
          <a:chExt cx="3225510" cy="3297670"/>
        </a:xfrm>
        <a:effectLst>
          <a:outerShdw blurRad="50800" dist="38100" dir="2700000" algn="tl" rotWithShape="0">
            <a:prstClr val="black">
              <a:alpha val="40000"/>
            </a:prstClr>
          </a:outerShdw>
        </a:effectLst>
      </xdr:grpSpPr>
      <xdr:sp macro="" textlink="">
        <xdr:nvSpPr>
          <xdr:cNvPr id="12" name="Rectangle: Rounded Corners 11">
            <a:extLst>
              <a:ext uri="{FF2B5EF4-FFF2-40B4-BE49-F238E27FC236}">
                <a16:creationId xmlns:a16="http://schemas.microsoft.com/office/drawing/2014/main" id="{8E00822D-2788-4319-A0D2-260D496EFB5C}"/>
              </a:ext>
            </a:extLst>
          </xdr:cNvPr>
          <xdr:cNvSpPr/>
        </xdr:nvSpPr>
        <xdr:spPr>
          <a:xfrm>
            <a:off x="8363240" y="721591"/>
            <a:ext cx="3225510" cy="3297670"/>
          </a:xfrm>
          <a:prstGeom prst="roundRect">
            <a:avLst>
              <a:gd name="adj" fmla="val 640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8" name="Chart 47">
            <a:extLst>
              <a:ext uri="{FF2B5EF4-FFF2-40B4-BE49-F238E27FC236}">
                <a16:creationId xmlns:a16="http://schemas.microsoft.com/office/drawing/2014/main" id="{D59F32AD-E51E-4AE0-B966-323A377715B9}"/>
              </a:ext>
            </a:extLst>
          </xdr:cNvPr>
          <xdr:cNvGraphicFramePr>
            <a:graphicFrameLocks/>
          </xdr:cNvGraphicFramePr>
        </xdr:nvGraphicFramePr>
        <xdr:xfrm>
          <a:off x="8558740" y="1399744"/>
          <a:ext cx="2705967" cy="2565819"/>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15</xdr:col>
      <xdr:colOff>346364</xdr:colOff>
      <xdr:row>6</xdr:row>
      <xdr:rowOff>101023</xdr:rowOff>
    </xdr:from>
    <xdr:to>
      <xdr:col>17</xdr:col>
      <xdr:colOff>566925</xdr:colOff>
      <xdr:row>7</xdr:row>
      <xdr:rowOff>165958</xdr:rowOff>
    </xdr:to>
    <xdr:sp macro="" textlink="">
      <xdr:nvSpPr>
        <xdr:cNvPr id="52" name="Rectangle 51">
          <a:extLst>
            <a:ext uri="{FF2B5EF4-FFF2-40B4-BE49-F238E27FC236}">
              <a16:creationId xmlns:a16="http://schemas.microsoft.com/office/drawing/2014/main" id="{9700DBAE-6BA0-4A46-91BE-E44C38E74A93}"/>
            </a:ext>
          </a:extLst>
        </xdr:cNvPr>
        <xdr:cNvSpPr/>
      </xdr:nvSpPr>
      <xdr:spPr>
        <a:xfrm>
          <a:off x="8226137" y="476250"/>
          <a:ext cx="1432833" cy="2525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lumMod val="95000"/>
                  <a:lumOff val="5000"/>
                </a:schemeClr>
              </a:solidFill>
            </a:rPr>
            <a:t>AVG</a:t>
          </a:r>
          <a:r>
            <a:rPr lang="en-US" sz="1100" baseline="0">
              <a:solidFill>
                <a:schemeClr val="tx1">
                  <a:lumMod val="95000"/>
                  <a:lumOff val="5000"/>
                </a:schemeClr>
              </a:solidFill>
            </a:rPr>
            <a:t> HRS WORKED</a:t>
          </a:r>
          <a:endParaRPr lang="en-US" sz="1100">
            <a:solidFill>
              <a:schemeClr val="tx1">
                <a:lumMod val="95000"/>
                <a:lumOff val="5000"/>
              </a:schemeClr>
            </a:solidFill>
          </a:endParaRPr>
        </a:p>
      </xdr:txBody>
    </xdr:sp>
    <xdr:clientData/>
  </xdr:twoCellAnchor>
  <xdr:twoCellAnchor>
    <xdr:from>
      <xdr:col>15</xdr:col>
      <xdr:colOff>411308</xdr:colOff>
      <xdr:row>7</xdr:row>
      <xdr:rowOff>93806</xdr:rowOff>
    </xdr:from>
    <xdr:to>
      <xdr:col>16</xdr:col>
      <xdr:colOff>404092</xdr:colOff>
      <xdr:row>9</xdr:row>
      <xdr:rowOff>28864</xdr:rowOff>
    </xdr:to>
    <xdr:sp macro="" textlink="KPIS!H4">
      <xdr:nvSpPr>
        <xdr:cNvPr id="53" name="Rectangle 52">
          <a:extLst>
            <a:ext uri="{FF2B5EF4-FFF2-40B4-BE49-F238E27FC236}">
              <a16:creationId xmlns:a16="http://schemas.microsoft.com/office/drawing/2014/main" id="{8C78E309-344F-4053-ADF4-A2E6BE1A29F3}"/>
            </a:ext>
          </a:extLst>
        </xdr:cNvPr>
        <xdr:cNvSpPr/>
      </xdr:nvSpPr>
      <xdr:spPr>
        <a:xfrm>
          <a:off x="8291081" y="656647"/>
          <a:ext cx="598920" cy="3102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FBA0D85-8823-4E14-A0B7-DA6810F58A9D}" type="TxLink">
            <a:rPr lang="en-US" sz="1400" b="1" i="0" u="none" strike="noStrike">
              <a:solidFill>
                <a:srgbClr val="000000"/>
              </a:solidFill>
              <a:latin typeface="Calibri"/>
              <a:ea typeface="Calibri"/>
              <a:cs typeface="Calibri"/>
            </a:rPr>
            <a:t>56.8</a:t>
          </a:fld>
          <a:endParaRPr lang="en-US" sz="1400" b="1"/>
        </a:p>
      </xdr:txBody>
    </xdr:sp>
    <xdr:clientData/>
  </xdr:twoCellAnchor>
  <xdr:twoCellAnchor>
    <xdr:from>
      <xdr:col>15</xdr:col>
      <xdr:colOff>447388</xdr:colOff>
      <xdr:row>7</xdr:row>
      <xdr:rowOff>137101</xdr:rowOff>
    </xdr:from>
    <xdr:to>
      <xdr:col>15</xdr:col>
      <xdr:colOff>447388</xdr:colOff>
      <xdr:row>8</xdr:row>
      <xdr:rowOff>156151</xdr:rowOff>
    </xdr:to>
    <xdr:cxnSp macro="">
      <xdr:nvCxnSpPr>
        <xdr:cNvPr id="54" name="Straight Connector 53">
          <a:extLst>
            <a:ext uri="{FF2B5EF4-FFF2-40B4-BE49-F238E27FC236}">
              <a16:creationId xmlns:a16="http://schemas.microsoft.com/office/drawing/2014/main" id="{357FE431-87BA-4CE8-A1FD-42676719DD7D}"/>
            </a:ext>
          </a:extLst>
        </xdr:cNvPr>
        <xdr:cNvCxnSpPr/>
      </xdr:nvCxnSpPr>
      <xdr:spPr>
        <a:xfrm>
          <a:off x="8327161" y="699942"/>
          <a:ext cx="0" cy="206664"/>
        </a:xfrm>
        <a:prstGeom prst="line">
          <a:avLst/>
        </a:prstGeom>
        <a:ln w="12700">
          <a:solidFill>
            <a:schemeClr val="tx1">
              <a:lumMod val="95000"/>
              <a:lumOff val="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505114</xdr:colOff>
      <xdr:row>6</xdr:row>
      <xdr:rowOff>43295</xdr:rowOff>
    </xdr:from>
    <xdr:to>
      <xdr:col>20</xdr:col>
      <xdr:colOff>495876</xdr:colOff>
      <xdr:row>9</xdr:row>
      <xdr:rowOff>28865</xdr:rowOff>
    </xdr:to>
    <xdr:pic>
      <xdr:nvPicPr>
        <xdr:cNvPr id="64" name="Graphic 63" descr="Alarm clock">
          <a:extLst>
            <a:ext uri="{FF2B5EF4-FFF2-40B4-BE49-F238E27FC236}">
              <a16:creationId xmlns:a16="http://schemas.microsoft.com/office/drawing/2014/main" id="{433F2AFA-E077-47CD-AF5E-E281F00F521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809432" y="418522"/>
          <a:ext cx="596899" cy="548410"/>
        </a:xfrm>
        <a:prstGeom prst="rect">
          <a:avLst/>
        </a:prstGeom>
      </xdr:spPr>
    </xdr:pic>
    <xdr:clientData/>
  </xdr:twoCellAnchor>
  <xdr:twoCellAnchor>
    <xdr:from>
      <xdr:col>21</xdr:col>
      <xdr:colOff>246204</xdr:colOff>
      <xdr:row>6</xdr:row>
      <xdr:rowOff>43296</xdr:rowOff>
    </xdr:from>
    <xdr:to>
      <xdr:col>26</xdr:col>
      <xdr:colOff>598801</xdr:colOff>
      <xdr:row>21</xdr:row>
      <xdr:rowOff>180398</xdr:rowOff>
    </xdr:to>
    <xdr:grpSp>
      <xdr:nvGrpSpPr>
        <xdr:cNvPr id="66" name="Group 65">
          <a:extLst>
            <a:ext uri="{FF2B5EF4-FFF2-40B4-BE49-F238E27FC236}">
              <a16:creationId xmlns:a16="http://schemas.microsoft.com/office/drawing/2014/main" id="{AFC0B152-F347-4A5A-8B2A-EAD239E53304}"/>
            </a:ext>
          </a:extLst>
        </xdr:cNvPr>
        <xdr:cNvGrpSpPr/>
      </xdr:nvGrpSpPr>
      <xdr:grpSpPr>
        <a:xfrm>
          <a:off x="13087315" y="1172185"/>
          <a:ext cx="3410005" cy="2959324"/>
          <a:chOff x="12202966" y="433820"/>
          <a:chExt cx="3383279" cy="2496312"/>
        </a:xfrm>
        <a:effectLst>
          <a:outerShdw blurRad="50800" dist="38100" dir="2700000" algn="tl" rotWithShape="0">
            <a:prstClr val="black">
              <a:alpha val="40000"/>
            </a:prstClr>
          </a:outerShdw>
        </a:effectLst>
      </xdr:grpSpPr>
      <xdr:sp macro="" textlink="">
        <xdr:nvSpPr>
          <xdr:cNvPr id="57" name="Rectangle: Rounded Corners 56">
            <a:extLst>
              <a:ext uri="{FF2B5EF4-FFF2-40B4-BE49-F238E27FC236}">
                <a16:creationId xmlns:a16="http://schemas.microsoft.com/office/drawing/2014/main" id="{31D4BB06-7416-4FDE-BDCA-506AF6AD26F3}"/>
              </a:ext>
            </a:extLst>
          </xdr:cNvPr>
          <xdr:cNvSpPr/>
        </xdr:nvSpPr>
        <xdr:spPr>
          <a:xfrm>
            <a:off x="12202966" y="433820"/>
            <a:ext cx="3383279" cy="2496312"/>
          </a:xfrm>
          <a:prstGeom prst="roundRect">
            <a:avLst>
              <a:gd name="adj" fmla="val 640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5" name="Chart 64">
            <a:extLst>
              <a:ext uri="{FF2B5EF4-FFF2-40B4-BE49-F238E27FC236}">
                <a16:creationId xmlns:a16="http://schemas.microsoft.com/office/drawing/2014/main" id="{CFC9629E-0596-48B9-8E54-051FC488E66B}"/>
              </a:ext>
            </a:extLst>
          </xdr:cNvPr>
          <xdr:cNvGraphicFramePr>
            <a:graphicFrameLocks/>
          </xdr:cNvGraphicFramePr>
        </xdr:nvGraphicFramePr>
        <xdr:xfrm>
          <a:off x="12440227" y="727920"/>
          <a:ext cx="2915227" cy="2092614"/>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21</xdr:col>
      <xdr:colOff>347226</xdr:colOff>
      <xdr:row>6</xdr:row>
      <xdr:rowOff>73025</xdr:rowOff>
    </xdr:from>
    <xdr:to>
      <xdr:col>23</xdr:col>
      <xdr:colOff>567786</xdr:colOff>
      <xdr:row>7</xdr:row>
      <xdr:rowOff>137960</xdr:rowOff>
    </xdr:to>
    <xdr:sp macro="" textlink="">
      <xdr:nvSpPr>
        <xdr:cNvPr id="68" name="Rectangle 67">
          <a:extLst>
            <a:ext uri="{FF2B5EF4-FFF2-40B4-BE49-F238E27FC236}">
              <a16:creationId xmlns:a16="http://schemas.microsoft.com/office/drawing/2014/main" id="{E66F45E4-0CD2-47D6-B9F4-0C297C930D88}"/>
            </a:ext>
          </a:extLst>
        </xdr:cNvPr>
        <xdr:cNvSpPr/>
      </xdr:nvSpPr>
      <xdr:spPr>
        <a:xfrm>
          <a:off x="11863817" y="448252"/>
          <a:ext cx="1432833" cy="2525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lumMod val="95000"/>
                  <a:lumOff val="5000"/>
                </a:schemeClr>
              </a:solidFill>
            </a:rPr>
            <a:t>AVG</a:t>
          </a:r>
          <a:r>
            <a:rPr lang="en-US" sz="1100" baseline="0">
              <a:solidFill>
                <a:schemeClr val="tx1">
                  <a:lumMod val="95000"/>
                  <a:lumOff val="5000"/>
                </a:schemeClr>
              </a:solidFill>
            </a:rPr>
            <a:t> Units Produced</a:t>
          </a:r>
          <a:endParaRPr lang="en-US" sz="1100">
            <a:solidFill>
              <a:schemeClr val="tx1">
                <a:lumMod val="95000"/>
                <a:lumOff val="5000"/>
              </a:schemeClr>
            </a:solidFill>
          </a:endParaRPr>
        </a:p>
      </xdr:txBody>
    </xdr:sp>
    <xdr:clientData/>
  </xdr:twoCellAnchor>
  <xdr:twoCellAnchor>
    <xdr:from>
      <xdr:col>21</xdr:col>
      <xdr:colOff>404954</xdr:colOff>
      <xdr:row>7</xdr:row>
      <xdr:rowOff>50511</xdr:rowOff>
    </xdr:from>
    <xdr:to>
      <xdr:col>23</xdr:col>
      <xdr:colOff>223693</xdr:colOff>
      <xdr:row>9</xdr:row>
      <xdr:rowOff>14433</xdr:rowOff>
    </xdr:to>
    <xdr:sp macro="" textlink="KPIS!J4">
      <xdr:nvSpPr>
        <xdr:cNvPr id="69" name="Rectangle 68">
          <a:extLst>
            <a:ext uri="{FF2B5EF4-FFF2-40B4-BE49-F238E27FC236}">
              <a16:creationId xmlns:a16="http://schemas.microsoft.com/office/drawing/2014/main" id="{727AF993-2AE4-48D0-9D59-A7F905ADC9E3}"/>
            </a:ext>
          </a:extLst>
        </xdr:cNvPr>
        <xdr:cNvSpPr/>
      </xdr:nvSpPr>
      <xdr:spPr>
        <a:xfrm>
          <a:off x="11921545" y="613352"/>
          <a:ext cx="1031012" cy="33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F387B49-6CF1-4460-9238-E2D36486FEAF}" type="TxLink">
            <a:rPr lang="en-US" sz="1400" b="1" i="0" u="none" strike="noStrike">
              <a:solidFill>
                <a:srgbClr val="000000"/>
              </a:solidFill>
              <a:latin typeface="Calibri"/>
              <a:ea typeface="Calibri"/>
              <a:cs typeface="Calibri"/>
            </a:rPr>
            <a:t>630.81</a:t>
          </a:fld>
          <a:endParaRPr lang="en-US" sz="1400" b="1"/>
        </a:p>
      </xdr:txBody>
    </xdr:sp>
    <xdr:clientData/>
  </xdr:twoCellAnchor>
  <xdr:twoCellAnchor>
    <xdr:from>
      <xdr:col>21</xdr:col>
      <xdr:colOff>448249</xdr:colOff>
      <xdr:row>7</xdr:row>
      <xdr:rowOff>94673</xdr:rowOff>
    </xdr:from>
    <xdr:to>
      <xdr:col>21</xdr:col>
      <xdr:colOff>448249</xdr:colOff>
      <xdr:row>8</xdr:row>
      <xdr:rowOff>113723</xdr:rowOff>
    </xdr:to>
    <xdr:cxnSp macro="">
      <xdr:nvCxnSpPr>
        <xdr:cNvPr id="70" name="Straight Connector 69">
          <a:extLst>
            <a:ext uri="{FF2B5EF4-FFF2-40B4-BE49-F238E27FC236}">
              <a16:creationId xmlns:a16="http://schemas.microsoft.com/office/drawing/2014/main" id="{D5AE1732-30F4-4008-ACEC-747BE404A2B3}"/>
            </a:ext>
          </a:extLst>
        </xdr:cNvPr>
        <xdr:cNvCxnSpPr/>
      </xdr:nvCxnSpPr>
      <xdr:spPr>
        <a:xfrm>
          <a:off x="11964840" y="657514"/>
          <a:ext cx="0" cy="206664"/>
        </a:xfrm>
        <a:prstGeom prst="line">
          <a:avLst/>
        </a:prstGeom>
        <a:ln w="12700">
          <a:solidFill>
            <a:schemeClr val="tx1">
              <a:lumMod val="95000"/>
              <a:lumOff val="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25</xdr:col>
      <xdr:colOff>423334</xdr:colOff>
      <xdr:row>6</xdr:row>
      <xdr:rowOff>94074</xdr:rowOff>
    </xdr:from>
    <xdr:to>
      <xdr:col>26</xdr:col>
      <xdr:colOff>517408</xdr:colOff>
      <xdr:row>9</xdr:row>
      <xdr:rowOff>1</xdr:rowOff>
    </xdr:to>
    <xdr:pic>
      <xdr:nvPicPr>
        <xdr:cNvPr id="77" name="Graphic 76" descr="Database">
          <a:extLst>
            <a:ext uri="{FF2B5EF4-FFF2-40B4-BE49-F238E27FC236}">
              <a16:creationId xmlns:a16="http://schemas.microsoft.com/office/drawing/2014/main" id="{AD92F1CD-C181-4AF6-94CD-3017A1A1B67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487408" y="470370"/>
          <a:ext cx="705556" cy="470371"/>
        </a:xfrm>
        <a:prstGeom prst="rect">
          <a:avLst/>
        </a:prstGeom>
      </xdr:spPr>
    </xdr:pic>
    <xdr:clientData/>
  </xdr:twoCellAnchor>
  <xdr:twoCellAnchor>
    <xdr:from>
      <xdr:col>15</xdr:col>
      <xdr:colOff>228896</xdr:colOff>
      <xdr:row>22</xdr:row>
      <xdr:rowOff>156078</xdr:rowOff>
    </xdr:from>
    <xdr:to>
      <xdr:col>20</xdr:col>
      <xdr:colOff>582200</xdr:colOff>
      <xdr:row>40</xdr:row>
      <xdr:rowOff>164630</xdr:rowOff>
    </xdr:to>
    <xdr:grpSp>
      <xdr:nvGrpSpPr>
        <xdr:cNvPr id="85" name="Group 84">
          <a:extLst>
            <a:ext uri="{FF2B5EF4-FFF2-40B4-BE49-F238E27FC236}">
              <a16:creationId xmlns:a16="http://schemas.microsoft.com/office/drawing/2014/main" id="{619F4A52-F44B-4DE8-8A3F-316969FA903D}"/>
            </a:ext>
          </a:extLst>
        </xdr:cNvPr>
        <xdr:cNvGrpSpPr/>
      </xdr:nvGrpSpPr>
      <xdr:grpSpPr>
        <a:xfrm>
          <a:off x="9401118" y="4295337"/>
          <a:ext cx="3410712" cy="3395219"/>
          <a:chOff x="11894081" y="3551296"/>
          <a:chExt cx="3392956" cy="3395218"/>
        </a:xfrm>
      </xdr:grpSpPr>
      <xdr:sp macro="" textlink="">
        <xdr:nvSpPr>
          <xdr:cNvPr id="72" name="Rectangle: Rounded Corners 71">
            <a:extLst>
              <a:ext uri="{FF2B5EF4-FFF2-40B4-BE49-F238E27FC236}">
                <a16:creationId xmlns:a16="http://schemas.microsoft.com/office/drawing/2014/main" id="{8B4F9810-6FB3-4A02-BFB0-6BAC4D3C2B98}"/>
              </a:ext>
            </a:extLst>
          </xdr:cNvPr>
          <xdr:cNvSpPr/>
        </xdr:nvSpPr>
        <xdr:spPr>
          <a:xfrm>
            <a:off x="11894081" y="3551296"/>
            <a:ext cx="3392956" cy="3395218"/>
          </a:xfrm>
          <a:prstGeom prst="roundRect">
            <a:avLst>
              <a:gd name="adj" fmla="val 640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8" name="Chart 77">
            <a:extLst>
              <a:ext uri="{FF2B5EF4-FFF2-40B4-BE49-F238E27FC236}">
                <a16:creationId xmlns:a16="http://schemas.microsoft.com/office/drawing/2014/main" id="{33180911-E900-4D9D-8347-B76635BC068E}"/>
              </a:ext>
            </a:extLst>
          </xdr:cNvPr>
          <xdr:cNvGraphicFramePr>
            <a:graphicFrameLocks/>
          </xdr:cNvGraphicFramePr>
        </xdr:nvGraphicFramePr>
        <xdr:xfrm>
          <a:off x="11970927" y="4218366"/>
          <a:ext cx="3233796" cy="2590245"/>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80" name="Rectangle 79">
            <a:extLst>
              <a:ext uri="{FF2B5EF4-FFF2-40B4-BE49-F238E27FC236}">
                <a16:creationId xmlns:a16="http://schemas.microsoft.com/office/drawing/2014/main" id="{2CCCD7A0-BF0B-4214-869E-C957A9DD7260}"/>
              </a:ext>
            </a:extLst>
          </xdr:cNvPr>
          <xdr:cNvSpPr/>
        </xdr:nvSpPr>
        <xdr:spPr>
          <a:xfrm>
            <a:off x="12046951" y="3598334"/>
            <a:ext cx="1443524" cy="2530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chemeClr val="tx1">
                    <a:lumMod val="95000"/>
                    <a:lumOff val="5000"/>
                  </a:schemeClr>
                </a:solidFill>
              </a:rPr>
              <a:t>AVG</a:t>
            </a:r>
            <a:r>
              <a:rPr lang="en-US" sz="1400" b="0" baseline="0">
                <a:solidFill>
                  <a:schemeClr val="tx1">
                    <a:lumMod val="95000"/>
                    <a:lumOff val="5000"/>
                  </a:schemeClr>
                </a:solidFill>
              </a:rPr>
              <a:t> Train Hrs</a:t>
            </a:r>
            <a:endParaRPr lang="en-US" sz="1400" b="0">
              <a:solidFill>
                <a:schemeClr val="tx1">
                  <a:lumMod val="95000"/>
                  <a:lumOff val="5000"/>
                </a:schemeClr>
              </a:solidFill>
            </a:endParaRPr>
          </a:p>
        </xdr:txBody>
      </xdr:sp>
      <xdr:sp macro="" textlink="">
        <xdr:nvSpPr>
          <xdr:cNvPr id="81" name="Rectangle 80">
            <a:extLst>
              <a:ext uri="{FF2B5EF4-FFF2-40B4-BE49-F238E27FC236}">
                <a16:creationId xmlns:a16="http://schemas.microsoft.com/office/drawing/2014/main" id="{00142593-B037-4155-B84C-FE31B9F55032}"/>
              </a:ext>
            </a:extLst>
          </xdr:cNvPr>
          <xdr:cNvSpPr/>
        </xdr:nvSpPr>
        <xdr:spPr>
          <a:xfrm>
            <a:off x="12034722" y="3821290"/>
            <a:ext cx="1443524" cy="2530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lumMod val="95000"/>
                    <a:lumOff val="5000"/>
                  </a:schemeClr>
                </a:solidFill>
              </a:rPr>
              <a:t>UPL</a:t>
            </a:r>
            <a:r>
              <a:rPr lang="en-US" sz="1100" baseline="0">
                <a:solidFill>
                  <a:schemeClr val="tx1">
                    <a:lumMod val="95000"/>
                    <a:lumOff val="5000"/>
                  </a:schemeClr>
                </a:solidFill>
              </a:rPr>
              <a:t> ACHIEVED</a:t>
            </a:r>
            <a:endParaRPr lang="en-US" sz="1100">
              <a:solidFill>
                <a:schemeClr val="tx1">
                  <a:lumMod val="95000"/>
                  <a:lumOff val="5000"/>
                </a:schemeClr>
              </a:solidFill>
            </a:endParaRPr>
          </a:p>
        </xdr:txBody>
      </xdr:sp>
      <xdr:sp macro="" textlink="">
        <xdr:nvSpPr>
          <xdr:cNvPr id="82" name="Rectangle 81">
            <a:extLst>
              <a:ext uri="{FF2B5EF4-FFF2-40B4-BE49-F238E27FC236}">
                <a16:creationId xmlns:a16="http://schemas.microsoft.com/office/drawing/2014/main" id="{23A8D867-D743-4B27-88CB-721B811DB093}"/>
              </a:ext>
            </a:extLst>
          </xdr:cNvPr>
          <xdr:cNvSpPr/>
        </xdr:nvSpPr>
        <xdr:spPr>
          <a:xfrm>
            <a:off x="13598233" y="3809060"/>
            <a:ext cx="1443524" cy="2530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lumMod val="95000"/>
                    <a:lumOff val="5000"/>
                  </a:schemeClr>
                </a:solidFill>
              </a:rPr>
              <a:t>UPL</a:t>
            </a:r>
            <a:r>
              <a:rPr lang="en-US" sz="1100" baseline="0">
                <a:solidFill>
                  <a:schemeClr val="tx1">
                    <a:lumMod val="95000"/>
                    <a:lumOff val="5000"/>
                  </a:schemeClr>
                </a:solidFill>
              </a:rPr>
              <a:t> TARGET</a:t>
            </a:r>
          </a:p>
          <a:p>
            <a:pPr algn="l"/>
            <a:endParaRPr lang="en-US" sz="1100">
              <a:solidFill>
                <a:schemeClr val="tx1">
                  <a:lumMod val="95000"/>
                  <a:lumOff val="5000"/>
                </a:schemeClr>
              </a:solidFill>
            </a:endParaRPr>
          </a:p>
        </xdr:txBody>
      </xdr:sp>
    </xdr:grpSp>
    <xdr:clientData/>
  </xdr:twoCellAnchor>
  <xdr:twoCellAnchor>
    <xdr:from>
      <xdr:col>17</xdr:col>
      <xdr:colOff>117592</xdr:colOff>
      <xdr:row>24</xdr:row>
      <xdr:rowOff>117593</xdr:rowOff>
    </xdr:from>
    <xdr:to>
      <xdr:col>17</xdr:col>
      <xdr:colOff>305740</xdr:colOff>
      <xdr:row>25</xdr:row>
      <xdr:rowOff>47038</xdr:rowOff>
    </xdr:to>
    <xdr:sp macro="" textlink="">
      <xdr:nvSpPr>
        <xdr:cNvPr id="83" name="Rectangle 82">
          <a:extLst>
            <a:ext uri="{FF2B5EF4-FFF2-40B4-BE49-F238E27FC236}">
              <a16:creationId xmlns:a16="http://schemas.microsoft.com/office/drawing/2014/main" id="{3EEC0FE0-1229-4B97-BC19-EA43DEDB7297}"/>
            </a:ext>
          </a:extLst>
        </xdr:cNvPr>
        <xdr:cNvSpPr/>
      </xdr:nvSpPr>
      <xdr:spPr>
        <a:xfrm flipH="1">
          <a:off x="9289814" y="3880556"/>
          <a:ext cx="188148" cy="117593"/>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329259</xdr:colOff>
      <xdr:row>24</xdr:row>
      <xdr:rowOff>129352</xdr:rowOff>
    </xdr:from>
    <xdr:to>
      <xdr:col>19</xdr:col>
      <xdr:colOff>505647</xdr:colOff>
      <xdr:row>25</xdr:row>
      <xdr:rowOff>47037</xdr:rowOff>
    </xdr:to>
    <xdr:sp macro="" textlink="">
      <xdr:nvSpPr>
        <xdr:cNvPr id="84" name="Rectangle 83">
          <a:extLst>
            <a:ext uri="{FF2B5EF4-FFF2-40B4-BE49-F238E27FC236}">
              <a16:creationId xmlns:a16="http://schemas.microsoft.com/office/drawing/2014/main" id="{DDF30220-4737-4BCB-B26B-A01D991F61E7}"/>
            </a:ext>
          </a:extLst>
        </xdr:cNvPr>
        <xdr:cNvSpPr/>
      </xdr:nvSpPr>
      <xdr:spPr>
        <a:xfrm flipH="1">
          <a:off x="10724444" y="3892315"/>
          <a:ext cx="176388" cy="105833"/>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16758</xdr:colOff>
      <xdr:row>22</xdr:row>
      <xdr:rowOff>179126</xdr:rowOff>
    </xdr:from>
    <xdr:to>
      <xdr:col>14</xdr:col>
      <xdr:colOff>523371</xdr:colOff>
      <xdr:row>25</xdr:row>
      <xdr:rowOff>105834</xdr:rowOff>
    </xdr:to>
    <xdr:pic>
      <xdr:nvPicPr>
        <xdr:cNvPr id="106" name="Graphic 105" descr="Coins">
          <a:extLst>
            <a:ext uri="{FF2B5EF4-FFF2-40B4-BE49-F238E27FC236}">
              <a16:creationId xmlns:a16="http://schemas.microsoft.com/office/drawing/2014/main" id="{EA9FA1CB-4ABE-4788-985F-20B07074A60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354536" y="3942089"/>
          <a:ext cx="506613" cy="491152"/>
        </a:xfrm>
        <a:prstGeom prst="rect">
          <a:avLst/>
        </a:prstGeom>
      </xdr:spPr>
    </xdr:pic>
    <xdr:clientData/>
  </xdr:twoCellAnchor>
  <xdr:twoCellAnchor>
    <xdr:from>
      <xdr:col>9</xdr:col>
      <xdr:colOff>298982</xdr:colOff>
      <xdr:row>22</xdr:row>
      <xdr:rowOff>143848</xdr:rowOff>
    </xdr:from>
    <xdr:to>
      <xdr:col>15</xdr:col>
      <xdr:colOff>40805</xdr:colOff>
      <xdr:row>40</xdr:row>
      <xdr:rowOff>164629</xdr:rowOff>
    </xdr:to>
    <xdr:grpSp>
      <xdr:nvGrpSpPr>
        <xdr:cNvPr id="115" name="Group 114">
          <a:extLst>
            <a:ext uri="{FF2B5EF4-FFF2-40B4-BE49-F238E27FC236}">
              <a16:creationId xmlns:a16="http://schemas.microsoft.com/office/drawing/2014/main" id="{A293F92B-DE28-4BF7-AF77-7459777AE641}"/>
            </a:ext>
          </a:extLst>
        </xdr:cNvPr>
        <xdr:cNvGrpSpPr/>
      </xdr:nvGrpSpPr>
      <xdr:grpSpPr>
        <a:xfrm>
          <a:off x="5802315" y="4283107"/>
          <a:ext cx="3410712" cy="3407448"/>
          <a:chOff x="4579352" y="3906811"/>
          <a:chExt cx="3410712" cy="3407448"/>
        </a:xfrm>
      </xdr:grpSpPr>
      <xdr:grpSp>
        <xdr:nvGrpSpPr>
          <xdr:cNvPr id="96" name="Group 95">
            <a:extLst>
              <a:ext uri="{FF2B5EF4-FFF2-40B4-BE49-F238E27FC236}">
                <a16:creationId xmlns:a16="http://schemas.microsoft.com/office/drawing/2014/main" id="{46B48427-FA1C-4A46-8A2F-2982B3AABF6E}"/>
              </a:ext>
            </a:extLst>
          </xdr:cNvPr>
          <xdr:cNvGrpSpPr/>
        </xdr:nvGrpSpPr>
        <xdr:grpSpPr>
          <a:xfrm>
            <a:off x="4579352" y="3906811"/>
            <a:ext cx="3410712" cy="3407448"/>
            <a:chOff x="11894081" y="3551296"/>
            <a:chExt cx="3392956" cy="3395218"/>
          </a:xfrm>
        </xdr:grpSpPr>
        <xdr:sp macro="" textlink="">
          <xdr:nvSpPr>
            <xdr:cNvPr id="97" name="Rectangle: Rounded Corners 96">
              <a:extLst>
                <a:ext uri="{FF2B5EF4-FFF2-40B4-BE49-F238E27FC236}">
                  <a16:creationId xmlns:a16="http://schemas.microsoft.com/office/drawing/2014/main" id="{63C015C1-5EC9-4A9B-AC23-C54D87D7AEDF}"/>
                </a:ext>
              </a:extLst>
            </xdr:cNvPr>
            <xdr:cNvSpPr/>
          </xdr:nvSpPr>
          <xdr:spPr>
            <a:xfrm>
              <a:off x="11894081" y="3551296"/>
              <a:ext cx="3392956" cy="3395218"/>
            </a:xfrm>
            <a:prstGeom prst="roundRect">
              <a:avLst>
                <a:gd name="adj" fmla="val 640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9" name="Rectangle 98">
              <a:extLst>
                <a:ext uri="{FF2B5EF4-FFF2-40B4-BE49-F238E27FC236}">
                  <a16:creationId xmlns:a16="http://schemas.microsoft.com/office/drawing/2014/main" id="{6C25DDEB-2D3B-4F74-800F-481A2B47E291}"/>
                </a:ext>
              </a:extLst>
            </xdr:cNvPr>
            <xdr:cNvSpPr/>
          </xdr:nvSpPr>
          <xdr:spPr>
            <a:xfrm>
              <a:off x="12011854" y="3610050"/>
              <a:ext cx="1947806" cy="3368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chemeClr val="tx1">
                      <a:lumMod val="95000"/>
                      <a:lumOff val="5000"/>
                    </a:schemeClr>
                  </a:solidFill>
                </a:rPr>
                <a:t>AVGCost/Location</a:t>
              </a:r>
            </a:p>
          </xdr:txBody>
        </xdr:sp>
      </xdr:grpSp>
      <xdr:graphicFrame macro="">
        <xdr:nvGraphicFramePr>
          <xdr:cNvPr id="109" name="Chart 108">
            <a:extLst>
              <a:ext uri="{FF2B5EF4-FFF2-40B4-BE49-F238E27FC236}">
                <a16:creationId xmlns:a16="http://schemas.microsoft.com/office/drawing/2014/main" id="{A5A74A8B-4F89-459E-B585-0915BFAB8F61}"/>
              </a:ext>
            </a:extLst>
          </xdr:cNvPr>
          <xdr:cNvGraphicFramePr>
            <a:graphicFrameLocks/>
          </xdr:cNvGraphicFramePr>
        </xdr:nvGraphicFramePr>
        <xdr:xfrm>
          <a:off x="4668425" y="4597870"/>
          <a:ext cx="3210278" cy="2551761"/>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9</xdr:col>
      <xdr:colOff>440092</xdr:colOff>
      <xdr:row>24</xdr:row>
      <xdr:rowOff>49774</xdr:rowOff>
    </xdr:from>
    <xdr:to>
      <xdr:col>11</xdr:col>
      <xdr:colOff>258831</xdr:colOff>
      <xdr:row>26</xdr:row>
      <xdr:rowOff>13695</xdr:rowOff>
    </xdr:to>
    <xdr:sp macro="" textlink="KPIS!E8">
      <xdr:nvSpPr>
        <xdr:cNvPr id="110" name="Rectangle 109">
          <a:extLst>
            <a:ext uri="{FF2B5EF4-FFF2-40B4-BE49-F238E27FC236}">
              <a16:creationId xmlns:a16="http://schemas.microsoft.com/office/drawing/2014/main" id="{076F4088-5603-4C43-9B90-EA3E6C85813E}"/>
            </a:ext>
          </a:extLst>
        </xdr:cNvPr>
        <xdr:cNvSpPr/>
      </xdr:nvSpPr>
      <xdr:spPr>
        <a:xfrm>
          <a:off x="4720462" y="4189033"/>
          <a:ext cx="1041702" cy="3402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C520671-35CD-4362-8E85-B9EFBBC4BCB4}" type="TxLink">
            <a:rPr lang="en-US" sz="1400" b="1" i="0" u="none" strike="noStrike">
              <a:solidFill>
                <a:srgbClr val="000000"/>
              </a:solidFill>
              <a:latin typeface="Calibri"/>
              <a:ea typeface="Calibri"/>
              <a:cs typeface="Calibri"/>
            </a:rPr>
            <a:t> ₦487,600 </a:t>
          </a:fld>
          <a:endParaRPr lang="en-US" sz="1400" b="1"/>
        </a:p>
      </xdr:txBody>
    </xdr:sp>
    <xdr:clientData/>
  </xdr:twoCellAnchor>
  <xdr:twoCellAnchor>
    <xdr:from>
      <xdr:col>9</xdr:col>
      <xdr:colOff>534166</xdr:colOff>
      <xdr:row>24</xdr:row>
      <xdr:rowOff>108571</xdr:rowOff>
    </xdr:from>
    <xdr:to>
      <xdr:col>9</xdr:col>
      <xdr:colOff>534166</xdr:colOff>
      <xdr:row>25</xdr:row>
      <xdr:rowOff>127648</xdr:rowOff>
    </xdr:to>
    <xdr:cxnSp macro="">
      <xdr:nvCxnSpPr>
        <xdr:cNvPr id="111" name="Straight Connector 110">
          <a:extLst>
            <a:ext uri="{FF2B5EF4-FFF2-40B4-BE49-F238E27FC236}">
              <a16:creationId xmlns:a16="http://schemas.microsoft.com/office/drawing/2014/main" id="{974D2E76-6E55-4289-80C7-9F052532BFD7}"/>
            </a:ext>
          </a:extLst>
        </xdr:cNvPr>
        <xdr:cNvCxnSpPr/>
      </xdr:nvCxnSpPr>
      <xdr:spPr>
        <a:xfrm>
          <a:off x="4814536" y="4247830"/>
          <a:ext cx="0" cy="207225"/>
        </a:xfrm>
        <a:prstGeom prst="line">
          <a:avLst/>
        </a:prstGeom>
        <a:ln w="12700">
          <a:solidFill>
            <a:schemeClr val="tx1">
              <a:lumMod val="95000"/>
              <a:lumOff val="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70554</xdr:colOff>
      <xdr:row>30</xdr:row>
      <xdr:rowOff>25872</xdr:rowOff>
    </xdr:from>
    <xdr:to>
      <xdr:col>8</xdr:col>
      <xdr:colOff>415571</xdr:colOff>
      <xdr:row>36</xdr:row>
      <xdr:rowOff>127473</xdr:rowOff>
    </xdr:to>
    <xdr:grpSp>
      <xdr:nvGrpSpPr>
        <xdr:cNvPr id="133" name="Group 132">
          <a:extLst>
            <a:ext uri="{FF2B5EF4-FFF2-40B4-BE49-F238E27FC236}">
              <a16:creationId xmlns:a16="http://schemas.microsoft.com/office/drawing/2014/main" id="{7E054ED7-919F-4F9F-B5FF-A7A3F3FB0590}"/>
            </a:ext>
          </a:extLst>
        </xdr:cNvPr>
        <xdr:cNvGrpSpPr/>
      </xdr:nvGrpSpPr>
      <xdr:grpSpPr>
        <a:xfrm>
          <a:off x="2516480" y="5670316"/>
          <a:ext cx="2790943" cy="1230490"/>
          <a:chOff x="1717792" y="4694297"/>
          <a:chExt cx="2401476" cy="1230490"/>
        </a:xfrm>
      </xdr:grpSpPr>
      <xdr:grpSp>
        <xdr:nvGrpSpPr>
          <xdr:cNvPr id="132" name="Group 131">
            <a:extLst>
              <a:ext uri="{FF2B5EF4-FFF2-40B4-BE49-F238E27FC236}">
                <a16:creationId xmlns:a16="http://schemas.microsoft.com/office/drawing/2014/main" id="{CAAD3CB9-A672-458D-A3C0-FEB4BBAEE672}"/>
              </a:ext>
            </a:extLst>
          </xdr:cNvPr>
          <xdr:cNvGrpSpPr/>
        </xdr:nvGrpSpPr>
        <xdr:grpSpPr>
          <a:xfrm>
            <a:off x="1717792" y="4694297"/>
            <a:ext cx="2401476" cy="1230490"/>
            <a:chOff x="1741311" y="4635501"/>
            <a:chExt cx="2401476" cy="1230490"/>
          </a:xfrm>
        </xdr:grpSpPr>
        <xdr:sp macro="" textlink="">
          <xdr:nvSpPr>
            <xdr:cNvPr id="122" name="Rectangle: Rounded Corners 121">
              <a:extLst>
                <a:ext uri="{FF2B5EF4-FFF2-40B4-BE49-F238E27FC236}">
                  <a16:creationId xmlns:a16="http://schemas.microsoft.com/office/drawing/2014/main" id="{2BF41A0E-A0B3-47A1-83C9-A000DEBBFA3A}"/>
                </a:ext>
              </a:extLst>
            </xdr:cNvPr>
            <xdr:cNvSpPr/>
          </xdr:nvSpPr>
          <xdr:spPr>
            <a:xfrm>
              <a:off x="1741311" y="4635501"/>
              <a:ext cx="2401476" cy="1230490"/>
            </a:xfrm>
            <a:prstGeom prst="roundRect">
              <a:avLst>
                <a:gd name="adj" fmla="val 6402"/>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4" name="Rectangle 123">
              <a:extLst>
                <a:ext uri="{FF2B5EF4-FFF2-40B4-BE49-F238E27FC236}">
                  <a16:creationId xmlns:a16="http://schemas.microsoft.com/office/drawing/2014/main" id="{7989315D-1EF7-4E6B-B5C6-98267C8FAE23}"/>
                </a:ext>
              </a:extLst>
            </xdr:cNvPr>
            <xdr:cNvSpPr/>
          </xdr:nvSpPr>
          <xdr:spPr>
            <a:xfrm>
              <a:off x="1835385" y="4670778"/>
              <a:ext cx="1535994" cy="2452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Total</a:t>
              </a:r>
              <a:r>
                <a:rPr lang="en-US" sz="1100" b="1" baseline="0">
                  <a:solidFill>
                    <a:schemeClr val="tx1"/>
                  </a:solidFill>
                </a:rPr>
                <a:t> Hrs Worked</a:t>
              </a:r>
              <a:endParaRPr lang="en-US" sz="1100" b="1">
                <a:solidFill>
                  <a:schemeClr val="tx1"/>
                </a:solidFill>
              </a:endParaRPr>
            </a:p>
          </xdr:txBody>
        </xdr:sp>
        <xdr:sp macro="" textlink="KPIS!G8">
          <xdr:nvSpPr>
            <xdr:cNvPr id="125" name="Rectangle 124">
              <a:extLst>
                <a:ext uri="{FF2B5EF4-FFF2-40B4-BE49-F238E27FC236}">
                  <a16:creationId xmlns:a16="http://schemas.microsoft.com/office/drawing/2014/main" id="{5DB9F3CD-65FA-40B3-AB5C-90581A7EEF50}"/>
                </a:ext>
              </a:extLst>
            </xdr:cNvPr>
            <xdr:cNvSpPr/>
          </xdr:nvSpPr>
          <xdr:spPr>
            <a:xfrm>
              <a:off x="1964738" y="4941242"/>
              <a:ext cx="1389944" cy="30338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F89C6A9-4FC0-4622-94F0-BDF31392F8A3}" type="TxLink">
                <a:rPr lang="en-US" sz="1400" b="1" i="0" u="none" strike="noStrike">
                  <a:solidFill>
                    <a:srgbClr val="000000"/>
                  </a:solidFill>
                  <a:latin typeface="Calibri"/>
                  <a:ea typeface="Calibri"/>
                  <a:cs typeface="Calibri"/>
                </a:rPr>
                <a:t>25670</a:t>
              </a:fld>
              <a:r>
                <a:rPr lang="en-US" sz="1400" b="1" i="0" u="none" strike="noStrike">
                  <a:solidFill>
                    <a:srgbClr val="000000"/>
                  </a:solidFill>
                  <a:latin typeface="Calibri"/>
                  <a:ea typeface="Calibri"/>
                  <a:cs typeface="Calibri"/>
                </a:rPr>
                <a:t> </a:t>
              </a:r>
              <a:r>
                <a:rPr lang="en-US" sz="1400" b="1" i="0" u="none" strike="noStrike" baseline="0">
                  <a:solidFill>
                    <a:srgbClr val="000000"/>
                  </a:solidFill>
                  <a:latin typeface="Calibri"/>
                  <a:ea typeface="Calibri"/>
                  <a:cs typeface="Calibri"/>
                </a:rPr>
                <a:t> Hrs </a:t>
              </a:r>
              <a:endParaRPr lang="en-US" sz="1400" b="1">
                <a:solidFill>
                  <a:schemeClr val="tx1"/>
                </a:solidFill>
              </a:endParaRPr>
            </a:p>
          </xdr:txBody>
        </xdr:sp>
      </xdr:grpSp>
      <xdr:cxnSp macro="">
        <xdr:nvCxnSpPr>
          <xdr:cNvPr id="126" name="Straight Connector 125">
            <a:extLst>
              <a:ext uri="{FF2B5EF4-FFF2-40B4-BE49-F238E27FC236}">
                <a16:creationId xmlns:a16="http://schemas.microsoft.com/office/drawing/2014/main" id="{5FB554B4-836B-4FF9-8680-AF25FC1AFE72}"/>
              </a:ext>
            </a:extLst>
          </xdr:cNvPr>
          <xdr:cNvCxnSpPr/>
        </xdr:nvCxnSpPr>
        <xdr:spPr>
          <a:xfrm flipH="1">
            <a:off x="1929459" y="5032962"/>
            <a:ext cx="818" cy="267407"/>
          </a:xfrm>
          <a:prstGeom prst="line">
            <a:avLst/>
          </a:prstGeom>
          <a:ln w="12700">
            <a:solidFill>
              <a:schemeClr val="tx1">
                <a:lumMod val="95000"/>
                <a:lumOff val="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522407</xdr:colOff>
      <xdr:row>24</xdr:row>
      <xdr:rowOff>117593</xdr:rowOff>
    </xdr:from>
    <xdr:to>
      <xdr:col>23</xdr:col>
      <xdr:colOff>341146</xdr:colOff>
      <xdr:row>26</xdr:row>
      <xdr:rowOff>81514</xdr:rowOff>
    </xdr:to>
    <xdr:sp macro="" textlink="KPIS!C8">
      <xdr:nvSpPr>
        <xdr:cNvPr id="127" name="Rectangle 126">
          <a:extLst>
            <a:ext uri="{FF2B5EF4-FFF2-40B4-BE49-F238E27FC236}">
              <a16:creationId xmlns:a16="http://schemas.microsoft.com/office/drawing/2014/main" id="{4E7C37BC-678C-4FC7-B76B-E609ABB9737B}"/>
            </a:ext>
          </a:extLst>
        </xdr:cNvPr>
        <xdr:cNvSpPr/>
      </xdr:nvSpPr>
      <xdr:spPr>
        <a:xfrm>
          <a:off x="12140555" y="4256852"/>
          <a:ext cx="1041702" cy="3402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FCBEF98-515D-4880-9F6C-C1AA59919288}" type="TxLink">
            <a:rPr lang="en-US" sz="1400" b="1" i="0" u="none" strike="noStrike">
              <a:solidFill>
                <a:srgbClr val="000000"/>
              </a:solidFill>
              <a:latin typeface="Calibri"/>
              <a:ea typeface="Calibri"/>
              <a:cs typeface="Calibri"/>
            </a:rPr>
            <a:t>5.87</a:t>
          </a:fld>
          <a:endParaRPr lang="en-US" sz="1400" b="1"/>
        </a:p>
      </xdr:txBody>
    </xdr:sp>
    <xdr:clientData/>
  </xdr:twoCellAnchor>
  <xdr:twoCellAnchor>
    <xdr:from>
      <xdr:col>21</xdr:col>
      <xdr:colOff>522407</xdr:colOff>
      <xdr:row>25</xdr:row>
      <xdr:rowOff>11759</xdr:rowOff>
    </xdr:from>
    <xdr:to>
      <xdr:col>21</xdr:col>
      <xdr:colOff>522407</xdr:colOff>
      <xdr:row>26</xdr:row>
      <xdr:rowOff>30835</xdr:rowOff>
    </xdr:to>
    <xdr:cxnSp macro="">
      <xdr:nvCxnSpPr>
        <xdr:cNvPr id="128" name="Straight Connector 127">
          <a:extLst>
            <a:ext uri="{FF2B5EF4-FFF2-40B4-BE49-F238E27FC236}">
              <a16:creationId xmlns:a16="http://schemas.microsoft.com/office/drawing/2014/main" id="{A4D9156C-5E53-4711-BA96-EA86F4102BF4}"/>
            </a:ext>
          </a:extLst>
        </xdr:cNvPr>
        <xdr:cNvCxnSpPr/>
      </xdr:nvCxnSpPr>
      <xdr:spPr>
        <a:xfrm>
          <a:off x="12140555" y="4339166"/>
          <a:ext cx="0" cy="207225"/>
        </a:xfrm>
        <a:prstGeom prst="line">
          <a:avLst/>
        </a:prstGeom>
        <a:ln w="12700">
          <a:solidFill>
            <a:schemeClr val="tx1">
              <a:lumMod val="95000"/>
              <a:lumOff val="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263703</xdr:colOff>
      <xdr:row>23</xdr:row>
      <xdr:rowOff>23518</xdr:rowOff>
    </xdr:from>
    <xdr:to>
      <xdr:col>27</xdr:col>
      <xdr:colOff>5526</xdr:colOff>
      <xdr:row>40</xdr:row>
      <xdr:rowOff>164630</xdr:rowOff>
    </xdr:to>
    <xdr:grpSp>
      <xdr:nvGrpSpPr>
        <xdr:cNvPr id="131" name="Group 130">
          <a:extLst>
            <a:ext uri="{FF2B5EF4-FFF2-40B4-BE49-F238E27FC236}">
              <a16:creationId xmlns:a16="http://schemas.microsoft.com/office/drawing/2014/main" id="{BB3BFF7F-5DA7-4F19-94E4-CF6D32EED47E}"/>
            </a:ext>
          </a:extLst>
        </xdr:cNvPr>
        <xdr:cNvGrpSpPr/>
      </xdr:nvGrpSpPr>
      <xdr:grpSpPr>
        <a:xfrm>
          <a:off x="13104814" y="4350925"/>
          <a:ext cx="3410712" cy="3339631"/>
          <a:chOff x="11881851" y="3974629"/>
          <a:chExt cx="3410712" cy="3339631"/>
        </a:xfrm>
      </xdr:grpSpPr>
      <xdr:grpSp>
        <xdr:nvGrpSpPr>
          <xdr:cNvPr id="86" name="Group 85">
            <a:extLst>
              <a:ext uri="{FF2B5EF4-FFF2-40B4-BE49-F238E27FC236}">
                <a16:creationId xmlns:a16="http://schemas.microsoft.com/office/drawing/2014/main" id="{29A57DE9-6CAB-4674-89AB-4011BDF40A8E}"/>
              </a:ext>
            </a:extLst>
          </xdr:cNvPr>
          <xdr:cNvGrpSpPr/>
        </xdr:nvGrpSpPr>
        <xdr:grpSpPr>
          <a:xfrm>
            <a:off x="11881851" y="3974629"/>
            <a:ext cx="3410712" cy="3339631"/>
            <a:chOff x="11894081" y="3551296"/>
            <a:chExt cx="3392956" cy="3395218"/>
          </a:xfrm>
        </xdr:grpSpPr>
        <xdr:sp macro="" textlink="">
          <xdr:nvSpPr>
            <xdr:cNvPr id="87" name="Rectangle: Rounded Corners 86">
              <a:extLst>
                <a:ext uri="{FF2B5EF4-FFF2-40B4-BE49-F238E27FC236}">
                  <a16:creationId xmlns:a16="http://schemas.microsoft.com/office/drawing/2014/main" id="{382A6008-09EB-4ADB-9263-D11D3324FA63}"/>
                </a:ext>
              </a:extLst>
            </xdr:cNvPr>
            <xdr:cNvSpPr/>
          </xdr:nvSpPr>
          <xdr:spPr>
            <a:xfrm>
              <a:off x="11894081" y="3551296"/>
              <a:ext cx="3392956" cy="3395218"/>
            </a:xfrm>
            <a:prstGeom prst="roundRect">
              <a:avLst>
                <a:gd name="adj" fmla="val 640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9" name="Rectangle 88">
              <a:extLst>
                <a:ext uri="{FF2B5EF4-FFF2-40B4-BE49-F238E27FC236}">
                  <a16:creationId xmlns:a16="http://schemas.microsoft.com/office/drawing/2014/main" id="{BED34A05-C546-4E94-B49B-EA39FB219D05}"/>
                </a:ext>
              </a:extLst>
            </xdr:cNvPr>
            <xdr:cNvSpPr/>
          </xdr:nvSpPr>
          <xdr:spPr>
            <a:xfrm>
              <a:off x="12046951" y="3598334"/>
              <a:ext cx="1443524" cy="2530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lumMod val="95000"/>
                      <a:lumOff val="5000"/>
                    </a:schemeClr>
                  </a:solidFill>
                  <a:latin typeface="+mn-lt"/>
                </a:rPr>
                <a:t>AVG</a:t>
              </a:r>
              <a:r>
                <a:rPr lang="en-US" sz="1400" baseline="0">
                  <a:solidFill>
                    <a:schemeClr val="tx1">
                      <a:lumMod val="95000"/>
                      <a:lumOff val="5000"/>
                    </a:schemeClr>
                  </a:solidFill>
                  <a:latin typeface="+mn-lt"/>
                </a:rPr>
                <a:t> OverTm Hrs</a:t>
              </a:r>
            </a:p>
            <a:p>
              <a:pPr algn="l"/>
              <a:endParaRPr lang="en-US" sz="1400">
                <a:solidFill>
                  <a:schemeClr val="tx1">
                    <a:lumMod val="95000"/>
                    <a:lumOff val="5000"/>
                  </a:schemeClr>
                </a:solidFill>
                <a:latin typeface="+mn-lt"/>
              </a:endParaRPr>
            </a:p>
          </xdr:txBody>
        </xdr:sp>
      </xdr:grpSp>
      <xdr:graphicFrame macro="">
        <xdr:nvGraphicFramePr>
          <xdr:cNvPr id="130" name="Chart 129">
            <a:extLst>
              <a:ext uri="{FF2B5EF4-FFF2-40B4-BE49-F238E27FC236}">
                <a16:creationId xmlns:a16="http://schemas.microsoft.com/office/drawing/2014/main" id="{D71B26AC-72E5-4680-B206-799EA067D307}"/>
              </a:ext>
            </a:extLst>
          </xdr:cNvPr>
          <xdr:cNvGraphicFramePr>
            <a:graphicFrameLocks/>
          </xdr:cNvGraphicFramePr>
        </xdr:nvGraphicFramePr>
        <xdr:xfrm>
          <a:off x="12088519" y="4609631"/>
          <a:ext cx="3033888" cy="2598796"/>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4</xdr:col>
      <xdr:colOff>58796</xdr:colOff>
      <xdr:row>18</xdr:row>
      <xdr:rowOff>102424</xdr:rowOff>
    </xdr:from>
    <xdr:to>
      <xdr:col>8</xdr:col>
      <xdr:colOff>415572</xdr:colOff>
      <xdr:row>25</xdr:row>
      <xdr:rowOff>15877</xdr:rowOff>
    </xdr:to>
    <xdr:grpSp>
      <xdr:nvGrpSpPr>
        <xdr:cNvPr id="135" name="Group 134">
          <a:extLst>
            <a:ext uri="{FF2B5EF4-FFF2-40B4-BE49-F238E27FC236}">
              <a16:creationId xmlns:a16="http://schemas.microsoft.com/office/drawing/2014/main" id="{66569493-1790-4F94-9704-18277CA412B4}"/>
            </a:ext>
          </a:extLst>
        </xdr:cNvPr>
        <xdr:cNvGrpSpPr/>
      </xdr:nvGrpSpPr>
      <xdr:grpSpPr>
        <a:xfrm>
          <a:off x="2504722" y="3489091"/>
          <a:ext cx="2802702" cy="1230490"/>
          <a:chOff x="1718263" y="3201342"/>
          <a:chExt cx="2401476" cy="1230490"/>
        </a:xfrm>
      </xdr:grpSpPr>
      <xdr:grpSp>
        <xdr:nvGrpSpPr>
          <xdr:cNvPr id="134" name="Group 133">
            <a:extLst>
              <a:ext uri="{FF2B5EF4-FFF2-40B4-BE49-F238E27FC236}">
                <a16:creationId xmlns:a16="http://schemas.microsoft.com/office/drawing/2014/main" id="{20934FEC-A6E7-4F4D-A4D4-4812D3387596}"/>
              </a:ext>
            </a:extLst>
          </xdr:cNvPr>
          <xdr:cNvGrpSpPr/>
        </xdr:nvGrpSpPr>
        <xdr:grpSpPr>
          <a:xfrm>
            <a:off x="1718263" y="3201342"/>
            <a:ext cx="2401476" cy="1230490"/>
            <a:chOff x="1706504" y="2460509"/>
            <a:chExt cx="2401476" cy="1230490"/>
          </a:xfrm>
        </xdr:grpSpPr>
        <xdr:grpSp>
          <xdr:nvGrpSpPr>
            <xdr:cNvPr id="32" name="Group 31">
              <a:extLst>
                <a:ext uri="{FF2B5EF4-FFF2-40B4-BE49-F238E27FC236}">
                  <a16:creationId xmlns:a16="http://schemas.microsoft.com/office/drawing/2014/main" id="{DEC172FF-04CC-4B30-8DD8-FBA1E0282EA0}"/>
                </a:ext>
              </a:extLst>
            </xdr:cNvPr>
            <xdr:cNvGrpSpPr/>
          </xdr:nvGrpSpPr>
          <xdr:grpSpPr>
            <a:xfrm>
              <a:off x="1706504" y="2460509"/>
              <a:ext cx="2401476" cy="1230490"/>
              <a:chOff x="1746250" y="1803400"/>
              <a:chExt cx="2317750" cy="1206500"/>
            </a:xfrm>
            <a:effectLst>
              <a:outerShdw blurRad="50800" dist="38100" dir="2700000" algn="tl" rotWithShape="0">
                <a:prstClr val="black">
                  <a:alpha val="40000"/>
                </a:prstClr>
              </a:outerShdw>
            </a:effectLst>
          </xdr:grpSpPr>
          <xdr:sp macro="" textlink="">
            <xdr:nvSpPr>
              <xdr:cNvPr id="27" name="Rectangle: Rounded Corners 26">
                <a:extLst>
                  <a:ext uri="{FF2B5EF4-FFF2-40B4-BE49-F238E27FC236}">
                    <a16:creationId xmlns:a16="http://schemas.microsoft.com/office/drawing/2014/main" id="{B2795302-2ED8-4FF0-89C5-C56E0CFF3A33}"/>
                  </a:ext>
                </a:extLst>
              </xdr:cNvPr>
              <xdr:cNvSpPr/>
            </xdr:nvSpPr>
            <xdr:spPr>
              <a:xfrm>
                <a:off x="1746250" y="1803400"/>
                <a:ext cx="2317750" cy="1206500"/>
              </a:xfrm>
              <a:prstGeom prst="roundRect">
                <a:avLst>
                  <a:gd name="adj" fmla="val 6402"/>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1" name="Graphic 30" descr="Coins">
                <a:extLst>
                  <a:ext uri="{FF2B5EF4-FFF2-40B4-BE49-F238E27FC236}">
                    <a16:creationId xmlns:a16="http://schemas.microsoft.com/office/drawing/2014/main" id="{636160F3-EC3C-48E4-AA20-06BB049991F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486150" y="2279473"/>
                <a:ext cx="488950" cy="711377"/>
              </a:xfrm>
              <a:prstGeom prst="rect">
                <a:avLst/>
              </a:prstGeom>
            </xdr:spPr>
          </xdr:pic>
        </xdr:grpSp>
        <xdr:sp macro="" textlink="KPIS!D4">
          <xdr:nvSpPr>
            <xdr:cNvPr id="33" name="Rectangle 32">
              <a:extLst>
                <a:ext uri="{FF2B5EF4-FFF2-40B4-BE49-F238E27FC236}">
                  <a16:creationId xmlns:a16="http://schemas.microsoft.com/office/drawing/2014/main" id="{DE758356-63CD-4DDC-BE10-ECBEA7016157}"/>
                </a:ext>
              </a:extLst>
            </xdr:cNvPr>
            <xdr:cNvSpPr/>
          </xdr:nvSpPr>
          <xdr:spPr>
            <a:xfrm>
              <a:off x="1880318" y="2792824"/>
              <a:ext cx="1389944" cy="6890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ECEAD46-3085-4202-8B00-9B142956B3BF}" type="TxLink">
                <a:rPr lang="en-US" sz="1400" b="1" i="0" u="none" strike="noStrike">
                  <a:solidFill>
                    <a:srgbClr val="000000"/>
                  </a:solidFill>
                  <a:latin typeface="Calibri"/>
                  <a:ea typeface="Calibri"/>
                  <a:cs typeface="Calibri"/>
                </a:rPr>
                <a:t> ₦220,395,000 </a:t>
              </a:fld>
              <a:endParaRPr lang="en-US" sz="1400" b="1">
                <a:solidFill>
                  <a:schemeClr val="tx1"/>
                </a:solidFill>
              </a:endParaRPr>
            </a:p>
          </xdr:txBody>
        </xdr:sp>
        <xdr:sp macro="" textlink="">
          <xdr:nvSpPr>
            <xdr:cNvPr id="36" name="Rectangle 35">
              <a:extLst>
                <a:ext uri="{FF2B5EF4-FFF2-40B4-BE49-F238E27FC236}">
                  <a16:creationId xmlns:a16="http://schemas.microsoft.com/office/drawing/2014/main" id="{A7632E90-F41C-46E8-9815-9CD3E51748AC}"/>
                </a:ext>
              </a:extLst>
            </xdr:cNvPr>
            <xdr:cNvSpPr/>
          </xdr:nvSpPr>
          <xdr:spPr>
            <a:xfrm>
              <a:off x="1800813" y="2515776"/>
              <a:ext cx="1535994" cy="2452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Production</a:t>
              </a:r>
              <a:r>
                <a:rPr lang="en-US" sz="1100" b="1" baseline="0">
                  <a:solidFill>
                    <a:schemeClr val="tx1"/>
                  </a:solidFill>
                </a:rPr>
                <a:t> Cost</a:t>
              </a:r>
              <a:endParaRPr lang="en-US" sz="1100" b="1">
                <a:solidFill>
                  <a:schemeClr val="tx1"/>
                </a:solidFill>
              </a:endParaRPr>
            </a:p>
          </xdr:txBody>
        </xdr:sp>
      </xdr:grpSp>
      <xdr:cxnSp macro="">
        <xdr:nvCxnSpPr>
          <xdr:cNvPr id="34" name="Straight Connector 33">
            <a:extLst>
              <a:ext uri="{FF2B5EF4-FFF2-40B4-BE49-F238E27FC236}">
                <a16:creationId xmlns:a16="http://schemas.microsoft.com/office/drawing/2014/main" id="{D6C7E1AC-4272-4E14-B086-FC99E3858073}"/>
              </a:ext>
            </a:extLst>
          </xdr:cNvPr>
          <xdr:cNvCxnSpPr/>
        </xdr:nvCxnSpPr>
        <xdr:spPr>
          <a:xfrm flipH="1">
            <a:off x="1922404" y="3510492"/>
            <a:ext cx="7452" cy="344193"/>
          </a:xfrm>
          <a:prstGeom prst="line">
            <a:avLst/>
          </a:prstGeom>
          <a:ln w="12700">
            <a:solidFill>
              <a:schemeClr val="tx1">
                <a:lumMod val="95000"/>
                <a:lumOff val="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505113</xdr:colOff>
      <xdr:row>25</xdr:row>
      <xdr:rowOff>1</xdr:rowOff>
    </xdr:from>
    <xdr:to>
      <xdr:col>22</xdr:col>
      <xdr:colOff>517407</xdr:colOff>
      <xdr:row>26</xdr:row>
      <xdr:rowOff>94074</xdr:rowOff>
    </xdr:to>
    <xdr:sp macro="" textlink="KPIS!C8">
      <xdr:nvSpPr>
        <xdr:cNvPr id="137" name="Rectangle 136">
          <a:extLst>
            <a:ext uri="{FF2B5EF4-FFF2-40B4-BE49-F238E27FC236}">
              <a16:creationId xmlns:a16="http://schemas.microsoft.com/office/drawing/2014/main" id="{9A0279DA-A88A-4665-8AD1-6A0DA1AB7769}"/>
            </a:ext>
          </a:extLst>
        </xdr:cNvPr>
        <xdr:cNvSpPr/>
      </xdr:nvSpPr>
      <xdr:spPr>
        <a:xfrm>
          <a:off x="13346224" y="4703705"/>
          <a:ext cx="623776" cy="2822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BB11B87-9694-4C92-B232-B1FC35E581B9}" type="TxLink">
            <a:rPr lang="en-US" sz="1400" b="1" i="0" u="none" strike="noStrike">
              <a:solidFill>
                <a:srgbClr val="000000"/>
              </a:solidFill>
              <a:latin typeface="Calibri"/>
              <a:ea typeface="Calibri"/>
              <a:cs typeface="Calibri"/>
            </a:rPr>
            <a:t>5.87</a:t>
          </a:fld>
          <a:endParaRPr lang="en-US" sz="1400" b="1"/>
        </a:p>
      </xdr:txBody>
    </xdr:sp>
    <xdr:clientData/>
  </xdr:twoCellAnchor>
  <xdr:twoCellAnchor editAs="oneCell">
    <xdr:from>
      <xdr:col>7</xdr:col>
      <xdr:colOff>129352</xdr:colOff>
      <xdr:row>32</xdr:row>
      <xdr:rowOff>47038</xdr:rowOff>
    </xdr:from>
    <xdr:to>
      <xdr:col>8</xdr:col>
      <xdr:colOff>341018</xdr:colOff>
      <xdr:row>36</xdr:row>
      <xdr:rowOff>32457</xdr:rowOff>
    </xdr:to>
    <xdr:pic>
      <xdr:nvPicPr>
        <xdr:cNvPr id="139" name="Graphic 138" descr="Stopwatch">
          <a:extLst>
            <a:ext uri="{FF2B5EF4-FFF2-40B4-BE49-F238E27FC236}">
              <a16:creationId xmlns:a16="http://schemas.microsoft.com/office/drawing/2014/main" id="{782772AF-0E0B-493A-9431-B6251FC19D5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3186759" y="5691482"/>
          <a:ext cx="823148" cy="738011"/>
        </a:xfrm>
        <a:prstGeom prst="rect">
          <a:avLst/>
        </a:prstGeom>
      </xdr:spPr>
    </xdr:pic>
    <xdr:clientData/>
  </xdr:twoCellAnchor>
  <xdr:twoCellAnchor editAs="oneCell">
    <xdr:from>
      <xdr:col>0</xdr:col>
      <xdr:colOff>23520</xdr:colOff>
      <xdr:row>2</xdr:row>
      <xdr:rowOff>23519</xdr:rowOff>
    </xdr:from>
    <xdr:to>
      <xdr:col>3</xdr:col>
      <xdr:colOff>199908</xdr:colOff>
      <xdr:row>15</xdr:row>
      <xdr:rowOff>82316</xdr:rowOff>
    </xdr:to>
    <xdr:pic>
      <xdr:nvPicPr>
        <xdr:cNvPr id="143" name="Picture 142">
          <a:extLst>
            <a:ext uri="{FF2B5EF4-FFF2-40B4-BE49-F238E27FC236}">
              <a16:creationId xmlns:a16="http://schemas.microsoft.com/office/drawing/2014/main" id="{0D3916DC-1FDF-416C-95FD-7082E6E0039F}"/>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3520" y="23519"/>
          <a:ext cx="2010832" cy="2504723"/>
        </a:xfrm>
        <a:prstGeom prst="rect">
          <a:avLst/>
        </a:prstGeom>
      </xdr:spPr>
    </xdr:pic>
    <xdr:clientData/>
  </xdr:twoCellAnchor>
  <xdr:twoCellAnchor editAs="oneCell">
    <xdr:from>
      <xdr:col>25</xdr:col>
      <xdr:colOff>563440</xdr:colOff>
      <xdr:row>23</xdr:row>
      <xdr:rowOff>160418</xdr:rowOff>
    </xdr:from>
    <xdr:to>
      <xdr:col>26</xdr:col>
      <xdr:colOff>554202</xdr:colOff>
      <xdr:row>26</xdr:row>
      <xdr:rowOff>145987</xdr:rowOff>
    </xdr:to>
    <xdr:pic>
      <xdr:nvPicPr>
        <xdr:cNvPr id="145" name="Graphic 144" descr="Alarm clock">
          <a:extLst>
            <a:ext uri="{FF2B5EF4-FFF2-40B4-BE49-F238E27FC236}">
              <a16:creationId xmlns:a16="http://schemas.microsoft.com/office/drawing/2014/main" id="{10FABE3B-3A96-4E76-8E4A-83EDED102C4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850477" y="4111529"/>
          <a:ext cx="602244" cy="550014"/>
        </a:xfrm>
        <a:prstGeom prst="rect">
          <a:avLst/>
        </a:prstGeom>
      </xdr:spPr>
    </xdr:pic>
    <xdr:clientData/>
  </xdr:twoCellAnchor>
  <xdr:twoCellAnchor>
    <xdr:from>
      <xdr:col>14</xdr:col>
      <xdr:colOff>28518</xdr:colOff>
      <xdr:row>22</xdr:row>
      <xdr:rowOff>179126</xdr:rowOff>
    </xdr:from>
    <xdr:to>
      <xdr:col>15</xdr:col>
      <xdr:colOff>8292</xdr:colOff>
      <xdr:row>26</xdr:row>
      <xdr:rowOff>152055</xdr:rowOff>
    </xdr:to>
    <xdr:pic>
      <xdr:nvPicPr>
        <xdr:cNvPr id="146" name="Graphic 145" descr="Coins">
          <a:extLst>
            <a:ext uri="{FF2B5EF4-FFF2-40B4-BE49-F238E27FC236}">
              <a16:creationId xmlns:a16="http://schemas.microsoft.com/office/drawing/2014/main" id="{36821947-A62F-46C8-A9A9-7C77A447250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589259" y="3942089"/>
          <a:ext cx="591255" cy="725522"/>
        </a:xfrm>
        <a:prstGeom prst="rect">
          <a:avLst/>
        </a:prstGeom>
      </xdr:spPr>
    </xdr:pic>
    <xdr:clientData/>
  </xdr:twoCellAnchor>
  <xdr:twoCellAnchor editAs="oneCell">
    <xdr:from>
      <xdr:col>19</xdr:col>
      <xdr:colOff>492415</xdr:colOff>
      <xdr:row>22</xdr:row>
      <xdr:rowOff>183466</xdr:rowOff>
    </xdr:from>
    <xdr:to>
      <xdr:col>20</xdr:col>
      <xdr:colOff>483177</xdr:colOff>
      <xdr:row>25</xdr:row>
      <xdr:rowOff>169035</xdr:rowOff>
    </xdr:to>
    <xdr:pic>
      <xdr:nvPicPr>
        <xdr:cNvPr id="147" name="Graphic 146" descr="Alarm clock">
          <a:extLst>
            <a:ext uri="{FF2B5EF4-FFF2-40B4-BE49-F238E27FC236}">
              <a16:creationId xmlns:a16="http://schemas.microsoft.com/office/drawing/2014/main" id="{061581D7-CEBB-4907-BB04-EEC8DDE3B17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110563" y="3946429"/>
          <a:ext cx="602244" cy="550014"/>
        </a:xfrm>
        <a:prstGeom prst="rect">
          <a:avLst/>
        </a:prstGeom>
      </xdr:spPr>
    </xdr:pic>
    <xdr:clientData/>
  </xdr:twoCellAnchor>
  <xdr:twoCellAnchor editAs="oneCell">
    <xdr:from>
      <xdr:col>0</xdr:col>
      <xdr:colOff>446851</xdr:colOff>
      <xdr:row>30</xdr:row>
      <xdr:rowOff>94074</xdr:rowOff>
    </xdr:from>
    <xdr:to>
      <xdr:col>2</xdr:col>
      <xdr:colOff>223425</xdr:colOff>
      <xdr:row>34</xdr:row>
      <xdr:rowOff>176388</xdr:rowOff>
    </xdr:to>
    <xdr:pic>
      <xdr:nvPicPr>
        <xdr:cNvPr id="153" name="Picture 152">
          <a:hlinkClick xmlns:r="http://schemas.openxmlformats.org/officeDocument/2006/relationships" r:id="rId20" tooltip="Connect With Me"/>
          <a:extLst>
            <a:ext uri="{FF2B5EF4-FFF2-40B4-BE49-F238E27FC236}">
              <a16:creationId xmlns:a16="http://schemas.microsoft.com/office/drawing/2014/main" id="{9C61EC69-D451-4188-B258-3E369C0F4B51}"/>
            </a:ext>
          </a:extLst>
        </xdr:cNvPr>
        <xdr:cNvPicPr>
          <a:picLocks noChangeAspect="1"/>
        </xdr:cNvPicPr>
      </xdr:nvPicPr>
      <xdr:blipFill>
        <a:blip xmlns:r="http://schemas.openxmlformats.org/officeDocument/2006/relationships" r:embed="rId21">
          <a:biLevel thresh="50000"/>
        </a:blip>
        <a:stretch>
          <a:fillRect/>
        </a:stretch>
      </xdr:blipFill>
      <xdr:spPr>
        <a:xfrm>
          <a:off x="446851" y="5362222"/>
          <a:ext cx="999537" cy="834907"/>
        </a:xfrm>
        <a:prstGeom prst="rect">
          <a:avLst/>
        </a:prstGeom>
        <a:ln>
          <a:noFill/>
        </a:ln>
        <a:effectLst>
          <a:softEdge rad="112500"/>
        </a:effectLst>
      </xdr:spPr>
    </xdr:pic>
    <xdr:clientData/>
  </xdr:twoCellAnchor>
  <xdr:twoCellAnchor>
    <xdr:from>
      <xdr:col>4</xdr:col>
      <xdr:colOff>35278</xdr:colOff>
      <xdr:row>2</xdr:row>
      <xdr:rowOff>47038</xdr:rowOff>
    </xdr:from>
    <xdr:to>
      <xdr:col>16</xdr:col>
      <xdr:colOff>529166</xdr:colOff>
      <xdr:row>5</xdr:row>
      <xdr:rowOff>94075</xdr:rowOff>
    </xdr:to>
    <xdr:sp macro="" textlink="">
      <xdr:nvSpPr>
        <xdr:cNvPr id="154" name="Rectangle 153">
          <a:extLst>
            <a:ext uri="{FF2B5EF4-FFF2-40B4-BE49-F238E27FC236}">
              <a16:creationId xmlns:a16="http://schemas.microsoft.com/office/drawing/2014/main" id="{110D2D02-E5BD-42B0-86D2-2763ABE9554B}"/>
            </a:ext>
          </a:extLst>
        </xdr:cNvPr>
        <xdr:cNvSpPr/>
      </xdr:nvSpPr>
      <xdr:spPr>
        <a:xfrm>
          <a:off x="2481204" y="423334"/>
          <a:ext cx="7831666" cy="6114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tx1"/>
              </a:solidFill>
            </a:rPr>
            <a:t>Production</a:t>
          </a:r>
          <a:r>
            <a:rPr lang="en-US" sz="3200" b="1" baseline="0">
              <a:solidFill>
                <a:schemeClr val="tx1"/>
              </a:solidFill>
            </a:rPr>
            <a:t> Performance Analysis Dashboard</a:t>
          </a:r>
          <a:endParaRPr lang="en-US" sz="3200" b="1">
            <a:solidFill>
              <a:schemeClr val="tx1"/>
            </a:solidFill>
          </a:endParaRPr>
        </a:p>
      </xdr:txBody>
    </xdr:sp>
    <xdr:clientData/>
  </xdr:twoCellAnchor>
  <xdr:twoCellAnchor>
    <xdr:from>
      <xdr:col>4</xdr:col>
      <xdr:colOff>293981</xdr:colOff>
      <xdr:row>8</xdr:row>
      <xdr:rowOff>108892</xdr:rowOff>
    </xdr:from>
    <xdr:to>
      <xdr:col>4</xdr:col>
      <xdr:colOff>302678</xdr:colOff>
      <xdr:row>10</xdr:row>
      <xdr:rowOff>76789</xdr:rowOff>
    </xdr:to>
    <xdr:cxnSp macro="">
      <xdr:nvCxnSpPr>
        <xdr:cNvPr id="157" name="Straight Connector 156">
          <a:extLst>
            <a:ext uri="{FF2B5EF4-FFF2-40B4-BE49-F238E27FC236}">
              <a16:creationId xmlns:a16="http://schemas.microsoft.com/office/drawing/2014/main" id="{BE68C543-58E5-49CB-BD7F-442C737F5452}"/>
            </a:ext>
          </a:extLst>
        </xdr:cNvPr>
        <xdr:cNvCxnSpPr/>
      </xdr:nvCxnSpPr>
      <xdr:spPr>
        <a:xfrm flipH="1">
          <a:off x="2739907" y="1614077"/>
          <a:ext cx="8697" cy="344193"/>
        </a:xfrm>
        <a:prstGeom prst="line">
          <a:avLst/>
        </a:prstGeom>
        <a:ln w="12700">
          <a:solidFill>
            <a:schemeClr val="tx1">
              <a:lumMod val="95000"/>
              <a:lumOff val="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557684</xdr:colOff>
      <xdr:row>25</xdr:row>
      <xdr:rowOff>47036</xdr:rowOff>
    </xdr:from>
    <xdr:to>
      <xdr:col>21</xdr:col>
      <xdr:colOff>557684</xdr:colOff>
      <xdr:row>26</xdr:row>
      <xdr:rowOff>66086</xdr:rowOff>
    </xdr:to>
    <xdr:cxnSp macro="">
      <xdr:nvCxnSpPr>
        <xdr:cNvPr id="158" name="Straight Connector 157">
          <a:extLst>
            <a:ext uri="{FF2B5EF4-FFF2-40B4-BE49-F238E27FC236}">
              <a16:creationId xmlns:a16="http://schemas.microsoft.com/office/drawing/2014/main" id="{9E6EAB3D-F4CF-469D-A782-056362BCB0F8}"/>
            </a:ext>
          </a:extLst>
        </xdr:cNvPr>
        <xdr:cNvCxnSpPr/>
      </xdr:nvCxnSpPr>
      <xdr:spPr>
        <a:xfrm>
          <a:off x="13398795" y="4750740"/>
          <a:ext cx="0" cy="207198"/>
        </a:xfrm>
        <a:prstGeom prst="line">
          <a:avLst/>
        </a:prstGeom>
        <a:ln w="12700">
          <a:solidFill>
            <a:schemeClr val="tx1">
              <a:lumMod val="95000"/>
              <a:lumOff val="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15619907404" backgroundQuery="1" createdVersion="7" refreshedVersion="7" minRefreshableVersion="3" recordCount="0" supportSubquery="1" supportAdvancedDrill="1" xr:uid="{C621B31D-1879-411B-98F1-E3AF794E7FC6}">
  <cacheSource type="external" connectionId="6"/>
  <cacheFields count="2">
    <cacheField name="[Measures].[AVG Cost]" caption="AVG Cost" numFmtId="0" hierarchy="20" level="32767"/>
    <cacheField name="[Datasets].[Rig Location].[Rig Location]" caption="Rig Location" numFmtId="0" hierarchy="8" level="1">
      <sharedItems count="4">
        <s v="Brass"/>
        <s v="Ekeremor"/>
        <s v="Nembe"/>
        <s v="Southern Ijaw"/>
      </sharedItems>
    </cacheField>
  </cacheFields>
  <cacheHierarchies count="24">
    <cacheHierarchy uniqueName="[Datasets].[Week Name]" caption="Week Name" attribute="1" defaultMemberUniqueName="[Datasets].[Week Name].[All]" allUniqueName="[Datasets].[Week Name].[All]" dimensionUniqueName="[Datasets]" displayFolder="" count="0" memberValueDatatype="130" unbalanced="0"/>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2" memberValueDatatype="130" unbalanced="0">
      <fieldsUsage count="2">
        <fieldUsage x="-1"/>
        <fieldUsage x="1"/>
      </fieldsUsage>
    </cacheHierarchy>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oneField="1">
      <fieldsUsage count="1">
        <fieldUsage x="0"/>
      </fieldsUsage>
    </cacheHierarchy>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03921527779" backgroundQuery="1" createdVersion="7" refreshedVersion="7" minRefreshableVersion="3" recordCount="0" supportSubquery="1" supportAdvancedDrill="1" xr:uid="{89798B22-644C-4D86-B7D6-069C5C933830}">
  <cacheSource type="external" connectionId="6"/>
  <cacheFields count="3">
    <cacheField name="[Datasets].[Rig Location].[Rig Location]" caption="Rig Location" numFmtId="0" hierarchy="8" level="1">
      <sharedItems count="4">
        <s v="Brass"/>
        <s v="Ekeremor"/>
        <s v="Nembe"/>
        <s v="Southern Ijaw"/>
      </sharedItems>
    </cacheField>
    <cacheField name="[Measures].[Sum of Training Hours]" caption="Sum of Training Hours" numFmtId="0" hierarchy="12" level="32767"/>
    <cacheField name="[Datasets].[Week Name].[Week Name]" caption="Week Name" numFmtId="0" level="1">
      <sharedItems containsSemiMixedTypes="0" containsNonDate="0" containsString="0"/>
    </cacheField>
  </cacheFields>
  <cacheHierarchies count="24">
    <cacheHierarchy uniqueName="[Datasets].[Week Name]" caption="Week Name" attribute="1" defaultMemberUniqueName="[Datasets].[Week Name].[All]" allUniqueName="[Datasets].[Week Name].[All]" dimensionUniqueName="[Datasets]" displayFolder="" count="2" memberValueDatatype="130" unbalanced="0">
      <fieldsUsage count="2">
        <fieldUsage x="-1"/>
        <fieldUsage x="2"/>
      </fieldsUsage>
    </cacheHierarchy>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2" memberValueDatatype="130" unbalanced="0">
      <fieldsUsage count="2">
        <fieldUsage x="-1"/>
        <fieldUsage x="0"/>
      </fieldsUsage>
    </cacheHierarchy>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oneField="1">
      <fieldsUsage count="1">
        <fieldUsage x="1"/>
      </fieldsUsage>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14729050927" backgroundQuery="1" createdVersion="7" refreshedVersion="7" minRefreshableVersion="3" recordCount="0" supportSubquery="1" supportAdvancedDrill="1" xr:uid="{538C05C6-0502-48EE-974C-73988C00E1D5}">
  <cacheSource type="external" connectionId="6"/>
  <cacheFields count="1">
    <cacheField name="[Measures].[AVG Cost]" caption="AVG Cost" numFmtId="0" hierarchy="20" level="32767"/>
  </cacheFields>
  <cacheHierarchies count="24">
    <cacheHierarchy uniqueName="[Datasets].[Week Name]" caption="Week Name" attribute="1" defaultMemberUniqueName="[Datasets].[Week Name].[All]" allUniqueName="[Datasets].[Week Name].[All]" dimensionUniqueName="[Datasets]" displayFolder="" count="0" memberValueDatatype="130" unbalanced="0"/>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0" memberValueDatatype="130" unbalanced="0"/>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oneField="1">
      <fieldsUsage count="1">
        <fieldUsage x="0"/>
      </fieldsUsage>
    </cacheHierarchy>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06953703705" backgroundQuery="1" createdVersion="7" refreshedVersion="7" minRefreshableVersion="3" recordCount="0" supportSubquery="1" supportAdvancedDrill="1" xr:uid="{8286D9A5-CC0E-45D4-9A81-6EE6ABE9B5C2}">
  <cacheSource type="external" connectionId="6"/>
  <cacheFields count="1">
    <cacheField name="[Measures].[AVG Overtime Hrs]" caption="AVG Overtime Hrs" numFmtId="0" hierarchy="19" level="32767"/>
  </cacheFields>
  <cacheHierarchies count="24">
    <cacheHierarchy uniqueName="[Datasets].[Week Name]" caption="Week Name" attribute="1" defaultMemberUniqueName="[Datasets].[Week Name].[All]" allUniqueName="[Datasets].[Week Name].[All]" dimensionUniqueName="[Datasets]" displayFolder="" count="0" memberValueDatatype="130" unbalanced="0"/>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0" memberValueDatatype="130" unbalanced="0"/>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oneField="1">
      <fieldsUsage count="1">
        <fieldUsage x="0"/>
      </fieldsUsage>
    </cacheHierarchy>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03918518516" backgroundQuery="1" createdVersion="7" refreshedVersion="7" minRefreshableVersion="3" recordCount="0" supportSubquery="1" supportAdvancedDrill="1" xr:uid="{F093D14C-FC74-4FCD-873C-874EB9BD68DE}">
  <cacheSource type="external" connectionId="6"/>
  <cacheFields count="2">
    <cacheField name="[Measures].[AVG Traning Hrs]" caption="AVG Traning Hrs" numFmtId="0" hierarchy="18" level="32767"/>
    <cacheField name="[Datasets].[Week Name].[Week Name]" caption="Week Name" numFmtId="0" level="1">
      <sharedItems containsSemiMixedTypes="0" containsNonDate="0" containsString="0"/>
    </cacheField>
  </cacheFields>
  <cacheHierarchies count="24">
    <cacheHierarchy uniqueName="[Datasets].[Week Name]" caption="Week Name" attribute="1" defaultMemberUniqueName="[Datasets].[Week Name].[All]" allUniqueName="[Datasets].[Week Name].[All]" dimensionUniqueName="[Datasets]" displayFolder="" count="2" memberValueDatatype="130" unbalanced="0">
      <fieldsUsage count="2">
        <fieldUsage x="-1"/>
        <fieldUsage x="1"/>
      </fieldsUsage>
    </cacheHierarchy>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0" memberValueDatatype="130" unbalanced="0"/>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oneField="1">
      <fieldsUsage count="1">
        <fieldUsage x="0"/>
      </fieldsUsage>
    </cacheHierarchy>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03918402777" backgroundQuery="1" createdVersion="7" refreshedVersion="7" minRefreshableVersion="3" recordCount="0" supportSubquery="1" supportAdvancedDrill="1" xr:uid="{9DA73194-8DA5-4BA4-B66E-C9BB72C0972F}">
  <cacheSource type="external" connectionId="6"/>
  <cacheFields count="2">
    <cacheField name="[Measures].[AVG Units]" caption="AVG Units" numFmtId="0" hierarchy="17" level="32767"/>
    <cacheField name="[Datasets].[Week Name].[Week Name]" caption="Week Name" numFmtId="0" level="1">
      <sharedItems containsSemiMixedTypes="0" containsNonDate="0" containsString="0"/>
    </cacheField>
  </cacheFields>
  <cacheHierarchies count="24">
    <cacheHierarchy uniqueName="[Datasets].[Week Name]" caption="Week Name" attribute="1" defaultMemberUniqueName="[Datasets].[Week Name].[All]" allUniqueName="[Datasets].[Week Name].[All]" dimensionUniqueName="[Datasets]" displayFolder="" count="2" memberValueDatatype="130" unbalanced="0">
      <fieldsUsage count="2">
        <fieldUsage x="-1"/>
        <fieldUsage x="1"/>
      </fieldsUsage>
    </cacheHierarchy>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0" memberValueDatatype="130" unbalanced="0"/>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oneField="1">
      <fieldsUsage count="1">
        <fieldUsage x="0"/>
      </fieldsUsage>
    </cacheHierarchy>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03918287039" backgroundQuery="1" createdVersion="7" refreshedVersion="7" minRefreshableVersion="3" recordCount="0" supportSubquery="1" supportAdvancedDrill="1" xr:uid="{351E38E2-0DE3-4C72-BDC8-1177C3912FF1}">
  <cacheSource type="external" connectionId="6"/>
  <cacheFields count="2">
    <cacheField name="[Measures].[AVERAGE HOURS WORKED]" caption="AVERAGE HOURS WORKED" numFmtId="0" hierarchy="16" level="32767"/>
    <cacheField name="[Datasets].[Week Name].[Week Name]" caption="Week Name" numFmtId="0" level="1">
      <sharedItems containsSemiMixedTypes="0" containsNonDate="0" containsString="0"/>
    </cacheField>
  </cacheFields>
  <cacheHierarchies count="24">
    <cacheHierarchy uniqueName="[Datasets].[Week Name]" caption="Week Name" attribute="1" defaultMemberUniqueName="[Datasets].[Week Name].[All]" allUniqueName="[Datasets].[Week Name].[All]" dimensionUniqueName="[Datasets]" displayFolder="" count="2" memberValueDatatype="130" unbalanced="0">
      <fieldsUsage count="2">
        <fieldUsage x="-1"/>
        <fieldUsage x="1"/>
      </fieldsUsage>
    </cacheHierarchy>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0" memberValueDatatype="130" unbalanced="0"/>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oneField="1">
      <fieldsUsage count="1">
        <fieldUsage x="0"/>
      </fieldsUsage>
    </cacheHierarchy>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03918171293" backgroundQuery="1" createdVersion="7" refreshedVersion="7" minRefreshableVersion="3" recordCount="0" supportSubquery="1" supportAdvancedDrill="1" xr:uid="{A9F9F7E4-D754-4B34-AFE1-77A497ACC93D}">
  <cacheSource type="external" connectionId="6"/>
  <cacheFields count="2">
    <cacheField name="[Measures].[NO of Employees]" caption="NO of Employees" numFmtId="0" hierarchy="15" level="32767"/>
    <cacheField name="[Datasets].[Week Name].[Week Name]" caption="Week Name" numFmtId="0" level="1">
      <sharedItems containsSemiMixedTypes="0" containsNonDate="0" containsString="0"/>
    </cacheField>
  </cacheFields>
  <cacheHierarchies count="24">
    <cacheHierarchy uniqueName="[Datasets].[Week Name]" caption="Week Name" attribute="1" defaultMemberUniqueName="[Datasets].[Week Name].[All]" allUniqueName="[Datasets].[Week Name].[All]" dimensionUniqueName="[Datasets]" displayFolder="" count="2" memberValueDatatype="130" unbalanced="0">
      <fieldsUsage count="2">
        <fieldUsage x="-1"/>
        <fieldUsage x="1"/>
      </fieldsUsage>
    </cacheHierarchy>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0" memberValueDatatype="130" unbalanced="0"/>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oneField="1">
      <fieldsUsage count="1">
        <fieldUsage x="0"/>
      </fieldsUsage>
    </cacheHierarchy>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03917939815" backgroundQuery="1" createdVersion="7" refreshedVersion="7" minRefreshableVersion="3" recordCount="0" supportSubquery="1" supportAdvancedDrill="1" xr:uid="{D42BB34E-605A-4A4B-B958-8771B6F733BF}">
  <cacheSource type="external" connectionId="6"/>
  <cacheFields count="2">
    <cacheField name="[Measures].[Sum of Production Cost (₦)]" caption="Sum of Production Cost (₦)" numFmtId="0" hierarchy="10" level="32767"/>
    <cacheField name="[Datasets].[Week Name].[Week Name]" caption="Week Name" numFmtId="0" level="1">
      <sharedItems containsSemiMixedTypes="0" containsNonDate="0" containsString="0"/>
    </cacheField>
  </cacheFields>
  <cacheHierarchies count="24">
    <cacheHierarchy uniqueName="[Datasets].[Week Name]" caption="Week Name" attribute="1" defaultMemberUniqueName="[Datasets].[Week Name].[All]" allUniqueName="[Datasets].[Week Name].[All]" dimensionUniqueName="[Datasets]" displayFolder="" count="2" memberValueDatatype="130" unbalanced="0">
      <fieldsUsage count="2">
        <fieldUsage x="-1"/>
        <fieldUsage x="1"/>
      </fieldsUsage>
    </cacheHierarchy>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0" memberValueDatatype="130" unbalanced="0"/>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oneField="1">
      <fieldsUsage count="1">
        <fieldUsage x="0"/>
      </fieldsUsage>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03918750001" backgroundQuery="1" createdVersion="7" refreshedVersion="7" minRefreshableVersion="3" recordCount="0" supportSubquery="1" supportAdvancedDrill="1" xr:uid="{C721DBB9-01DC-41DF-8936-B3F5E09BAA4E}">
  <cacheSource type="external" connectionId="6"/>
  <cacheFields count="2">
    <cacheField name="[Measures].[Sum of Units Produced]" caption="Sum of Units Produced" numFmtId="0" hierarchy="9" level="32767"/>
    <cacheField name="[Datasets].[Week Name].[Week Name]" caption="Week Name" numFmtId="0" level="1">
      <sharedItems containsSemiMixedTypes="0" containsNonDate="0" containsString="0"/>
    </cacheField>
  </cacheFields>
  <cacheHierarchies count="24">
    <cacheHierarchy uniqueName="[Datasets].[Week Name]" caption="Week Name" attribute="1" defaultMemberUniqueName="[Datasets].[Week Name].[All]" allUniqueName="[Datasets].[Week Name].[All]" dimensionUniqueName="[Datasets]" displayFolder="" count="2" memberValueDatatype="130" unbalanced="0">
      <fieldsUsage count="2">
        <fieldUsage x="-1"/>
        <fieldUsage x="1"/>
      </fieldsUsage>
    </cacheHierarchy>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0" memberValueDatatype="130" unbalanced="0"/>
    <cacheHierarchy uniqueName="[Measures].[Sum of Units Produced]" caption="Sum of Units Produced" measure="1" displayFolder="" measureGroup="Datasets" count="0" oneField="1">
      <fieldsUsage count="1">
        <fieldUsage x="0"/>
      </fieldsUsage>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3196388889" backgroundQuery="1" createdVersion="7" refreshedVersion="7" minRefreshableVersion="3" recordCount="0" supportSubquery="1" supportAdvancedDrill="1" xr:uid="{A15A40F5-A006-48CB-ADD1-C9BC844DEA9F}">
  <cacheSource type="external" connectionId="6"/>
  <cacheFields count="1">
    <cacheField name="[Measures].[Total Hours Worked]" caption="Total Hours Worked" numFmtId="0" hierarchy="21" level="32767"/>
  </cacheFields>
  <cacheHierarchies count="24">
    <cacheHierarchy uniqueName="[Datasets].[Week Name]" caption="Week Name" attribute="1" defaultMemberUniqueName="[Datasets].[Week Name].[All]" allUniqueName="[Datasets].[Week Name].[All]" dimensionUniqueName="[Datasets]" displayFolder="" count="0" memberValueDatatype="130" unbalanced="0"/>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0" memberValueDatatype="130" unbalanced="0"/>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oneField="1">
      <fieldsUsage count="1">
        <fieldUsage x="0"/>
      </fieldsUsage>
    </cacheHierarchy>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03920717594" backgroundQuery="1" createdVersion="7" refreshedVersion="7" minRefreshableVersion="3" recordCount="0" supportSubquery="1" supportAdvancedDrill="1" xr:uid="{76696A0A-00DE-4D50-9D81-71894FE2F737}">
  <cacheSource type="external" connectionId="6"/>
  <cacheFields count="3">
    <cacheField name="[Measures].[Sum of Production Cost (₦)]" caption="Sum of Production Cost (₦)" numFmtId="0" hierarchy="10" level="32767"/>
    <cacheField name="[Datasets].[Rig Location].[Rig Location]" caption="Rig Location" numFmtId="0" hierarchy="8" level="1">
      <sharedItems count="4">
        <s v="Brass"/>
        <s v="Ekeremor"/>
        <s v="Nembe"/>
        <s v="Southern Ijaw"/>
      </sharedItems>
    </cacheField>
    <cacheField name="[Datasets].[Week Name].[Week Name]" caption="Week Name" numFmtId="0" level="1">
      <sharedItems containsSemiMixedTypes="0" containsNonDate="0" containsString="0"/>
    </cacheField>
  </cacheFields>
  <cacheHierarchies count="24">
    <cacheHierarchy uniqueName="[Datasets].[Week Name]" caption="Week Name" attribute="1" defaultMemberUniqueName="[Datasets].[Week Name].[All]" allUniqueName="[Datasets].[Week Name].[All]" dimensionUniqueName="[Datasets]" displayFolder="" count="2" memberValueDatatype="130" unbalanced="0">
      <fieldsUsage count="2">
        <fieldUsage x="-1"/>
        <fieldUsage x="2"/>
      </fieldsUsage>
    </cacheHierarchy>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2" memberValueDatatype="130" unbalanced="0">
      <fieldsUsage count="2">
        <fieldUsage x="-1"/>
        <fieldUsage x="1"/>
      </fieldsUsage>
    </cacheHierarchy>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oneField="1">
      <fieldsUsage count="1">
        <fieldUsage x="0"/>
      </fieldsUsage>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36478819442" backgroundQuery="1" createdVersion="7" refreshedVersion="7" minRefreshableVersion="3" recordCount="0" supportSubquery="1" supportAdvancedDrill="1" xr:uid="{9D0A529B-E803-4965-B02A-0DA90D4635F6}">
  <cacheSource type="external" connectionId="6"/>
  <cacheFields count="2">
    <cacheField name="[Measures].[AVG Overtime Hrs]" caption="AVG Overtime Hrs" numFmtId="0" hierarchy="19" level="32767"/>
    <cacheField name="[Datasets].[Rig Location].[Rig Location]" caption="Rig Location" numFmtId="0" hierarchy="8" level="1">
      <sharedItems count="4">
        <s v="Brass"/>
        <s v="Ekeremor"/>
        <s v="Nembe"/>
        <s v="Southern Ijaw"/>
      </sharedItems>
    </cacheField>
  </cacheFields>
  <cacheHierarchies count="24">
    <cacheHierarchy uniqueName="[Datasets].[Week Name]" caption="Week Name" attribute="1" defaultMemberUniqueName="[Datasets].[Week Name].[All]" allUniqueName="[Datasets].[Week Name].[All]" dimensionUniqueName="[Datasets]" displayFolder="" count="0" memberValueDatatype="130" unbalanced="0"/>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2" memberValueDatatype="130" unbalanced="0">
      <fieldsUsage count="2">
        <fieldUsage x="-1"/>
        <fieldUsage x="1"/>
      </fieldsUsage>
    </cacheHierarchy>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oneField="1">
      <fieldsUsage count="1">
        <fieldUsage x="0"/>
      </fieldsUsage>
    </cacheHierarchy>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621069791669" backgroundQuery="1" createdVersion="7" refreshedVersion="7" minRefreshableVersion="3" recordCount="0" supportSubquery="1" supportAdvancedDrill="1" xr:uid="{2F3EF55E-8458-4E9F-9136-3D40C0F0A527}">
  <cacheSource type="external" connectionId="6"/>
  <cacheFields count="1">
    <cacheField name="[Measures].[Sum of Units Produced]" caption="Sum of Units Produced" numFmtId="0" hierarchy="9" level="32767"/>
  </cacheFields>
  <cacheHierarchies count="24">
    <cacheHierarchy uniqueName="[Datasets].[Week Name]" caption="Week Name" attribute="1" defaultMemberUniqueName="[Datasets].[Week Name].[All]" allUniqueName="[Datasets].[Week Name].[All]" dimensionUniqueName="[Datasets]" displayFolder="" count="2" memberValueDatatype="130" unbalanced="0"/>
    <cacheHierarchy uniqueName="[Datasets].[Employee ID]" caption="Employee ID" attribute="1" defaultMemberUniqueName="[Datasets].[Employee ID].[All]" allUniqueName="[Datasets].[Employee ID].[All]" dimensionUniqueName="[Datasets]" displayFolder="" count="2" memberValueDatatype="20" unbalanced="0"/>
    <cacheHierarchy uniqueName="[Datasets].[Hours Worked]" caption="Hours Worked" attribute="1" defaultMemberUniqueName="[Datasets].[Hours Worked].[All]" allUniqueName="[Datasets].[Hours Worked].[All]" dimensionUniqueName="[Datasets]" displayFolder="" count="2" memberValueDatatype="20" unbalanced="0"/>
    <cacheHierarchy uniqueName="[Datasets].[Units Produced]" caption="Units Produced" attribute="1" defaultMemberUniqueName="[Datasets].[Units Produced].[All]" allUniqueName="[Datasets].[Units Produced].[All]" dimensionUniqueName="[Datasets]" displayFolder="" count="2" memberValueDatatype="20" unbalanced="0"/>
    <cacheHierarchy uniqueName="[Datasets].[Quality Issues]" caption="Quality Issues" attribute="1" defaultMemberUniqueName="[Datasets].[Quality Issues].[All]" allUniqueName="[Datasets].[Quality Issues].[All]" dimensionUniqueName="[Datasets]" displayFolder="" count="2" memberValueDatatype="20" unbalanced="0"/>
    <cacheHierarchy uniqueName="[Datasets].[Production Cost (₦)]" caption="Production Cost (₦)" attribute="1" defaultMemberUniqueName="[Datasets].[Production Cost (₦)].[All]" allUniqueName="[Datasets].[Production Cost (₦)].[All]" dimensionUniqueName="[Datasets]" displayFolder="" count="2" memberValueDatatype="20" unbalanced="0"/>
    <cacheHierarchy uniqueName="[Datasets].[Overtime Hours]" caption="Overtime Hours" attribute="1" defaultMemberUniqueName="[Datasets].[Overtime Hours].[All]" allUniqueName="[Datasets].[Overtime Hours].[All]" dimensionUniqueName="[Datasets]" displayFolder="" count="2" memberValueDatatype="20" unbalanced="0"/>
    <cacheHierarchy uniqueName="[Datasets].[Training Hours]" caption="Training Hours" attribute="1" defaultMemberUniqueName="[Datasets].[Training Hours].[All]" allUniqueName="[Datasets].[Training Hours].[All]" dimensionUniqueName="[Datasets]" displayFolder="" count="2" memberValueDatatype="20" unbalanced="0"/>
    <cacheHierarchy uniqueName="[Datasets].[Rig Location]" caption="Rig Location" attribute="1" defaultMemberUniqueName="[Datasets].[Rig Location].[All]" allUniqueName="[Datasets].[Rig Location].[All]" dimensionUniqueName="[Datasets]" displayFolder="" count="2" memberValueDatatype="130" unbalanced="0"/>
    <cacheHierarchy uniqueName="[Measures].[Sum of Units Produced]" caption="Sum of Units Produced" measure="1" displayFolder="" measureGroup="Datasets" count="0" oneField="1">
      <fieldsUsage count="1">
        <fieldUsage x="0"/>
      </fieldsUsage>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441058564815" backgroundQuery="1" createdVersion="3" refreshedVersion="7" minRefreshableVersion="3" recordCount="0" supportSubquery="1" supportAdvancedDrill="1" xr:uid="{2FCB423C-300F-45A4-9404-6C9EBE4279B4}">
  <cacheSource type="external" connectionId="6">
    <extLst>
      <ext xmlns:x14="http://schemas.microsoft.com/office/spreadsheetml/2009/9/main" uri="{F057638F-6D5F-4e77-A914-E7F072B9BCA8}">
        <x14:sourceConnection name="ThisWorkbookDataModel"/>
      </ext>
    </extLst>
  </cacheSource>
  <cacheFields count="0"/>
  <cacheHierarchies count="26">
    <cacheHierarchy uniqueName="[Datasets].[Week Name]" caption="Week Name" attribute="1" defaultMemberUniqueName="[Datasets].[Week Name].[All]" allUniqueName="[Datasets].[Week Name].[All]" dimensionUniqueName="[Datasets]" displayFolder="" count="0" memberValueDatatype="130" unbalanced="0"/>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0" memberValueDatatype="130" unbalanced="0"/>
    <cacheHierarchy uniqueName="[Range].[Ekeremor]" caption="Ekeremor" attribute="1" defaultMemberUniqueName="[Range].[Ekeremor].[All]" allUniqueName="[Range].[Ekeremor].[All]" dimensionUniqueName="[Range]" displayFolder="" count="0" memberValueDatatype="130" unbalanced="0"/>
    <cacheHierarchy uniqueName="[Range].[₦526,380.95]" caption="₦526,380.95" attribute="1" defaultMemberUniqueName="[Range].[₦526,380.95].[All]" allUniqueName="[Range].[₦526,380.95].[All]" dimensionUniqueName="[Range]" displayFolder="" count="0" memberValueDatatype="5" unbalanced="0"/>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cacheHierarchy uniqueName="[Measures].[__XL_Count Datasets]" caption="__XL_Count Datasets" measure="1" displayFolder="" measureGroup="Dataset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name="Datasets" uniqueName="[Datasets]" caption="Datasets"/>
    <dimension measure="1" name="Measures" uniqueName="[Measures]" caption="Measures"/>
    <dimension name="Range" uniqueName="[Range]" caption="Range"/>
  </dimensions>
  <measureGroups count="2">
    <measureGroup name="Datasets" caption="Datasets"/>
    <measureGroup name="Range" caption="Range"/>
  </measureGroups>
  <maps count="2">
    <map measureGroup="0" dimension="0"/>
    <map measureGroup="1" dimension="2"/>
  </maps>
  <extLst>
    <ext xmlns:x14="http://schemas.microsoft.com/office/spreadsheetml/2009/9/main" uri="{725AE2AE-9491-48be-B2B4-4EB974FC3084}">
      <x14:pivotCacheDefinition slicerData="1" pivotCacheId="132023232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03920254632" backgroundQuery="1" createdVersion="7" refreshedVersion="7" minRefreshableVersion="3" recordCount="0" supportSubquery="1" supportAdvancedDrill="1" xr:uid="{7BAA3617-4FED-4AA7-BBCD-0269D595A411}">
  <cacheSource type="external" connectionId="6"/>
  <cacheFields count="3">
    <cacheField name="[Measures].[AVG Traning Hrs]" caption="AVG Traning Hrs" numFmtId="0" hierarchy="18" level="32767"/>
    <cacheField name="[Datasets].[Rig Location].[Rig Location]" caption="Rig Location" numFmtId="0" hierarchy="8" level="1">
      <sharedItems count="4">
        <s v="Brass"/>
        <s v="Ekeremor"/>
        <s v="Nembe"/>
        <s v="Southern Ijaw"/>
      </sharedItems>
    </cacheField>
    <cacheField name="[Datasets].[Week Name].[Week Name]" caption="Week Name" numFmtId="0" level="1">
      <sharedItems containsSemiMixedTypes="0" containsNonDate="0" containsString="0"/>
    </cacheField>
  </cacheFields>
  <cacheHierarchies count="24">
    <cacheHierarchy uniqueName="[Datasets].[Week Name]" caption="Week Name" attribute="1" defaultMemberUniqueName="[Datasets].[Week Name].[All]" allUniqueName="[Datasets].[Week Name].[All]" dimensionUniqueName="[Datasets]" displayFolder="" count="2" memberValueDatatype="130" unbalanced="0">
      <fieldsUsage count="2">
        <fieldUsage x="-1"/>
        <fieldUsage x="2"/>
      </fieldsUsage>
    </cacheHierarchy>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2" memberValueDatatype="130" unbalanced="0">
      <fieldsUsage count="2">
        <fieldUsage x="-1"/>
        <fieldUsage x="1"/>
      </fieldsUsage>
    </cacheHierarchy>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oneField="1">
      <fieldsUsage count="1">
        <fieldUsage x="0"/>
      </fieldsUsage>
    </cacheHierarchy>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03919907409" backgroundQuery="1" createdVersion="7" refreshedVersion="7" minRefreshableVersion="3" recordCount="0" supportSubquery="1" supportAdvancedDrill="1" xr:uid="{CD0D095C-0194-420C-B27C-70708B943F96}">
  <cacheSource type="external" connectionId="6"/>
  <cacheFields count="3">
    <cacheField name="[Measures].[AVG Units]" caption="AVG Units" numFmtId="0" hierarchy="17" level="32767"/>
    <cacheField name="[Datasets].[Rig Location].[Rig Location]" caption="Rig Location" numFmtId="0" hierarchy="8" level="1">
      <sharedItems count="4">
        <s v="Brass"/>
        <s v="Ekeremor"/>
        <s v="Nembe"/>
        <s v="Southern Ijaw"/>
      </sharedItems>
    </cacheField>
    <cacheField name="[Datasets].[Week Name].[Week Name]" caption="Week Name" numFmtId="0" level="1">
      <sharedItems containsSemiMixedTypes="0" containsNonDate="0" containsString="0"/>
    </cacheField>
  </cacheFields>
  <cacheHierarchies count="24">
    <cacheHierarchy uniqueName="[Datasets].[Week Name]" caption="Week Name" attribute="1" defaultMemberUniqueName="[Datasets].[Week Name].[All]" allUniqueName="[Datasets].[Week Name].[All]" dimensionUniqueName="[Datasets]" displayFolder="" count="2" memberValueDatatype="130" unbalanced="0">
      <fieldsUsage count="2">
        <fieldUsage x="-1"/>
        <fieldUsage x="2"/>
      </fieldsUsage>
    </cacheHierarchy>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2" memberValueDatatype="130" unbalanced="0">
      <fieldsUsage count="2">
        <fieldUsage x="-1"/>
        <fieldUsage x="1"/>
      </fieldsUsage>
    </cacheHierarchy>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oneField="1">
      <fieldsUsage count="1">
        <fieldUsage x="0"/>
      </fieldsUsage>
    </cacheHierarchy>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03919560186" backgroundQuery="1" createdVersion="7" refreshedVersion="7" minRefreshableVersion="3" recordCount="0" supportSubquery="1" supportAdvancedDrill="1" xr:uid="{737F65C9-26F9-4DAD-8A3E-650DC154F490}">
  <cacheSource type="external" connectionId="6"/>
  <cacheFields count="3">
    <cacheField name="[Measures].[AVERAGE HOURS WORKED]" caption="AVERAGE HOURS WORKED" numFmtId="0" hierarchy="16" level="32767"/>
    <cacheField name="[Datasets].[Rig Location].[Rig Location]" caption="Rig Location" numFmtId="0" hierarchy="8" level="1">
      <sharedItems count="4">
        <s v="Brass"/>
        <s v="Ekeremor"/>
        <s v="Nembe"/>
        <s v="Southern Ijaw"/>
      </sharedItems>
    </cacheField>
    <cacheField name="[Datasets].[Week Name].[Week Name]" caption="Week Name" numFmtId="0" level="1">
      <sharedItems containsSemiMixedTypes="0" containsNonDate="0" containsString="0"/>
    </cacheField>
  </cacheFields>
  <cacheHierarchies count="24">
    <cacheHierarchy uniqueName="[Datasets].[Week Name]" caption="Week Name" attribute="1" defaultMemberUniqueName="[Datasets].[Week Name].[All]" allUniqueName="[Datasets].[Week Name].[All]" dimensionUniqueName="[Datasets]" displayFolder="" count="2" memberValueDatatype="130" unbalanced="0">
      <fieldsUsage count="2">
        <fieldUsage x="-1"/>
        <fieldUsage x="2"/>
      </fieldsUsage>
    </cacheHierarchy>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2" memberValueDatatype="130" unbalanced="0">
      <fieldsUsage count="2">
        <fieldUsage x="-1"/>
        <fieldUsage x="1"/>
      </fieldsUsage>
    </cacheHierarchy>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oneField="1">
      <fieldsUsage count="1">
        <fieldUsage x="0"/>
      </fieldsUsage>
    </cacheHierarchy>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03919212963" backgroundQuery="1" createdVersion="7" refreshedVersion="7" minRefreshableVersion="3" recordCount="0" supportSubquery="1" supportAdvancedDrill="1" xr:uid="{8DF6674D-2BEB-4A62-9875-14A57DC4432D}">
  <cacheSource type="external" connectionId="6"/>
  <cacheFields count="3">
    <cacheField name="[Datasets].[Rig Location].[Rig Location]" caption="Rig Location" numFmtId="0" hierarchy="8" level="1">
      <sharedItems count="4">
        <s v="Brass"/>
        <s v="Ekeremor"/>
        <s v="Nembe"/>
        <s v="Southern Ijaw"/>
      </sharedItems>
    </cacheField>
    <cacheField name="[Measures].[Distinct Count of Employee ID]" caption="Distinct Count of Employee ID" numFmtId="0" hierarchy="14" level="32767"/>
    <cacheField name="[Datasets].[Week Name].[Week Name]" caption="Week Name" numFmtId="0" level="1">
      <sharedItems containsSemiMixedTypes="0" containsNonDate="0" containsString="0"/>
    </cacheField>
  </cacheFields>
  <cacheHierarchies count="24">
    <cacheHierarchy uniqueName="[Datasets].[Week Name]" caption="Week Name" attribute="1" defaultMemberUniqueName="[Datasets].[Week Name].[All]" allUniqueName="[Datasets].[Week Name].[All]" dimensionUniqueName="[Datasets]" displayFolder="" count="2" memberValueDatatype="130" unbalanced="0">
      <fieldsUsage count="2">
        <fieldUsage x="-1"/>
        <fieldUsage x="2"/>
      </fieldsUsage>
    </cacheHierarchy>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2" memberValueDatatype="130" unbalanced="0">
      <fieldsUsage count="2">
        <fieldUsage x="-1"/>
        <fieldUsage x="0"/>
      </fieldsUsage>
    </cacheHierarchy>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oneField="1">
      <fieldsUsage count="1">
        <fieldUsage x="1"/>
      </fieldsUsage>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03921180556" backgroundQuery="1" createdVersion="7" refreshedVersion="7" minRefreshableVersion="3" recordCount="0" supportSubquery="1" supportAdvancedDrill="1" xr:uid="{FB5C1D0D-3B94-4062-9F63-53B6EC7C9E98}">
  <cacheSource type="external" connectionId="6"/>
  <cacheFields count="3">
    <cacheField name="[Measures].[Sum of Units Produced]" caption="Sum of Units Produced" numFmtId="0" hierarchy="9" level="32767"/>
    <cacheField name="[Datasets].[Rig Location].[Rig Location]" caption="Rig Location" numFmtId="0" hierarchy="8" level="1">
      <sharedItems count="4">
        <s v="Brass"/>
        <s v="Ekeremor"/>
        <s v="Nembe"/>
        <s v="Southern Ijaw"/>
      </sharedItems>
    </cacheField>
    <cacheField name="[Datasets].[Week Name].[Week Name]" caption="Week Name" numFmtId="0" level="1">
      <sharedItems containsSemiMixedTypes="0" containsNonDate="0" containsString="0"/>
    </cacheField>
  </cacheFields>
  <cacheHierarchies count="24">
    <cacheHierarchy uniqueName="[Datasets].[Week Name]" caption="Week Name" attribute="1" defaultMemberUniqueName="[Datasets].[Week Name].[All]" allUniqueName="[Datasets].[Week Name].[All]" dimensionUniqueName="[Datasets]" displayFolder="" count="2" memberValueDatatype="130" unbalanced="0">
      <fieldsUsage count="2">
        <fieldUsage x="-1"/>
        <fieldUsage x="2"/>
      </fieldsUsage>
    </cacheHierarchy>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2" memberValueDatatype="130" unbalanced="0">
      <fieldsUsage count="2">
        <fieldUsage x="-1"/>
        <fieldUsage x="1"/>
      </fieldsUsage>
    </cacheHierarchy>
    <cacheHierarchy uniqueName="[Measures].[Sum of Units Produced]" caption="Sum of Units Produced" measure="1" displayFolder="" measureGroup="Datasets" count="0" oneField="1">
      <fieldsUsage count="1">
        <fieldUsage x="0"/>
      </fieldsUsage>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03917824077" backgroundQuery="1" createdVersion="7" refreshedVersion="7" minRefreshableVersion="3" recordCount="0" supportSubquery="1" supportAdvancedDrill="1" xr:uid="{D4F383FD-B7B0-47A2-90E9-C4297127D581}">
  <cacheSource type="external" connectionId="6"/>
  <cacheFields count="2">
    <cacheField name="[Measures].[Sum of Units Produced]" caption="Sum of Units Produced" numFmtId="0" hierarchy="9" level="32767"/>
    <cacheField name="[Datasets].[Week Name].[Week Name]" caption="Week Name" numFmtId="0" level="1">
      <sharedItems count="4">
        <s v="week 1"/>
        <s v="week 2"/>
        <s v="week 3"/>
        <s v="week 4"/>
      </sharedItems>
    </cacheField>
  </cacheFields>
  <cacheHierarchies count="24">
    <cacheHierarchy uniqueName="[Datasets].[Week Name]" caption="Week Name" attribute="1" defaultMemberUniqueName="[Datasets].[Week Name].[All]" allUniqueName="[Datasets].[Week Name].[All]" dimensionUniqueName="[Datasets]" displayFolder="" count="2" memberValueDatatype="130" unbalanced="0">
      <fieldsUsage count="2">
        <fieldUsage x="-1"/>
        <fieldUsage x="1"/>
      </fieldsUsage>
    </cacheHierarchy>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0" memberValueDatatype="130" unbalanced="0"/>
    <cacheHierarchy uniqueName="[Measures].[Sum of Units Produced]" caption="Sum of Units Produced" measure="1" displayFolder="" measureGroup="Datasets" count="0" oneField="1">
      <fieldsUsage count="1">
        <fieldUsage x="0"/>
      </fieldsUsage>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dayini" refreshedDate="45814.503920833333" backgroundQuery="1" createdVersion="7" refreshedVersion="7" minRefreshableVersion="3" recordCount="0" supportSubquery="1" supportAdvancedDrill="1" xr:uid="{8D6A9B35-CE6D-47FD-832B-9EB1BBF8CC79}">
  <cacheSource type="external" connectionId="6"/>
  <cacheFields count="2">
    <cacheField name="[Measures].[Sum of Production Cost (₦)]" caption="Sum of Production Cost (₦)" numFmtId="0" hierarchy="10" level="32767"/>
    <cacheField name="[Datasets].[Week Name].[Week Name]" caption="Week Name" numFmtId="0" level="1">
      <sharedItems containsSemiMixedTypes="0" containsNonDate="0" containsString="0"/>
    </cacheField>
  </cacheFields>
  <cacheHierarchies count="24">
    <cacheHierarchy uniqueName="[Datasets].[Week Name]" caption="Week Name" attribute="1" defaultMemberUniqueName="[Datasets].[Week Name].[All]" allUniqueName="[Datasets].[Week Name].[All]" dimensionUniqueName="[Datasets]" displayFolder="" count="2" memberValueDatatype="130" unbalanced="0">
      <fieldsUsage count="2">
        <fieldUsage x="-1"/>
        <fieldUsage x="1"/>
      </fieldsUsage>
    </cacheHierarchy>
    <cacheHierarchy uniqueName="[Datasets].[Employee ID]" caption="Employee ID" attribute="1" defaultMemberUniqueName="[Datasets].[Employee ID].[All]" allUniqueName="[Datasets].[Employee ID].[All]" dimensionUniqueName="[Datasets]" displayFolder="" count="0" memberValueDatatype="20" unbalanced="0"/>
    <cacheHierarchy uniqueName="[Datasets].[Hours Worked]" caption="Hours Worked" attribute="1" defaultMemberUniqueName="[Datasets].[Hours Worked].[All]" allUniqueName="[Datasets].[Hours Worked].[All]" dimensionUniqueName="[Datasets]" displayFolder="" count="0" memberValueDatatype="20" unbalanced="0"/>
    <cacheHierarchy uniqueName="[Datasets].[Units Produced]" caption="Units Produced" attribute="1" defaultMemberUniqueName="[Datasets].[Units Produced].[All]" allUniqueName="[Datasets].[Units Produced].[All]" dimensionUniqueName="[Datasets]" displayFolder="" count="0" memberValueDatatype="20" unbalanced="0"/>
    <cacheHierarchy uniqueName="[Datasets].[Quality Issues]" caption="Quality Issues" attribute="1" defaultMemberUniqueName="[Datasets].[Quality Issues].[All]" allUniqueName="[Datasets].[Quality Issues].[All]" dimensionUniqueName="[Datasets]" displayFolder="" count="0" memberValueDatatype="20" unbalanced="0"/>
    <cacheHierarchy uniqueName="[Datasets].[Production Cost (₦)]" caption="Production Cost (₦)" attribute="1" defaultMemberUniqueName="[Datasets].[Production Cost (₦)].[All]" allUniqueName="[Datasets].[Production Cost (₦)].[All]" dimensionUniqueName="[Datasets]" displayFolder="" count="0" memberValueDatatype="20" unbalanced="0"/>
    <cacheHierarchy uniqueName="[Datasets].[Overtime Hours]" caption="Overtime Hours" attribute="1" defaultMemberUniqueName="[Datasets].[Overtime Hours].[All]" allUniqueName="[Datasets].[Overtime Hours].[All]" dimensionUniqueName="[Datasets]" displayFolder="" count="0" memberValueDatatype="20" unbalanced="0"/>
    <cacheHierarchy uniqueName="[Datasets].[Training Hours]" caption="Training Hours" attribute="1" defaultMemberUniqueName="[Datasets].[Training Hours].[All]" allUniqueName="[Datasets].[Training Hours].[All]" dimensionUniqueName="[Datasets]" displayFolder="" count="0" memberValueDatatype="20" unbalanced="0"/>
    <cacheHierarchy uniqueName="[Datasets].[Rig Location]" caption="Rig Location" attribute="1" defaultMemberUniqueName="[Datasets].[Rig Location].[All]" allUniqueName="[Datasets].[Rig Location].[All]" dimensionUniqueName="[Datasets]" displayFolder="" count="0" memberValueDatatype="130" unbalanced="0"/>
    <cacheHierarchy uniqueName="[Measures].[Sum of Units Produced]" caption="Sum of Units Produced" measure="1" displayFolder="" measureGroup="Datasets" count="0">
      <extLst>
        <ext xmlns:x15="http://schemas.microsoft.com/office/spreadsheetml/2010/11/main" uri="{B97F6D7D-B522-45F9-BDA1-12C45D357490}">
          <x15:cacheHierarchy aggregatedColumn="3"/>
        </ext>
      </extLst>
    </cacheHierarchy>
    <cacheHierarchy uniqueName="[Measures].[Sum of Production Cost (₦)]" caption="Sum of Production Cost (₦)" measure="1" displayFolder="" measureGroup="Datasets" count="0" oneField="1">
      <fieldsUsage count="1">
        <fieldUsage x="0"/>
      </fieldsUsage>
      <extLst>
        <ext xmlns:x15="http://schemas.microsoft.com/office/spreadsheetml/2010/11/main" uri="{B97F6D7D-B522-45F9-BDA1-12C45D357490}">
          <x15:cacheHierarchy aggregatedColumn="5"/>
        </ext>
      </extLst>
    </cacheHierarchy>
    <cacheHierarchy uniqueName="[Measures].[Count of Rig Location]" caption="Count of Rig Location" measure="1" displayFolder="" measureGroup="Datasets" count="0">
      <extLst>
        <ext xmlns:x15="http://schemas.microsoft.com/office/spreadsheetml/2010/11/main" uri="{B97F6D7D-B522-45F9-BDA1-12C45D357490}">
          <x15:cacheHierarchy aggregatedColumn="8"/>
        </ext>
      </extLst>
    </cacheHierarchy>
    <cacheHierarchy uniqueName="[Measures].[Sum of Training Hours]" caption="Sum of Training Hours" measure="1" displayFolder="" measureGroup="Datasets" count="0">
      <extLst>
        <ext xmlns:x15="http://schemas.microsoft.com/office/spreadsheetml/2010/11/main" uri="{B97F6D7D-B522-45F9-BDA1-12C45D357490}">
          <x15:cacheHierarchy aggregatedColumn="7"/>
        </ext>
      </extLst>
    </cacheHierarchy>
    <cacheHierarchy uniqueName="[Measures].[Sum of Employee ID]" caption="Sum of Employee ID" measure="1" displayFolder="" measureGroup="Datasets" count="0">
      <extLst>
        <ext xmlns:x15="http://schemas.microsoft.com/office/spreadsheetml/2010/11/main" uri="{B97F6D7D-B522-45F9-BDA1-12C45D357490}">
          <x15:cacheHierarchy aggregatedColumn="1"/>
        </ext>
      </extLst>
    </cacheHierarchy>
    <cacheHierarchy uniqueName="[Measures].[Distinct Count of Employee ID]" caption="Distinct Count of Employee ID" measure="1" displayFolder="" measureGroup="Datasets" count="0">
      <extLst>
        <ext xmlns:x15="http://schemas.microsoft.com/office/spreadsheetml/2010/11/main" uri="{B97F6D7D-B522-45F9-BDA1-12C45D357490}">
          <x15:cacheHierarchy aggregatedColumn="1"/>
        </ext>
      </extLst>
    </cacheHierarchy>
    <cacheHierarchy uniqueName="[Measures].[NO of Employees]" caption="NO of Employees" measure="1" displayFolder="" measureGroup="Datasets" count="0"/>
    <cacheHierarchy uniqueName="[Measures].[AVERAGE HOURS WORKED]" caption="AVERAGE HOURS WORKED" measure="1" displayFolder="" measureGroup="Datasets" count="0"/>
    <cacheHierarchy uniqueName="[Measures].[AVG Units]" caption="AVG Units" measure="1" displayFolder="" measureGroup="Datasets" count="0"/>
    <cacheHierarchy uniqueName="[Measures].[AVG Traning Hrs]" caption="AVG Traning Hrs" measure="1" displayFolder="" measureGroup="Datasets" count="0"/>
    <cacheHierarchy uniqueName="[Measures].[AVG Overtime Hrs]" caption="AVG Overtime Hrs" measure="1" displayFolder="" measureGroup="Datasets" count="0"/>
    <cacheHierarchy uniqueName="[Measures].[AVG Cost]" caption="AVG Cost" measure="1" displayFolder="" measureGroup="Datasets" count="0"/>
    <cacheHierarchy uniqueName="[Measures].[Total Hours Worked]" caption="Total Hours Worked" measure="1" displayFolder="" measureGroup="Datasets" count="0"/>
    <cacheHierarchy uniqueName="[Measures].[__XL_Count Datasets]" caption="__XL_Count Datasets" measure="1" displayFolder="" measureGroup="Datasets" count="0" hidden="1"/>
    <cacheHierarchy uniqueName="[Measures].[__No measures defined]" caption="__No measures defined" measure="1" displayFolder="" count="0" hidden="1"/>
  </cacheHierarchies>
  <kpis count="0"/>
  <dimensions count="2">
    <dimension name="Datasets" uniqueName="[Datasets]" caption="Datasets"/>
    <dimension measure="1" name="Measures" uniqueName="[Measures]" caption="Measures"/>
  </dimensions>
  <measureGroups count="1">
    <measureGroup name="Datasets" caption="Datase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84CAC6-B2EA-46B1-982B-CB142BA77BC8}" name="PivotTable24" cacheId="6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73:B78" firstHeaderRow="1" firstDataRow="1" firstDataCol="1"/>
  <pivotFields count="2">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v="2"/>
    </i>
    <i>
      <x/>
    </i>
    <i>
      <x v="3"/>
    </i>
    <i>
      <x v="1"/>
    </i>
    <i t="grand">
      <x/>
    </i>
  </rowItems>
  <colItems count="1">
    <i/>
  </colItems>
  <dataFields count="1">
    <dataField fld="0" subtotal="count" baseField="0" baseItem="0"/>
  </dataFields>
  <formats count="1">
    <format dxfId="3">
      <pivotArea collapsedLevelsAreSubtotals="1" fieldPosition="0">
        <references count="1">
          <reference field="1" count="0"/>
        </references>
      </pivotArea>
    </format>
  </format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0"/>
          </reference>
        </references>
      </pivotArea>
    </chartFormat>
    <chartFormat chart="2" format="13">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464C728-3F40-43CB-8FF9-53EF420616F8}" name="PivotTable2" cacheId="64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duction Cost (₦)" fld="0" baseField="0" baseItem="0"/>
  </dataFields>
  <pivotHierarchies count="2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E4EE5A-A03A-45F0-B40F-2568E5BF05D7}" name="PivotTable1" cacheId="68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Sum of Units Produced" fld="0" baseField="0" baseItem="0"/>
  </dataFields>
  <pivotHierarchies count="24">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C4160B6-C854-41C8-98EA-155BBCB4434C}" name="PivotTable5" cacheId="64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23:B2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Training Hours" fld="1" baseField="0" baseItem="0"/>
  </dataFields>
  <pivotHierarchies count="2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889AD97-D691-4BED-B9C6-B37BFDC78AA4}" name="PivotTable23" cacheId="6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6:G7"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3397448-1B41-4BF2-B2EA-775DE6083734}" name="PivotTable21" cacheId="64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E6:E7" firstHeaderRow="1" firstDataRow="1" firstDataCol="0"/>
  <pivotFields count="1">
    <pivotField dataField="1" subtotalTop="0" showAll="0" defaultSubtotal="0"/>
  </pivotFields>
  <rowItems count="1">
    <i/>
  </rowItems>
  <colItems count="1">
    <i/>
  </colItems>
  <dataFields count="1">
    <dataField fld="0" subtotal="count" baseField="0" baseItem="0" numFmtId="175"/>
  </dataFields>
  <formats count="1">
    <format dxfId="5">
      <pivotArea outline="0" collapsedLevelsAreSubtotals="1" fieldPosition="0"/>
    </format>
  </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1FF52C7-E817-4E75-A853-2FF462859BA9}" name="PivotTable20" cacheId="64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C6:C7"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24EB35B-820C-4B95-AF67-63AD8FE948D7}" name="PivotTable17" cacheId="65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7DF967D-2611-4DCF-A063-154684AFF6EE}" name="PivotTable16" cacheId="65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J2:J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AF6FE96-C144-4258-9CE9-1071873D97FC}" name="PivotTable13" cacheId="65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H2:H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7148E3F-2AA1-45A7-95F1-75D7EA0F05E0}" name="PivotTable11" cacheId="65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2D77FD-E047-489C-A6B3-8FA606F78CF0}" name="PivotTable22" cacheId="63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A66:B71" firstHeaderRow="1" firstDataRow="1" firstDataCol="1"/>
  <pivotFields count="2">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v="1"/>
    </i>
    <i>
      <x v="3"/>
    </i>
    <i>
      <x v="2"/>
    </i>
    <i>
      <x/>
    </i>
    <i t="grand">
      <x/>
    </i>
  </rowItems>
  <colItems count="1">
    <i/>
  </colItems>
  <dataFields count="1">
    <dataField fld="0" subtotal="count" baseField="0" baseItem="0"/>
  </dataFields>
  <formats count="1">
    <format dxfId="4">
      <pivotArea collapsedLevelsAreSubtotals="1" fieldPosition="0">
        <references count="1">
          <reference field="1" count="0"/>
        </references>
      </pivotArea>
    </format>
  </format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2"/>
          </reference>
        </references>
      </pivotArea>
    </chartFormat>
    <chartFormat chart="2" format="14">
      <pivotArea type="data" outline="0" fieldPosition="0">
        <references count="2">
          <reference field="4294967294" count="1" selected="0">
            <x v="0"/>
          </reference>
          <reference field="1"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83CE4F2-F51A-41FF-8FC8-616BB2215D30}" name="PivotTable10" cacheId="65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duction Cost (₦)" fld="0" baseField="0" baseItem="0"/>
  </dataFields>
  <pivotHierarchies count="2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4F709E3-7735-443F-8622-227E707DBF23}" name="PivotTable9" cacheId="65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Units Produced" fld="0" baseField="0" baseItem="0"/>
  </dataFields>
  <pivotHierarchies count="2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42A5AD-4D67-4A93-8949-0F062C27AE67}" name="PivotTable19" cacheId="63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59:B64"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i>
    <i>
      <x v="2"/>
    </i>
    <i>
      <x v="1"/>
    </i>
    <i>
      <x v="3"/>
    </i>
    <i t="grand">
      <x/>
    </i>
  </rowItems>
  <colItems count="1">
    <i/>
  </colItems>
  <dataFields count="1">
    <dataField name="Sum of Production Cost (₦)" fld="0" baseField="0" baseItem="0"/>
  </dataFields>
  <formats count="1">
    <format dxfId="2">
      <pivotArea collapsedLevelsAreSubtotals="1" fieldPosition="0">
        <references count="1">
          <reference field="1" count="0"/>
        </references>
      </pivotArea>
    </format>
  </formats>
  <pivotHierarchies count="2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EL!$A$67:$B$70">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1A41C2-4887-49E3-9C35-C93B1D7F45D9}" name="PivotTable18" cacheId="63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52:B5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formats count="1">
    <format dxfId="1">
      <pivotArea collapsedLevelsAreSubtotals="1" fieldPosition="0">
        <references count="1">
          <reference field="1" count="0"/>
        </references>
      </pivotArea>
    </format>
  </formats>
  <pivotHierarchies count="2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46D2E7-5B43-4CA1-A834-C8106DE4B64B}" name="PivotTable15" cacheId="63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7">
  <location ref="A45:B50"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i>
    <i>
      <x v="2"/>
    </i>
    <i>
      <x v="3"/>
    </i>
    <i>
      <x v="1"/>
    </i>
    <i t="grand">
      <x/>
    </i>
  </rowItems>
  <colItems count="1">
    <i/>
  </colItems>
  <dataFields count="1">
    <dataField fld="0" subtotal="count" baseField="0" baseItem="0"/>
  </dataFields>
  <formats count="1">
    <format dxfId="0">
      <pivotArea collapsedLevelsAreSubtotals="1" fieldPosition="0">
        <references count="1">
          <reference field="1" count="0"/>
        </references>
      </pivotArea>
    </format>
  </format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 chart="2" format="13">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s>
  <pivotHierarchies count="2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B19CDD-ABB0-4BF4-858B-AE64CBE380EC}" name="PivotTable14" cacheId="64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7">
  <location ref="A37:B42"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i>
    <i>
      <x v="2"/>
    </i>
    <i>
      <x v="3"/>
    </i>
    <i>
      <x v="1"/>
    </i>
    <i t="grand">
      <x/>
    </i>
  </rowItems>
  <colItems count="1">
    <i/>
  </colItems>
  <dataFields count="1">
    <dataField fld="0" subtotal="count" baseField="0" baseItem="0"/>
  </dataField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 chart="2" format="13">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s>
  <pivotHierarchies count="2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F8B760-01D1-431F-88C5-56A9A36B3C19}" name="PivotTable12" cacheId="64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A30:B35"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2"/>
    </i>
    <i>
      <x v="1"/>
    </i>
    <i>
      <x v="3"/>
    </i>
    <i t="grand">
      <x/>
    </i>
  </rowItems>
  <colItems count="1">
    <i/>
  </colItems>
  <dataFields count="1">
    <dataField name="Distinct Count of Employee ID" fld="1" subtotal="count" baseField="0" baseItem="0">
      <extLst>
        <ext xmlns:x15="http://schemas.microsoft.com/office/spreadsheetml/2010/11/main" uri="{FABC7310-3BB5-11E1-824E-6D434824019B}">
          <x15:dataField isCountDistinct="1"/>
        </ext>
      </extLst>
    </dataField>
  </dataField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s>
  <pivotHierarchies count="2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ployee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D22C51-7182-4F1B-83E4-E3D2CE93A56D}" name="PivotTable4" cacheId="64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16:B21"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Units Produced" fld="0" baseField="0" baseItem="0"/>
  </dataFields>
  <pivotHierarchies count="2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BA4117-A811-4A5E-B8A7-205EE7A3C2D1}" name="PivotTable3" cacheId="64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9:B14"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Units Produced" fld="0" baseField="0" baseItem="0"/>
  </dataFields>
  <pivotHierarchies count="2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sets">
        <x15:activeTabTopLevelEntity name="[Datase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4D797AD-84FB-427E-BFBD-F83E3894F13F}" autoFormatId="16" applyNumberFormats="0" applyBorderFormats="0" applyFontFormats="0" applyPatternFormats="0" applyAlignmentFormats="0" applyWidthHeightFormats="0">
  <queryTableRefresh nextId="10">
    <queryTableFields count="9">
      <queryTableField id="1" name="Week Name" tableColumnId="1"/>
      <queryTableField id="2" name="Employee ID" tableColumnId="2"/>
      <queryTableField id="3" name="Hours Worked" tableColumnId="3"/>
      <queryTableField id="4" name="Units Produced" tableColumnId="4"/>
      <queryTableField id="5" name="Quality Issues" tableColumnId="5"/>
      <queryTableField id="6" name="Production Cost (₦)" tableColumnId="6"/>
      <queryTableField id="7" name="Overtime Hours" tableColumnId="7"/>
      <queryTableField id="8" name="Training Hours" tableColumnId="8"/>
      <queryTableField id="9" name="Rig Locatio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Name" xr10:uid="{2A77C949-5BB7-4AF1-A61A-43EE9D3FCDCC}" sourceName="[Datasets].[Week Name]">
  <pivotTables>
    <pivotTable tabId="6" name="PivotTable3"/>
    <pivotTable tabId="7" name="PivotTable10"/>
    <pivotTable tabId="7" name="PivotTable11"/>
    <pivotTable tabId="7" name="PivotTable13"/>
    <pivotTable tabId="7" name="PivotTable16"/>
    <pivotTable tabId="7" name="PivotTable17"/>
    <pivotTable tabId="7" name="PivotTable9"/>
    <pivotTable tabId="6" name="PivotTable1"/>
    <pivotTable tabId="6" name="PivotTable12"/>
    <pivotTable tabId="6" name="PivotTable14"/>
    <pivotTable tabId="6" name="PivotTable15"/>
    <pivotTable tabId="6" name="PivotTable18"/>
    <pivotTable tabId="6" name="PivotTable19"/>
    <pivotTable tabId="6" name="PivotTable2"/>
    <pivotTable tabId="6" name="PivotTable4"/>
    <pivotTable tabId="6" name="PivotTable5"/>
  </pivotTables>
  <data>
    <olap pivotCacheId="1320232328">
      <levels count="2">
        <level uniqueName="[Datasets].[Week Name].[(All)]" sourceCaption="(All)" count="0"/>
        <level uniqueName="[Datasets].[Week Name].[Week Name]" sourceCaption="Week Name" count="4">
          <ranges>
            <range startItem="0">
              <i n="[Datasets].[Week Name].&amp;[week 1]" c="week 1"/>
              <i n="[Datasets].[Week Name].&amp;[week 2]" c="week 2"/>
              <i n="[Datasets].[Week Name].&amp;[week 3]" c="week 3"/>
              <i n="[Datasets].[Week Name].&amp;[week 4]" c="week 4"/>
            </range>
          </ranges>
        </level>
      </levels>
      <selections count="1">
        <selection n="[Datasets].[Week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Name" xr10:uid="{490350A0-33EB-424D-AD01-227689C0F493}" cache="Slicer_Week_Name" caption="Week Name"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41199C-52DE-4E3A-BC67-40E95F06ABB0}" name="Datasets" displayName="Datasets" ref="A1:I453" tableType="queryTable" totalsRowShown="0">
  <autoFilter ref="A1:I453" xr:uid="{EC41199C-52DE-4E3A-BC67-40E95F06ABB0}"/>
  <tableColumns count="9">
    <tableColumn id="1" xr3:uid="{B0399C6F-C170-4C5D-BFD4-1553DF515274}" uniqueName="1" name="Week Name" queryTableFieldId="1" dataDxfId="9"/>
    <tableColumn id="2" xr3:uid="{DA8EEE15-8B6A-4DE8-9826-633295086624}" uniqueName="2" name="Employee ID" queryTableFieldId="2" dataDxfId="8"/>
    <tableColumn id="3" xr3:uid="{F6EC58ED-8B3A-4312-B9BA-CA8894067859}" uniqueName="3" name="Hours Worked" queryTableFieldId="3"/>
    <tableColumn id="4" xr3:uid="{16D8B7C4-41DE-4E23-BE08-4D6DA75771C3}" uniqueName="4" name="Units Produced" queryTableFieldId="4"/>
    <tableColumn id="5" xr3:uid="{CB4F2FB3-1B0A-42CE-8F90-F3ECB2BA77B5}" uniqueName="5" name="Quality Issues" queryTableFieldId="5"/>
    <tableColumn id="6" xr3:uid="{C9E0696C-B0A2-4F82-A090-A1CA4A169405}" uniqueName="6" name="Production Cost (₦)" queryTableFieldId="6"/>
    <tableColumn id="7" xr3:uid="{4BC23906-E9CF-49F7-942A-763CE051AB93}" uniqueName="7" name="Overtime Hours" queryTableFieldId="7"/>
    <tableColumn id="8" xr3:uid="{CA86F20F-C642-4F2F-85DC-BF7A113D12FF}" uniqueName="8" name="Training Hours" queryTableFieldId="8"/>
    <tableColumn id="9" xr3:uid="{E8368D95-701E-4D98-947A-A3F6B0896C70}" uniqueName="9" name="Rig Location" queryTableFieldId="9"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 Id="rId9" Type="http://schemas.openxmlformats.org/officeDocument/2006/relationships/pivotTable" Target="../pivotTables/pivotTable2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1CCA-680C-4513-A1C7-AFA1BA8FC57C}">
  <sheetPr>
    <tabColor rgb="FF92D050"/>
  </sheetPr>
  <dimension ref="A1:I453"/>
  <sheetViews>
    <sheetView topLeftCell="A2" workbookViewId="0">
      <selection activeCell="A3" sqref="A3"/>
    </sheetView>
  </sheetViews>
  <sheetFormatPr defaultRowHeight="14.5" x14ac:dyDescent="0.35"/>
  <cols>
    <col min="1" max="1" width="13.26953125" bestFit="1" customWidth="1"/>
    <col min="2" max="2" width="13.54296875" bestFit="1" customWidth="1"/>
    <col min="3" max="3" width="15.36328125" bestFit="1" customWidth="1"/>
    <col min="4" max="4" width="16" bestFit="1" customWidth="1"/>
    <col min="5" max="5" width="14.6328125" bestFit="1" customWidth="1"/>
    <col min="6" max="6" width="19.81640625" bestFit="1" customWidth="1"/>
    <col min="7" max="7" width="16.453125" bestFit="1" customWidth="1"/>
    <col min="8" max="8" width="15.36328125" bestFit="1" customWidth="1"/>
    <col min="9" max="9" width="13.08984375" bestFit="1" customWidth="1"/>
  </cols>
  <sheetData>
    <row r="1" spans="1:9" x14ac:dyDescent="0.35">
      <c r="A1" t="s">
        <v>0</v>
      </c>
      <c r="B1" t="s">
        <v>1</v>
      </c>
      <c r="C1" t="s">
        <v>2</v>
      </c>
      <c r="D1" t="s">
        <v>3</v>
      </c>
      <c r="E1" t="s">
        <v>4</v>
      </c>
      <c r="F1" t="s">
        <v>5</v>
      </c>
      <c r="G1" t="s">
        <v>6</v>
      </c>
      <c r="H1" t="s">
        <v>7</v>
      </c>
      <c r="I1" t="s">
        <v>8</v>
      </c>
    </row>
    <row r="2" spans="1:9" x14ac:dyDescent="0.35">
      <c r="A2" t="s">
        <v>9</v>
      </c>
      <c r="B2" t="s">
        <v>19</v>
      </c>
      <c r="C2">
        <v>40</v>
      </c>
      <c r="D2">
        <v>380</v>
      </c>
      <c r="E2">
        <v>2</v>
      </c>
      <c r="F2">
        <v>520000</v>
      </c>
      <c r="G2">
        <v>5</v>
      </c>
      <c r="H2">
        <v>2</v>
      </c>
      <c r="I2" t="s">
        <v>10</v>
      </c>
    </row>
    <row r="3" spans="1:9" x14ac:dyDescent="0.35">
      <c r="A3" t="s">
        <v>9</v>
      </c>
      <c r="B3" t="s">
        <v>20</v>
      </c>
      <c r="C3">
        <v>42</v>
      </c>
      <c r="D3">
        <v>400</v>
      </c>
      <c r="E3">
        <v>2</v>
      </c>
      <c r="F3">
        <v>510000</v>
      </c>
      <c r="G3">
        <v>3</v>
      </c>
      <c r="H3">
        <v>1</v>
      </c>
      <c r="I3" t="s">
        <v>10</v>
      </c>
    </row>
    <row r="4" spans="1:9" x14ac:dyDescent="0.35">
      <c r="A4" t="s">
        <v>9</v>
      </c>
      <c r="B4" t="s">
        <v>21</v>
      </c>
      <c r="C4">
        <v>38</v>
      </c>
      <c r="D4">
        <v>360</v>
      </c>
      <c r="E4">
        <v>3</v>
      </c>
      <c r="F4">
        <v>530000</v>
      </c>
      <c r="G4">
        <v>2</v>
      </c>
      <c r="H4">
        <v>0</v>
      </c>
      <c r="I4" t="s">
        <v>10</v>
      </c>
    </row>
    <row r="5" spans="1:9" x14ac:dyDescent="0.35">
      <c r="A5" t="s">
        <v>9</v>
      </c>
      <c r="B5" t="s">
        <v>22</v>
      </c>
      <c r="C5">
        <v>45</v>
      </c>
      <c r="D5">
        <v>450</v>
      </c>
      <c r="E5">
        <v>2</v>
      </c>
      <c r="F5">
        <v>480000</v>
      </c>
      <c r="G5">
        <v>4</v>
      </c>
      <c r="H5">
        <v>1</v>
      </c>
      <c r="I5" t="s">
        <v>11</v>
      </c>
    </row>
    <row r="6" spans="1:9" x14ac:dyDescent="0.35">
      <c r="A6" t="s">
        <v>9</v>
      </c>
      <c r="B6" t="s">
        <v>23</v>
      </c>
      <c r="C6">
        <v>50</v>
      </c>
      <c r="D6">
        <v>520</v>
      </c>
      <c r="E6">
        <v>0</v>
      </c>
      <c r="F6">
        <v>470000</v>
      </c>
      <c r="G6">
        <v>6</v>
      </c>
      <c r="H6">
        <v>3</v>
      </c>
      <c r="I6" t="s">
        <v>12</v>
      </c>
    </row>
    <row r="7" spans="1:9" x14ac:dyDescent="0.35">
      <c r="A7" t="s">
        <v>9</v>
      </c>
      <c r="B7" t="s">
        <v>24</v>
      </c>
      <c r="C7">
        <v>30</v>
      </c>
      <c r="D7">
        <v>290</v>
      </c>
      <c r="E7">
        <v>4</v>
      </c>
      <c r="F7">
        <v>550000</v>
      </c>
      <c r="G7">
        <v>0</v>
      </c>
      <c r="H7">
        <v>0</v>
      </c>
      <c r="I7" t="s">
        <v>12</v>
      </c>
    </row>
    <row r="8" spans="1:9" x14ac:dyDescent="0.35">
      <c r="A8" t="s">
        <v>9</v>
      </c>
      <c r="B8" t="s">
        <v>25</v>
      </c>
      <c r="C8">
        <v>55</v>
      </c>
      <c r="D8">
        <v>580</v>
      </c>
      <c r="E8">
        <v>1</v>
      </c>
      <c r="F8">
        <v>460000</v>
      </c>
      <c r="G8">
        <v>8</v>
      </c>
      <c r="H8">
        <v>2</v>
      </c>
      <c r="I8" t="s">
        <v>10</v>
      </c>
    </row>
    <row r="9" spans="1:9" x14ac:dyDescent="0.35">
      <c r="A9" t="s">
        <v>9</v>
      </c>
      <c r="B9" t="s">
        <v>26</v>
      </c>
      <c r="C9">
        <v>60</v>
      </c>
      <c r="D9">
        <v>620</v>
      </c>
      <c r="E9">
        <v>0</v>
      </c>
      <c r="F9">
        <v>440000</v>
      </c>
      <c r="G9">
        <v>10</v>
      </c>
      <c r="H9">
        <v>2</v>
      </c>
      <c r="I9" t="s">
        <v>11</v>
      </c>
    </row>
    <row r="10" spans="1:9" x14ac:dyDescent="0.35">
      <c r="A10" t="s">
        <v>9</v>
      </c>
      <c r="B10" t="s">
        <v>27</v>
      </c>
      <c r="C10">
        <v>35</v>
      </c>
      <c r="D10">
        <v>330</v>
      </c>
      <c r="E10">
        <v>5</v>
      </c>
      <c r="F10">
        <v>560000</v>
      </c>
      <c r="G10">
        <v>1</v>
      </c>
      <c r="H10">
        <v>0</v>
      </c>
      <c r="I10" t="s">
        <v>12</v>
      </c>
    </row>
    <row r="11" spans="1:9" x14ac:dyDescent="0.35">
      <c r="A11" t="s">
        <v>9</v>
      </c>
      <c r="B11" t="s">
        <v>28</v>
      </c>
      <c r="C11">
        <v>70</v>
      </c>
      <c r="D11">
        <v>700</v>
      </c>
      <c r="E11">
        <v>2</v>
      </c>
      <c r="F11">
        <v>430000</v>
      </c>
      <c r="G11">
        <v>12</v>
      </c>
      <c r="H11">
        <v>1</v>
      </c>
      <c r="I11" t="s">
        <v>10</v>
      </c>
    </row>
    <row r="12" spans="1:9" x14ac:dyDescent="0.35">
      <c r="A12" t="s">
        <v>9</v>
      </c>
      <c r="B12" t="s">
        <v>29</v>
      </c>
      <c r="C12">
        <v>80</v>
      </c>
      <c r="D12">
        <v>800</v>
      </c>
      <c r="E12">
        <v>0</v>
      </c>
      <c r="F12">
        <v>410000</v>
      </c>
      <c r="G12">
        <v>15</v>
      </c>
      <c r="H12">
        <v>2</v>
      </c>
      <c r="I12" t="s">
        <v>11</v>
      </c>
    </row>
    <row r="13" spans="1:9" x14ac:dyDescent="0.35">
      <c r="A13" t="s">
        <v>9</v>
      </c>
      <c r="B13" t="s">
        <v>30</v>
      </c>
      <c r="C13">
        <v>25</v>
      </c>
      <c r="D13">
        <v>200</v>
      </c>
      <c r="E13">
        <v>6</v>
      </c>
      <c r="F13">
        <v>600000</v>
      </c>
      <c r="G13">
        <v>0</v>
      </c>
      <c r="H13">
        <v>0</v>
      </c>
      <c r="I13" t="s">
        <v>12</v>
      </c>
    </row>
    <row r="14" spans="1:9" x14ac:dyDescent="0.35">
      <c r="A14" t="s">
        <v>9</v>
      </c>
      <c r="B14" t="s">
        <v>31</v>
      </c>
      <c r="C14">
        <v>85</v>
      </c>
      <c r="D14">
        <v>850</v>
      </c>
      <c r="E14">
        <v>1</v>
      </c>
      <c r="F14">
        <v>390000</v>
      </c>
      <c r="G14">
        <v>14</v>
      </c>
      <c r="H14">
        <v>3</v>
      </c>
      <c r="I14" t="s">
        <v>10</v>
      </c>
    </row>
    <row r="15" spans="1:9" x14ac:dyDescent="0.35">
      <c r="A15" t="s">
        <v>9</v>
      </c>
      <c r="B15" t="s">
        <v>32</v>
      </c>
      <c r="C15">
        <v>65</v>
      </c>
      <c r="D15">
        <v>650</v>
      </c>
      <c r="E15">
        <v>2</v>
      </c>
      <c r="F15">
        <v>450000</v>
      </c>
      <c r="G15">
        <v>7</v>
      </c>
      <c r="H15">
        <v>1</v>
      </c>
      <c r="I15" t="s">
        <v>11</v>
      </c>
    </row>
    <row r="16" spans="1:9" x14ac:dyDescent="0.35">
      <c r="A16" t="s">
        <v>9</v>
      </c>
      <c r="B16" t="s">
        <v>33</v>
      </c>
      <c r="C16">
        <v>72</v>
      </c>
      <c r="D16">
        <v>720</v>
      </c>
      <c r="E16">
        <v>2</v>
      </c>
      <c r="F16">
        <v>420000</v>
      </c>
      <c r="G16">
        <v>11</v>
      </c>
      <c r="H16">
        <v>2</v>
      </c>
      <c r="I16" t="s">
        <v>12</v>
      </c>
    </row>
    <row r="17" spans="1:9" x14ac:dyDescent="0.35">
      <c r="A17" t="s">
        <v>9</v>
      </c>
      <c r="B17" t="s">
        <v>34</v>
      </c>
      <c r="C17">
        <v>50</v>
      </c>
      <c r="D17">
        <v>500</v>
      </c>
      <c r="E17">
        <v>3</v>
      </c>
      <c r="F17">
        <v>480000</v>
      </c>
      <c r="G17">
        <v>5</v>
      </c>
      <c r="H17">
        <v>1</v>
      </c>
      <c r="I17" t="s">
        <v>10</v>
      </c>
    </row>
    <row r="18" spans="1:9" x14ac:dyDescent="0.35">
      <c r="A18" t="s">
        <v>9</v>
      </c>
      <c r="B18" t="s">
        <v>35</v>
      </c>
      <c r="C18">
        <v>40</v>
      </c>
      <c r="D18">
        <v>400</v>
      </c>
      <c r="E18">
        <v>3</v>
      </c>
      <c r="F18">
        <v>500000</v>
      </c>
      <c r="G18">
        <v>2</v>
      </c>
      <c r="H18">
        <v>0</v>
      </c>
      <c r="I18" t="s">
        <v>11</v>
      </c>
    </row>
    <row r="19" spans="1:9" x14ac:dyDescent="0.35">
      <c r="A19" t="s">
        <v>9</v>
      </c>
      <c r="B19" t="s">
        <v>36</v>
      </c>
      <c r="C19">
        <v>47</v>
      </c>
      <c r="D19">
        <v>480</v>
      </c>
      <c r="E19">
        <v>1</v>
      </c>
      <c r="F19">
        <v>470000</v>
      </c>
      <c r="G19">
        <v>6</v>
      </c>
      <c r="H19">
        <v>1</v>
      </c>
      <c r="I19" t="s">
        <v>12</v>
      </c>
    </row>
    <row r="20" spans="1:9" x14ac:dyDescent="0.35">
      <c r="A20" t="s">
        <v>9</v>
      </c>
      <c r="B20" t="s">
        <v>37</v>
      </c>
      <c r="C20">
        <v>30</v>
      </c>
      <c r="D20">
        <v>320</v>
      </c>
      <c r="E20">
        <v>4</v>
      </c>
      <c r="F20">
        <v>540000</v>
      </c>
      <c r="G20">
        <v>0</v>
      </c>
      <c r="H20">
        <v>0</v>
      </c>
      <c r="I20" t="s">
        <v>10</v>
      </c>
    </row>
    <row r="21" spans="1:9" x14ac:dyDescent="0.35">
      <c r="A21" t="s">
        <v>9</v>
      </c>
      <c r="B21" t="s">
        <v>38</v>
      </c>
      <c r="C21">
        <v>65</v>
      </c>
      <c r="D21">
        <v>600</v>
      </c>
      <c r="E21">
        <v>0</v>
      </c>
      <c r="F21">
        <v>430000</v>
      </c>
      <c r="G21">
        <v>8</v>
      </c>
      <c r="H21">
        <v>2</v>
      </c>
      <c r="I21" t="s">
        <v>11</v>
      </c>
    </row>
    <row r="22" spans="1:9" x14ac:dyDescent="0.35">
      <c r="A22" t="s">
        <v>9</v>
      </c>
      <c r="B22" t="s">
        <v>39</v>
      </c>
      <c r="C22">
        <v>45</v>
      </c>
      <c r="D22">
        <v>450</v>
      </c>
      <c r="E22">
        <v>3</v>
      </c>
      <c r="F22">
        <v>490000</v>
      </c>
      <c r="G22">
        <v>3</v>
      </c>
      <c r="H22">
        <v>1</v>
      </c>
      <c r="I22" t="s">
        <v>13</v>
      </c>
    </row>
    <row r="23" spans="1:9" x14ac:dyDescent="0.35">
      <c r="A23" t="s">
        <v>9</v>
      </c>
      <c r="B23" t="s">
        <v>40</v>
      </c>
      <c r="C23">
        <v>50</v>
      </c>
      <c r="D23">
        <v>500</v>
      </c>
      <c r="E23">
        <v>0</v>
      </c>
      <c r="F23">
        <v>480000</v>
      </c>
      <c r="G23">
        <v>2</v>
      </c>
      <c r="H23">
        <v>0</v>
      </c>
      <c r="I23" t="s">
        <v>13</v>
      </c>
    </row>
    <row r="24" spans="1:9" x14ac:dyDescent="0.35">
      <c r="A24" t="s">
        <v>9</v>
      </c>
      <c r="B24" t="s">
        <v>41</v>
      </c>
      <c r="C24">
        <v>55</v>
      </c>
      <c r="D24">
        <v>550</v>
      </c>
      <c r="E24">
        <v>1</v>
      </c>
      <c r="F24">
        <v>470000</v>
      </c>
      <c r="G24">
        <v>4</v>
      </c>
      <c r="H24">
        <v>2</v>
      </c>
      <c r="I24" t="s">
        <v>10</v>
      </c>
    </row>
    <row r="25" spans="1:9" x14ac:dyDescent="0.35">
      <c r="A25" t="s">
        <v>9</v>
      </c>
      <c r="B25" t="s">
        <v>42</v>
      </c>
      <c r="C25">
        <v>60</v>
      </c>
      <c r="D25">
        <v>650</v>
      </c>
      <c r="E25">
        <v>2</v>
      </c>
      <c r="F25">
        <v>460000</v>
      </c>
      <c r="G25">
        <v>5</v>
      </c>
      <c r="H25">
        <v>1</v>
      </c>
      <c r="I25" t="s">
        <v>11</v>
      </c>
    </row>
    <row r="26" spans="1:9" x14ac:dyDescent="0.35">
      <c r="A26" t="s">
        <v>9</v>
      </c>
      <c r="B26" t="s">
        <v>43</v>
      </c>
      <c r="C26">
        <v>35</v>
      </c>
      <c r="D26">
        <v>340</v>
      </c>
      <c r="E26">
        <v>3</v>
      </c>
      <c r="F26">
        <v>530000</v>
      </c>
      <c r="G26">
        <v>1</v>
      </c>
      <c r="H26">
        <v>0</v>
      </c>
      <c r="I26" t="s">
        <v>12</v>
      </c>
    </row>
    <row r="27" spans="1:9" x14ac:dyDescent="0.35">
      <c r="A27" t="s">
        <v>9</v>
      </c>
      <c r="B27" t="s">
        <v>44</v>
      </c>
      <c r="C27">
        <v>70</v>
      </c>
      <c r="D27">
        <v>700</v>
      </c>
      <c r="E27">
        <v>0</v>
      </c>
      <c r="F27">
        <v>450000</v>
      </c>
      <c r="G27">
        <v>12</v>
      </c>
      <c r="H27">
        <v>3</v>
      </c>
      <c r="I27" t="s">
        <v>10</v>
      </c>
    </row>
    <row r="28" spans="1:9" x14ac:dyDescent="0.35">
      <c r="A28" t="s">
        <v>9</v>
      </c>
      <c r="B28" t="s">
        <v>45</v>
      </c>
      <c r="C28">
        <v>80</v>
      </c>
      <c r="D28">
        <v>800</v>
      </c>
      <c r="E28">
        <v>0</v>
      </c>
      <c r="F28">
        <v>440000</v>
      </c>
      <c r="G28">
        <v>15</v>
      </c>
      <c r="H28">
        <v>2</v>
      </c>
      <c r="I28" t="s">
        <v>11</v>
      </c>
    </row>
    <row r="29" spans="1:9" x14ac:dyDescent="0.35">
      <c r="A29" t="s">
        <v>9</v>
      </c>
      <c r="B29" t="s">
        <v>46</v>
      </c>
      <c r="C29">
        <v>25</v>
      </c>
      <c r="D29">
        <v>220</v>
      </c>
      <c r="E29">
        <v>5</v>
      </c>
      <c r="F29">
        <v>600000</v>
      </c>
      <c r="G29">
        <v>0</v>
      </c>
      <c r="H29">
        <v>0</v>
      </c>
      <c r="I29" t="s">
        <v>12</v>
      </c>
    </row>
    <row r="30" spans="1:9" x14ac:dyDescent="0.35">
      <c r="A30" t="s">
        <v>9</v>
      </c>
      <c r="B30" t="s">
        <v>47</v>
      </c>
      <c r="C30">
        <v>90</v>
      </c>
      <c r="D30">
        <v>900</v>
      </c>
      <c r="E30">
        <v>1</v>
      </c>
      <c r="F30">
        <v>400000</v>
      </c>
      <c r="G30">
        <v>14</v>
      </c>
      <c r="H30">
        <v>3</v>
      </c>
      <c r="I30" t="s">
        <v>10</v>
      </c>
    </row>
    <row r="31" spans="1:9" x14ac:dyDescent="0.35">
      <c r="A31" t="s">
        <v>9</v>
      </c>
      <c r="B31" t="s">
        <v>48</v>
      </c>
      <c r="C31">
        <v>85</v>
      </c>
      <c r="D31">
        <v>860</v>
      </c>
      <c r="E31">
        <v>2</v>
      </c>
      <c r="F31">
        <v>410000</v>
      </c>
      <c r="G31">
        <v>10</v>
      </c>
      <c r="H31">
        <v>2</v>
      </c>
      <c r="I31" t="s">
        <v>11</v>
      </c>
    </row>
    <row r="32" spans="1:9" x14ac:dyDescent="0.35">
      <c r="A32" t="s">
        <v>9</v>
      </c>
      <c r="B32" t="s">
        <v>49</v>
      </c>
      <c r="C32">
        <v>43</v>
      </c>
      <c r="D32">
        <v>420</v>
      </c>
      <c r="E32">
        <v>3</v>
      </c>
      <c r="F32">
        <v>500000</v>
      </c>
      <c r="G32">
        <v>3</v>
      </c>
      <c r="H32">
        <v>1</v>
      </c>
      <c r="I32" t="s">
        <v>13</v>
      </c>
    </row>
    <row r="33" spans="1:9" x14ac:dyDescent="0.35">
      <c r="A33" t="s">
        <v>9</v>
      </c>
      <c r="B33" t="s">
        <v>50</v>
      </c>
      <c r="C33">
        <v>50</v>
      </c>
      <c r="D33">
        <v>500</v>
      </c>
      <c r="E33">
        <v>2</v>
      </c>
      <c r="F33">
        <v>480000</v>
      </c>
      <c r="G33">
        <v>5</v>
      </c>
      <c r="H33">
        <v>0</v>
      </c>
      <c r="I33" t="s">
        <v>10</v>
      </c>
    </row>
    <row r="34" spans="1:9" x14ac:dyDescent="0.35">
      <c r="A34" t="s">
        <v>9</v>
      </c>
      <c r="B34" t="s">
        <v>51</v>
      </c>
      <c r="C34">
        <v>65</v>
      </c>
      <c r="D34">
        <v>650</v>
      </c>
      <c r="E34">
        <v>1</v>
      </c>
      <c r="F34">
        <v>470000</v>
      </c>
      <c r="G34">
        <v>8</v>
      </c>
      <c r="H34">
        <v>2</v>
      </c>
      <c r="I34" t="s">
        <v>10</v>
      </c>
    </row>
    <row r="35" spans="1:9" x14ac:dyDescent="0.35">
      <c r="A35" t="s">
        <v>9</v>
      </c>
      <c r="B35" t="s">
        <v>52</v>
      </c>
      <c r="C35">
        <v>40</v>
      </c>
      <c r="D35">
        <v>390</v>
      </c>
      <c r="E35">
        <v>4</v>
      </c>
      <c r="F35">
        <v>550000</v>
      </c>
      <c r="G35">
        <v>2</v>
      </c>
      <c r="H35">
        <v>0</v>
      </c>
      <c r="I35" t="s">
        <v>11</v>
      </c>
    </row>
    <row r="36" spans="1:9" x14ac:dyDescent="0.35">
      <c r="A36" t="s">
        <v>9</v>
      </c>
      <c r="B36" t="s">
        <v>53</v>
      </c>
      <c r="C36">
        <v>75</v>
      </c>
      <c r="D36">
        <v>750</v>
      </c>
      <c r="E36">
        <v>1</v>
      </c>
      <c r="F36">
        <v>420000</v>
      </c>
      <c r="G36">
        <v>10</v>
      </c>
      <c r="H36">
        <v>1</v>
      </c>
      <c r="I36" t="s">
        <v>12</v>
      </c>
    </row>
    <row r="37" spans="1:9" x14ac:dyDescent="0.35">
      <c r="A37" t="s">
        <v>9</v>
      </c>
      <c r="B37" t="s">
        <v>54</v>
      </c>
      <c r="C37">
        <v>57</v>
      </c>
      <c r="D37">
        <v>580</v>
      </c>
      <c r="E37">
        <v>1</v>
      </c>
      <c r="F37">
        <v>430000</v>
      </c>
      <c r="G37">
        <v>6</v>
      </c>
      <c r="H37">
        <v>2</v>
      </c>
      <c r="I37" t="s">
        <v>10</v>
      </c>
    </row>
    <row r="38" spans="1:9" x14ac:dyDescent="0.35">
      <c r="A38" t="s">
        <v>9</v>
      </c>
      <c r="B38" t="s">
        <v>55</v>
      </c>
      <c r="C38">
        <v>39</v>
      </c>
      <c r="D38">
        <v>370</v>
      </c>
      <c r="E38">
        <v>3</v>
      </c>
      <c r="F38">
        <v>540000</v>
      </c>
      <c r="G38">
        <v>1</v>
      </c>
      <c r="H38">
        <v>0</v>
      </c>
      <c r="I38" t="s">
        <v>13</v>
      </c>
    </row>
    <row r="39" spans="1:9" x14ac:dyDescent="0.35">
      <c r="A39" t="s">
        <v>9</v>
      </c>
      <c r="B39" t="s">
        <v>56</v>
      </c>
      <c r="C39">
        <v>64</v>
      </c>
      <c r="D39">
        <v>640</v>
      </c>
      <c r="E39">
        <v>2</v>
      </c>
      <c r="F39">
        <v>460000</v>
      </c>
      <c r="G39">
        <v>9</v>
      </c>
      <c r="H39">
        <v>1</v>
      </c>
      <c r="I39" t="s">
        <v>11</v>
      </c>
    </row>
    <row r="40" spans="1:9" x14ac:dyDescent="0.35">
      <c r="A40" t="s">
        <v>9</v>
      </c>
      <c r="B40" t="s">
        <v>57</v>
      </c>
      <c r="C40">
        <v>45</v>
      </c>
      <c r="D40">
        <v>450</v>
      </c>
      <c r="E40">
        <v>2</v>
      </c>
      <c r="F40">
        <v>480000</v>
      </c>
      <c r="G40">
        <v>4</v>
      </c>
      <c r="H40">
        <v>1</v>
      </c>
      <c r="I40" t="s">
        <v>13</v>
      </c>
    </row>
    <row r="41" spans="1:9" x14ac:dyDescent="0.35">
      <c r="A41" t="s">
        <v>9</v>
      </c>
      <c r="B41" t="s">
        <v>58</v>
      </c>
      <c r="C41">
        <v>32</v>
      </c>
      <c r="D41">
        <v>310</v>
      </c>
      <c r="E41">
        <v>5</v>
      </c>
      <c r="F41">
        <v>550000</v>
      </c>
      <c r="G41">
        <v>0</v>
      </c>
      <c r="H41">
        <v>0</v>
      </c>
      <c r="I41" t="s">
        <v>12</v>
      </c>
    </row>
    <row r="42" spans="1:9" x14ac:dyDescent="0.35">
      <c r="A42" t="s">
        <v>9</v>
      </c>
      <c r="B42" t="s">
        <v>59</v>
      </c>
      <c r="C42">
        <v>73</v>
      </c>
      <c r="D42">
        <v>730</v>
      </c>
      <c r="E42">
        <v>1</v>
      </c>
      <c r="F42">
        <v>410000</v>
      </c>
      <c r="G42">
        <v>11</v>
      </c>
      <c r="H42">
        <v>2</v>
      </c>
      <c r="I42" t="s">
        <v>10</v>
      </c>
    </row>
    <row r="43" spans="1:9" x14ac:dyDescent="0.35">
      <c r="A43" t="s">
        <v>9</v>
      </c>
      <c r="B43" t="s">
        <v>60</v>
      </c>
      <c r="C43">
        <v>58</v>
      </c>
      <c r="D43">
        <v>580</v>
      </c>
      <c r="E43">
        <v>0</v>
      </c>
      <c r="F43">
        <v>440000</v>
      </c>
      <c r="G43">
        <v>7</v>
      </c>
      <c r="H43">
        <v>1</v>
      </c>
      <c r="I43" t="s">
        <v>11</v>
      </c>
    </row>
    <row r="44" spans="1:9" x14ac:dyDescent="0.35">
      <c r="A44" t="s">
        <v>9</v>
      </c>
      <c r="B44" t="s">
        <v>61</v>
      </c>
      <c r="C44">
        <v>35</v>
      </c>
      <c r="D44">
        <v>340</v>
      </c>
      <c r="E44">
        <v>4</v>
      </c>
      <c r="F44">
        <v>530000</v>
      </c>
      <c r="G44">
        <v>1</v>
      </c>
      <c r="H44">
        <v>0</v>
      </c>
      <c r="I44" t="s">
        <v>13</v>
      </c>
    </row>
    <row r="45" spans="1:9" x14ac:dyDescent="0.35">
      <c r="A45" t="s">
        <v>9</v>
      </c>
      <c r="B45" t="s">
        <v>62</v>
      </c>
      <c r="C45">
        <v>66</v>
      </c>
      <c r="D45">
        <v>660</v>
      </c>
      <c r="E45">
        <v>2</v>
      </c>
      <c r="F45">
        <v>450000</v>
      </c>
      <c r="G45">
        <v>8</v>
      </c>
      <c r="H45">
        <v>1</v>
      </c>
      <c r="I45" t="s">
        <v>10</v>
      </c>
    </row>
    <row r="46" spans="1:9" x14ac:dyDescent="0.35">
      <c r="A46" t="s">
        <v>9</v>
      </c>
      <c r="B46" t="s">
        <v>63</v>
      </c>
      <c r="C46">
        <v>41</v>
      </c>
      <c r="D46">
        <v>410</v>
      </c>
      <c r="E46">
        <v>3</v>
      </c>
      <c r="F46">
        <v>500000</v>
      </c>
      <c r="G46">
        <v>2</v>
      </c>
      <c r="H46">
        <v>0</v>
      </c>
      <c r="I46" t="s">
        <v>11</v>
      </c>
    </row>
    <row r="47" spans="1:9" x14ac:dyDescent="0.35">
      <c r="A47" t="s">
        <v>9</v>
      </c>
      <c r="B47" t="s">
        <v>64</v>
      </c>
      <c r="C47">
        <v>55</v>
      </c>
      <c r="D47">
        <v>550</v>
      </c>
      <c r="E47">
        <v>1</v>
      </c>
      <c r="F47">
        <v>470000</v>
      </c>
      <c r="G47">
        <v>5</v>
      </c>
      <c r="H47">
        <v>2</v>
      </c>
      <c r="I47" t="s">
        <v>12</v>
      </c>
    </row>
    <row r="48" spans="1:9" x14ac:dyDescent="0.35">
      <c r="A48" t="s">
        <v>9</v>
      </c>
      <c r="B48" t="s">
        <v>65</v>
      </c>
      <c r="C48">
        <v>48</v>
      </c>
      <c r="D48">
        <v>490</v>
      </c>
      <c r="E48">
        <v>0</v>
      </c>
      <c r="F48">
        <v>460000</v>
      </c>
      <c r="G48">
        <v>6</v>
      </c>
      <c r="H48">
        <v>1</v>
      </c>
      <c r="I48" t="s">
        <v>13</v>
      </c>
    </row>
    <row r="49" spans="1:9" x14ac:dyDescent="0.35">
      <c r="A49" t="s">
        <v>9</v>
      </c>
      <c r="B49" t="s">
        <v>66</v>
      </c>
      <c r="C49">
        <v>60</v>
      </c>
      <c r="D49">
        <v>620</v>
      </c>
      <c r="E49">
        <v>0</v>
      </c>
      <c r="F49">
        <v>440000</v>
      </c>
      <c r="G49">
        <v>10</v>
      </c>
      <c r="H49">
        <v>3</v>
      </c>
      <c r="I49" t="s">
        <v>11</v>
      </c>
    </row>
    <row r="50" spans="1:9" x14ac:dyDescent="0.35">
      <c r="A50" t="s">
        <v>9</v>
      </c>
      <c r="B50" t="s">
        <v>67</v>
      </c>
      <c r="C50">
        <v>29</v>
      </c>
      <c r="D50">
        <v>290</v>
      </c>
      <c r="E50">
        <v>6</v>
      </c>
      <c r="F50">
        <v>600000</v>
      </c>
      <c r="G50">
        <v>0</v>
      </c>
      <c r="H50">
        <v>0</v>
      </c>
      <c r="I50" t="s">
        <v>12</v>
      </c>
    </row>
    <row r="51" spans="1:9" x14ac:dyDescent="0.35">
      <c r="A51" t="s">
        <v>9</v>
      </c>
      <c r="B51" t="s">
        <v>68</v>
      </c>
      <c r="C51">
        <v>74</v>
      </c>
      <c r="D51">
        <v>740</v>
      </c>
      <c r="E51">
        <v>2</v>
      </c>
      <c r="F51">
        <v>420000</v>
      </c>
      <c r="G51">
        <v>9</v>
      </c>
      <c r="H51">
        <v>1</v>
      </c>
      <c r="I51" t="s">
        <v>10</v>
      </c>
    </row>
    <row r="52" spans="1:9" x14ac:dyDescent="0.35">
      <c r="A52" t="s">
        <v>9</v>
      </c>
      <c r="B52" t="s">
        <v>69</v>
      </c>
      <c r="C52">
        <v>41</v>
      </c>
      <c r="D52">
        <v>410</v>
      </c>
      <c r="E52">
        <v>2</v>
      </c>
      <c r="F52">
        <v>490000</v>
      </c>
      <c r="G52">
        <v>3</v>
      </c>
      <c r="H52">
        <v>1</v>
      </c>
      <c r="I52" t="s">
        <v>11</v>
      </c>
    </row>
    <row r="53" spans="1:9" x14ac:dyDescent="0.35">
      <c r="A53" t="s">
        <v>9</v>
      </c>
      <c r="B53" t="s">
        <v>70</v>
      </c>
      <c r="C53">
        <v>50</v>
      </c>
      <c r="D53">
        <v>500</v>
      </c>
      <c r="E53">
        <v>1</v>
      </c>
      <c r="F53">
        <v>480000</v>
      </c>
      <c r="G53">
        <v>2</v>
      </c>
      <c r="H53">
        <v>2</v>
      </c>
      <c r="I53" t="s">
        <v>10</v>
      </c>
    </row>
    <row r="54" spans="1:9" x14ac:dyDescent="0.35">
      <c r="A54" t="s">
        <v>9</v>
      </c>
      <c r="B54" t="s">
        <v>71</v>
      </c>
      <c r="C54">
        <v>65</v>
      </c>
      <c r="D54">
        <v>650</v>
      </c>
      <c r="E54">
        <v>2</v>
      </c>
      <c r="F54">
        <v>470000</v>
      </c>
      <c r="G54">
        <v>8</v>
      </c>
      <c r="H54">
        <v>1</v>
      </c>
      <c r="I54" t="s">
        <v>12</v>
      </c>
    </row>
    <row r="55" spans="1:9" x14ac:dyDescent="0.35">
      <c r="A55" t="s">
        <v>9</v>
      </c>
      <c r="B55" t="s">
        <v>72</v>
      </c>
      <c r="C55">
        <v>55</v>
      </c>
      <c r="D55">
        <v>550</v>
      </c>
      <c r="E55">
        <v>3</v>
      </c>
      <c r="F55">
        <v>450000</v>
      </c>
      <c r="G55">
        <v>4</v>
      </c>
      <c r="H55">
        <v>0</v>
      </c>
      <c r="I55" t="s">
        <v>11</v>
      </c>
    </row>
    <row r="56" spans="1:9" x14ac:dyDescent="0.35">
      <c r="A56" t="s">
        <v>9</v>
      </c>
      <c r="B56" t="s">
        <v>73</v>
      </c>
      <c r="C56">
        <v>72</v>
      </c>
      <c r="D56">
        <v>720</v>
      </c>
      <c r="E56">
        <v>2</v>
      </c>
      <c r="F56">
        <v>420000</v>
      </c>
      <c r="G56">
        <v>11</v>
      </c>
      <c r="H56">
        <v>2</v>
      </c>
      <c r="I56" t="s">
        <v>13</v>
      </c>
    </row>
    <row r="57" spans="1:9" x14ac:dyDescent="0.35">
      <c r="A57" t="s">
        <v>9</v>
      </c>
      <c r="B57" t="s">
        <v>74</v>
      </c>
      <c r="C57">
        <v>60</v>
      </c>
      <c r="D57">
        <v>600</v>
      </c>
      <c r="E57">
        <v>2</v>
      </c>
      <c r="F57">
        <v>430000</v>
      </c>
      <c r="G57">
        <v>5</v>
      </c>
      <c r="H57">
        <v>1</v>
      </c>
      <c r="I57" t="s">
        <v>10</v>
      </c>
    </row>
    <row r="58" spans="1:9" x14ac:dyDescent="0.35">
      <c r="A58" t="s">
        <v>9</v>
      </c>
      <c r="B58" t="s">
        <v>75</v>
      </c>
      <c r="C58">
        <v>39</v>
      </c>
      <c r="D58">
        <v>390</v>
      </c>
      <c r="E58">
        <v>4</v>
      </c>
      <c r="F58">
        <v>540000</v>
      </c>
      <c r="G58">
        <v>1</v>
      </c>
      <c r="H58">
        <v>0</v>
      </c>
      <c r="I58" t="s">
        <v>12</v>
      </c>
    </row>
    <row r="59" spans="1:9" x14ac:dyDescent="0.35">
      <c r="A59" t="s">
        <v>9</v>
      </c>
      <c r="B59" t="s">
        <v>76</v>
      </c>
      <c r="C59">
        <v>80</v>
      </c>
      <c r="D59">
        <v>800</v>
      </c>
      <c r="E59">
        <v>0</v>
      </c>
      <c r="F59">
        <v>410000</v>
      </c>
      <c r="G59">
        <v>15</v>
      </c>
      <c r="H59">
        <v>2</v>
      </c>
      <c r="I59" t="s">
        <v>11</v>
      </c>
    </row>
    <row r="60" spans="1:9" x14ac:dyDescent="0.35">
      <c r="A60" t="s">
        <v>9</v>
      </c>
      <c r="B60" t="s">
        <v>77</v>
      </c>
      <c r="C60">
        <v>50</v>
      </c>
      <c r="D60">
        <v>500</v>
      </c>
      <c r="E60">
        <v>1</v>
      </c>
      <c r="F60">
        <v>480000</v>
      </c>
      <c r="G60">
        <v>3</v>
      </c>
      <c r="H60">
        <v>1</v>
      </c>
      <c r="I60" t="s">
        <v>10</v>
      </c>
    </row>
    <row r="61" spans="1:9" x14ac:dyDescent="0.35">
      <c r="A61" t="s">
        <v>9</v>
      </c>
      <c r="B61" t="s">
        <v>78</v>
      </c>
      <c r="C61">
        <v>45</v>
      </c>
      <c r="D61">
        <v>450</v>
      </c>
      <c r="E61">
        <v>2</v>
      </c>
      <c r="F61">
        <v>490000</v>
      </c>
      <c r="G61">
        <v>2</v>
      </c>
      <c r="H61">
        <v>0</v>
      </c>
      <c r="I61" t="s">
        <v>13</v>
      </c>
    </row>
    <row r="62" spans="1:9" x14ac:dyDescent="0.35">
      <c r="A62" t="s">
        <v>9</v>
      </c>
      <c r="B62" t="s">
        <v>79</v>
      </c>
      <c r="C62">
        <v>35</v>
      </c>
      <c r="D62">
        <v>350</v>
      </c>
      <c r="E62">
        <v>3</v>
      </c>
      <c r="F62">
        <v>530000</v>
      </c>
      <c r="G62">
        <v>1</v>
      </c>
      <c r="H62">
        <v>0</v>
      </c>
      <c r="I62" t="s">
        <v>11</v>
      </c>
    </row>
    <row r="63" spans="1:9" x14ac:dyDescent="0.35">
      <c r="A63" t="s">
        <v>9</v>
      </c>
      <c r="B63" t="s">
        <v>80</v>
      </c>
      <c r="C63">
        <v>65</v>
      </c>
      <c r="D63">
        <v>650</v>
      </c>
      <c r="E63">
        <v>0</v>
      </c>
      <c r="F63">
        <v>460000</v>
      </c>
      <c r="G63">
        <v>8</v>
      </c>
      <c r="H63">
        <v>1</v>
      </c>
      <c r="I63" t="s">
        <v>10</v>
      </c>
    </row>
    <row r="64" spans="1:9" x14ac:dyDescent="0.35">
      <c r="A64" t="s">
        <v>9</v>
      </c>
      <c r="B64" t="s">
        <v>81</v>
      </c>
      <c r="C64">
        <v>55</v>
      </c>
      <c r="D64">
        <v>550</v>
      </c>
      <c r="E64">
        <v>1</v>
      </c>
      <c r="F64">
        <v>470000</v>
      </c>
      <c r="G64">
        <v>4</v>
      </c>
      <c r="H64">
        <v>2</v>
      </c>
      <c r="I64" t="s">
        <v>12</v>
      </c>
    </row>
    <row r="65" spans="1:9" x14ac:dyDescent="0.35">
      <c r="A65" t="s">
        <v>9</v>
      </c>
      <c r="B65" t="s">
        <v>82</v>
      </c>
      <c r="C65">
        <v>70</v>
      </c>
      <c r="D65">
        <v>700</v>
      </c>
      <c r="E65">
        <v>2</v>
      </c>
      <c r="F65">
        <v>450000</v>
      </c>
      <c r="G65">
        <v>12</v>
      </c>
      <c r="H65">
        <v>3</v>
      </c>
      <c r="I65" t="s">
        <v>11</v>
      </c>
    </row>
    <row r="66" spans="1:9" x14ac:dyDescent="0.35">
      <c r="A66" t="s">
        <v>9</v>
      </c>
      <c r="B66" t="s">
        <v>83</v>
      </c>
      <c r="C66">
        <v>58</v>
      </c>
      <c r="D66">
        <v>580</v>
      </c>
      <c r="E66">
        <v>1</v>
      </c>
      <c r="F66">
        <v>440000</v>
      </c>
      <c r="G66">
        <v>7</v>
      </c>
      <c r="H66">
        <v>1</v>
      </c>
      <c r="I66" t="s">
        <v>10</v>
      </c>
    </row>
    <row r="67" spans="1:9" x14ac:dyDescent="0.35">
      <c r="A67" t="s">
        <v>9</v>
      </c>
      <c r="B67" t="s">
        <v>84</v>
      </c>
      <c r="C67">
        <v>40</v>
      </c>
      <c r="D67">
        <v>400</v>
      </c>
      <c r="E67">
        <v>3</v>
      </c>
      <c r="F67">
        <v>500000</v>
      </c>
      <c r="G67">
        <v>2</v>
      </c>
      <c r="H67">
        <v>0</v>
      </c>
      <c r="I67" t="s">
        <v>13</v>
      </c>
    </row>
    <row r="68" spans="1:9" x14ac:dyDescent="0.35">
      <c r="A68" t="s">
        <v>9</v>
      </c>
      <c r="B68" t="s">
        <v>85</v>
      </c>
      <c r="C68">
        <v>45</v>
      </c>
      <c r="D68">
        <v>450</v>
      </c>
      <c r="E68">
        <v>2</v>
      </c>
      <c r="F68">
        <v>490000</v>
      </c>
      <c r="G68">
        <v>3</v>
      </c>
      <c r="H68">
        <v>1</v>
      </c>
      <c r="I68" t="s">
        <v>12</v>
      </c>
    </row>
    <row r="69" spans="1:9" x14ac:dyDescent="0.35">
      <c r="A69" t="s">
        <v>9</v>
      </c>
      <c r="B69" t="s">
        <v>86</v>
      </c>
      <c r="C69">
        <v>75</v>
      </c>
      <c r="D69">
        <v>750</v>
      </c>
      <c r="E69">
        <v>3</v>
      </c>
      <c r="F69">
        <v>420000</v>
      </c>
      <c r="G69">
        <v>10</v>
      </c>
      <c r="H69">
        <v>1</v>
      </c>
      <c r="I69" t="s">
        <v>11</v>
      </c>
    </row>
    <row r="70" spans="1:9" x14ac:dyDescent="0.35">
      <c r="A70" t="s">
        <v>9</v>
      </c>
      <c r="B70" t="s">
        <v>87</v>
      </c>
      <c r="C70">
        <v>80</v>
      </c>
      <c r="D70">
        <v>800</v>
      </c>
      <c r="E70">
        <v>1</v>
      </c>
      <c r="F70">
        <v>410000</v>
      </c>
      <c r="G70">
        <v>15</v>
      </c>
      <c r="H70">
        <v>2</v>
      </c>
      <c r="I70" t="s">
        <v>10</v>
      </c>
    </row>
    <row r="71" spans="1:9" x14ac:dyDescent="0.35">
      <c r="A71" t="s">
        <v>9</v>
      </c>
      <c r="B71" t="s">
        <v>88</v>
      </c>
      <c r="C71">
        <v>25</v>
      </c>
      <c r="D71">
        <v>200</v>
      </c>
      <c r="E71">
        <v>5</v>
      </c>
      <c r="F71">
        <v>600000</v>
      </c>
      <c r="G71">
        <v>0</v>
      </c>
      <c r="H71">
        <v>0</v>
      </c>
      <c r="I71" t="s">
        <v>12</v>
      </c>
    </row>
    <row r="72" spans="1:9" x14ac:dyDescent="0.35">
      <c r="A72" t="s">
        <v>9</v>
      </c>
      <c r="B72" t="s">
        <v>89</v>
      </c>
      <c r="C72">
        <v>90</v>
      </c>
      <c r="D72">
        <v>900</v>
      </c>
      <c r="E72">
        <v>1</v>
      </c>
      <c r="F72">
        <v>400000</v>
      </c>
      <c r="G72">
        <v>14</v>
      </c>
      <c r="H72">
        <v>3</v>
      </c>
      <c r="I72" t="s">
        <v>10</v>
      </c>
    </row>
    <row r="73" spans="1:9" x14ac:dyDescent="0.35">
      <c r="A73" t="s">
        <v>9</v>
      </c>
      <c r="B73" t="s">
        <v>90</v>
      </c>
      <c r="C73">
        <v>85</v>
      </c>
      <c r="D73">
        <v>860</v>
      </c>
      <c r="E73">
        <v>2</v>
      </c>
      <c r="F73">
        <v>410000</v>
      </c>
      <c r="G73">
        <v>10</v>
      </c>
      <c r="H73">
        <v>2</v>
      </c>
      <c r="I73" t="s">
        <v>11</v>
      </c>
    </row>
    <row r="74" spans="1:9" x14ac:dyDescent="0.35">
      <c r="A74" t="s">
        <v>9</v>
      </c>
      <c r="B74" t="s">
        <v>91</v>
      </c>
      <c r="C74">
        <v>43</v>
      </c>
      <c r="D74">
        <v>420</v>
      </c>
      <c r="E74">
        <v>3</v>
      </c>
      <c r="F74">
        <v>500000</v>
      </c>
      <c r="G74">
        <v>3</v>
      </c>
      <c r="H74">
        <v>1</v>
      </c>
      <c r="I74" t="s">
        <v>13</v>
      </c>
    </row>
    <row r="75" spans="1:9" x14ac:dyDescent="0.35">
      <c r="A75" t="s">
        <v>9</v>
      </c>
      <c r="B75" t="s">
        <v>92</v>
      </c>
      <c r="C75">
        <v>50</v>
      </c>
      <c r="D75">
        <v>500</v>
      </c>
      <c r="E75">
        <v>2</v>
      </c>
      <c r="F75">
        <v>480000</v>
      </c>
      <c r="G75">
        <v>5</v>
      </c>
      <c r="H75">
        <v>0</v>
      </c>
      <c r="I75" t="s">
        <v>13</v>
      </c>
    </row>
    <row r="76" spans="1:9" x14ac:dyDescent="0.35">
      <c r="A76" t="s">
        <v>9</v>
      </c>
      <c r="B76" t="s">
        <v>93</v>
      </c>
      <c r="C76">
        <v>65</v>
      </c>
      <c r="D76">
        <v>650</v>
      </c>
      <c r="E76">
        <v>1</v>
      </c>
      <c r="F76">
        <v>470000</v>
      </c>
      <c r="G76">
        <v>8</v>
      </c>
      <c r="H76">
        <v>2</v>
      </c>
      <c r="I76" t="s">
        <v>10</v>
      </c>
    </row>
    <row r="77" spans="1:9" x14ac:dyDescent="0.35">
      <c r="A77" t="s">
        <v>9</v>
      </c>
      <c r="B77" t="s">
        <v>94</v>
      </c>
      <c r="C77">
        <v>40</v>
      </c>
      <c r="D77">
        <v>390</v>
      </c>
      <c r="E77">
        <v>4</v>
      </c>
      <c r="F77">
        <v>550000</v>
      </c>
      <c r="G77">
        <v>2</v>
      </c>
      <c r="H77">
        <v>0</v>
      </c>
      <c r="I77" t="s">
        <v>11</v>
      </c>
    </row>
    <row r="78" spans="1:9" x14ac:dyDescent="0.35">
      <c r="A78" t="s">
        <v>9</v>
      </c>
      <c r="B78" t="s">
        <v>95</v>
      </c>
      <c r="C78">
        <v>75</v>
      </c>
      <c r="D78">
        <v>750</v>
      </c>
      <c r="E78">
        <v>0</v>
      </c>
      <c r="F78">
        <v>420000</v>
      </c>
      <c r="G78">
        <v>10</v>
      </c>
      <c r="H78">
        <v>1</v>
      </c>
      <c r="I78" t="s">
        <v>12</v>
      </c>
    </row>
    <row r="79" spans="1:9" x14ac:dyDescent="0.35">
      <c r="A79" t="s">
        <v>9</v>
      </c>
      <c r="B79" t="s">
        <v>96</v>
      </c>
      <c r="C79">
        <v>57</v>
      </c>
      <c r="D79">
        <v>580</v>
      </c>
      <c r="E79">
        <v>1</v>
      </c>
      <c r="F79">
        <v>430000</v>
      </c>
      <c r="G79">
        <v>6</v>
      </c>
      <c r="H79">
        <v>2</v>
      </c>
      <c r="I79" t="s">
        <v>10</v>
      </c>
    </row>
    <row r="80" spans="1:9" x14ac:dyDescent="0.35">
      <c r="A80" t="s">
        <v>9</v>
      </c>
      <c r="B80" t="s">
        <v>97</v>
      </c>
      <c r="C80">
        <v>39</v>
      </c>
      <c r="D80">
        <v>370</v>
      </c>
      <c r="E80">
        <v>3</v>
      </c>
      <c r="F80">
        <v>540000</v>
      </c>
      <c r="G80">
        <v>1</v>
      </c>
      <c r="H80">
        <v>0</v>
      </c>
      <c r="I80" t="s">
        <v>13</v>
      </c>
    </row>
    <row r="81" spans="1:9" x14ac:dyDescent="0.35">
      <c r="A81" t="s">
        <v>9</v>
      </c>
      <c r="B81" t="s">
        <v>98</v>
      </c>
      <c r="C81">
        <v>64</v>
      </c>
      <c r="D81">
        <v>640</v>
      </c>
      <c r="E81">
        <v>2</v>
      </c>
      <c r="F81">
        <v>460000</v>
      </c>
      <c r="G81">
        <v>9</v>
      </c>
      <c r="H81">
        <v>1</v>
      </c>
      <c r="I81" t="s">
        <v>11</v>
      </c>
    </row>
    <row r="82" spans="1:9" x14ac:dyDescent="0.35">
      <c r="A82" t="s">
        <v>9</v>
      </c>
      <c r="B82" t="s">
        <v>99</v>
      </c>
      <c r="C82">
        <v>45</v>
      </c>
      <c r="D82">
        <v>450</v>
      </c>
      <c r="E82">
        <v>2</v>
      </c>
      <c r="F82">
        <v>480000</v>
      </c>
      <c r="G82">
        <v>4</v>
      </c>
      <c r="H82">
        <v>1</v>
      </c>
      <c r="I82" t="s">
        <v>13</v>
      </c>
    </row>
    <row r="83" spans="1:9" x14ac:dyDescent="0.35">
      <c r="A83" t="s">
        <v>9</v>
      </c>
      <c r="B83" t="s">
        <v>100</v>
      </c>
      <c r="C83">
        <v>32</v>
      </c>
      <c r="D83">
        <v>310</v>
      </c>
      <c r="E83">
        <v>5</v>
      </c>
      <c r="F83">
        <v>550000</v>
      </c>
      <c r="G83">
        <v>0</v>
      </c>
      <c r="H83">
        <v>0</v>
      </c>
      <c r="I83" t="s">
        <v>12</v>
      </c>
    </row>
    <row r="84" spans="1:9" x14ac:dyDescent="0.35">
      <c r="A84" t="s">
        <v>9</v>
      </c>
      <c r="B84" t="s">
        <v>101</v>
      </c>
      <c r="C84">
        <v>73</v>
      </c>
      <c r="D84">
        <v>730</v>
      </c>
      <c r="E84">
        <v>1</v>
      </c>
      <c r="F84">
        <v>410000</v>
      </c>
      <c r="G84">
        <v>11</v>
      </c>
      <c r="H84">
        <v>2</v>
      </c>
      <c r="I84" t="s">
        <v>10</v>
      </c>
    </row>
    <row r="85" spans="1:9" x14ac:dyDescent="0.35">
      <c r="A85" t="s">
        <v>9</v>
      </c>
      <c r="B85" t="s">
        <v>102</v>
      </c>
      <c r="C85">
        <v>58</v>
      </c>
      <c r="D85">
        <v>580</v>
      </c>
      <c r="E85">
        <v>3</v>
      </c>
      <c r="F85">
        <v>440000</v>
      </c>
      <c r="G85">
        <v>7</v>
      </c>
      <c r="H85">
        <v>1</v>
      </c>
      <c r="I85" t="s">
        <v>11</v>
      </c>
    </row>
    <row r="86" spans="1:9" x14ac:dyDescent="0.35">
      <c r="A86" t="s">
        <v>9</v>
      </c>
      <c r="B86" t="s">
        <v>103</v>
      </c>
      <c r="C86">
        <v>35</v>
      </c>
      <c r="D86">
        <v>340</v>
      </c>
      <c r="E86">
        <v>4</v>
      </c>
      <c r="F86">
        <v>530000</v>
      </c>
      <c r="G86">
        <v>1</v>
      </c>
      <c r="H86">
        <v>0</v>
      </c>
      <c r="I86" t="s">
        <v>13</v>
      </c>
    </row>
    <row r="87" spans="1:9" x14ac:dyDescent="0.35">
      <c r="A87" t="s">
        <v>9</v>
      </c>
      <c r="B87" t="s">
        <v>104</v>
      </c>
      <c r="C87">
        <v>66</v>
      </c>
      <c r="D87">
        <v>660</v>
      </c>
      <c r="E87">
        <v>2</v>
      </c>
      <c r="F87">
        <v>450000</v>
      </c>
      <c r="G87">
        <v>8</v>
      </c>
      <c r="H87">
        <v>1</v>
      </c>
      <c r="I87" t="s">
        <v>10</v>
      </c>
    </row>
    <row r="88" spans="1:9" x14ac:dyDescent="0.35">
      <c r="A88" t="s">
        <v>9</v>
      </c>
      <c r="B88" t="s">
        <v>105</v>
      </c>
      <c r="C88">
        <v>41</v>
      </c>
      <c r="D88">
        <v>410</v>
      </c>
      <c r="E88">
        <v>3</v>
      </c>
      <c r="F88">
        <v>500000</v>
      </c>
      <c r="G88">
        <v>2</v>
      </c>
      <c r="H88">
        <v>0</v>
      </c>
      <c r="I88" t="s">
        <v>10</v>
      </c>
    </row>
    <row r="89" spans="1:9" x14ac:dyDescent="0.35">
      <c r="A89" t="s">
        <v>9</v>
      </c>
      <c r="B89" t="s">
        <v>106</v>
      </c>
      <c r="C89">
        <v>55</v>
      </c>
      <c r="D89">
        <v>550</v>
      </c>
      <c r="E89">
        <v>1</v>
      </c>
      <c r="F89">
        <v>470000</v>
      </c>
      <c r="G89">
        <v>5</v>
      </c>
      <c r="H89">
        <v>2</v>
      </c>
      <c r="I89" t="s">
        <v>12</v>
      </c>
    </row>
    <row r="90" spans="1:9" x14ac:dyDescent="0.35">
      <c r="A90" t="s">
        <v>9</v>
      </c>
      <c r="B90" t="s">
        <v>107</v>
      </c>
      <c r="C90">
        <v>48</v>
      </c>
      <c r="D90">
        <v>490</v>
      </c>
      <c r="E90">
        <v>0</v>
      </c>
      <c r="F90">
        <v>460000</v>
      </c>
      <c r="G90">
        <v>6</v>
      </c>
      <c r="H90">
        <v>1</v>
      </c>
      <c r="I90" t="s">
        <v>13</v>
      </c>
    </row>
    <row r="91" spans="1:9" x14ac:dyDescent="0.35">
      <c r="A91" t="s">
        <v>9</v>
      </c>
      <c r="B91" t="s">
        <v>108</v>
      </c>
      <c r="C91">
        <v>60</v>
      </c>
      <c r="D91">
        <v>620</v>
      </c>
      <c r="E91">
        <v>0</v>
      </c>
      <c r="F91">
        <v>440000</v>
      </c>
      <c r="G91">
        <v>10</v>
      </c>
      <c r="H91">
        <v>3</v>
      </c>
      <c r="I91" t="s">
        <v>11</v>
      </c>
    </row>
    <row r="92" spans="1:9" x14ac:dyDescent="0.35">
      <c r="A92" t="s">
        <v>9</v>
      </c>
      <c r="B92" t="s">
        <v>109</v>
      </c>
      <c r="C92">
        <v>29</v>
      </c>
      <c r="D92">
        <v>290</v>
      </c>
      <c r="E92">
        <v>6</v>
      </c>
      <c r="F92">
        <v>600000</v>
      </c>
      <c r="G92">
        <v>0</v>
      </c>
      <c r="H92">
        <v>0</v>
      </c>
      <c r="I92" t="s">
        <v>12</v>
      </c>
    </row>
    <row r="93" spans="1:9" x14ac:dyDescent="0.35">
      <c r="A93" t="s">
        <v>9</v>
      </c>
      <c r="B93" t="s">
        <v>110</v>
      </c>
      <c r="C93">
        <v>74</v>
      </c>
      <c r="D93">
        <v>740</v>
      </c>
      <c r="E93">
        <v>2</v>
      </c>
      <c r="F93">
        <v>420000</v>
      </c>
      <c r="G93">
        <v>9</v>
      </c>
      <c r="H93">
        <v>1</v>
      </c>
      <c r="I93" t="s">
        <v>10</v>
      </c>
    </row>
    <row r="94" spans="1:9" x14ac:dyDescent="0.35">
      <c r="A94" t="s">
        <v>9</v>
      </c>
      <c r="B94" t="s">
        <v>111</v>
      </c>
      <c r="C94">
        <v>41</v>
      </c>
      <c r="D94">
        <v>410</v>
      </c>
      <c r="E94">
        <v>4</v>
      </c>
      <c r="F94">
        <v>490000</v>
      </c>
      <c r="G94">
        <v>3</v>
      </c>
      <c r="H94">
        <v>1</v>
      </c>
      <c r="I94" t="s">
        <v>11</v>
      </c>
    </row>
    <row r="95" spans="1:9" x14ac:dyDescent="0.35">
      <c r="A95" t="s">
        <v>9</v>
      </c>
      <c r="B95" t="s">
        <v>112</v>
      </c>
      <c r="C95">
        <v>50</v>
      </c>
      <c r="D95">
        <v>500</v>
      </c>
      <c r="E95">
        <v>1</v>
      </c>
      <c r="F95">
        <v>480000</v>
      </c>
      <c r="G95">
        <v>2</v>
      </c>
      <c r="H95">
        <v>2</v>
      </c>
      <c r="I95" t="s">
        <v>10</v>
      </c>
    </row>
    <row r="96" spans="1:9" x14ac:dyDescent="0.35">
      <c r="A96" t="s">
        <v>9</v>
      </c>
      <c r="B96" t="s">
        <v>113</v>
      </c>
      <c r="C96">
        <v>65</v>
      </c>
      <c r="D96">
        <v>650</v>
      </c>
      <c r="E96">
        <v>2</v>
      </c>
      <c r="F96">
        <v>470000</v>
      </c>
      <c r="G96">
        <v>8</v>
      </c>
      <c r="H96">
        <v>1</v>
      </c>
      <c r="I96" t="s">
        <v>12</v>
      </c>
    </row>
    <row r="97" spans="1:9" x14ac:dyDescent="0.35">
      <c r="A97" t="s">
        <v>9</v>
      </c>
      <c r="B97" t="s">
        <v>114</v>
      </c>
      <c r="C97">
        <v>55</v>
      </c>
      <c r="D97">
        <v>550</v>
      </c>
      <c r="E97">
        <v>3</v>
      </c>
      <c r="F97">
        <v>450000</v>
      </c>
      <c r="G97">
        <v>4</v>
      </c>
      <c r="H97">
        <v>0</v>
      </c>
      <c r="I97" t="s">
        <v>11</v>
      </c>
    </row>
    <row r="98" spans="1:9" x14ac:dyDescent="0.35">
      <c r="A98" t="s">
        <v>9</v>
      </c>
      <c r="B98" t="s">
        <v>115</v>
      </c>
      <c r="C98">
        <v>72</v>
      </c>
      <c r="D98">
        <v>720</v>
      </c>
      <c r="E98">
        <v>2</v>
      </c>
      <c r="F98">
        <v>420000</v>
      </c>
      <c r="G98">
        <v>11</v>
      </c>
      <c r="H98">
        <v>2</v>
      </c>
      <c r="I98" t="s">
        <v>13</v>
      </c>
    </row>
    <row r="99" spans="1:9" x14ac:dyDescent="0.35">
      <c r="A99" t="s">
        <v>9</v>
      </c>
      <c r="B99" t="s">
        <v>116</v>
      </c>
      <c r="C99">
        <v>60</v>
      </c>
      <c r="D99">
        <v>600</v>
      </c>
      <c r="E99">
        <v>1</v>
      </c>
      <c r="F99">
        <v>430000</v>
      </c>
      <c r="G99">
        <v>5</v>
      </c>
      <c r="H99">
        <v>1</v>
      </c>
      <c r="I99" t="s">
        <v>10</v>
      </c>
    </row>
    <row r="100" spans="1:9" x14ac:dyDescent="0.35">
      <c r="A100" t="s">
        <v>9</v>
      </c>
      <c r="B100" t="s">
        <v>117</v>
      </c>
      <c r="C100">
        <v>39</v>
      </c>
      <c r="D100">
        <v>390</v>
      </c>
      <c r="E100">
        <v>4</v>
      </c>
      <c r="F100">
        <v>540000</v>
      </c>
      <c r="G100">
        <v>1</v>
      </c>
      <c r="H100">
        <v>0</v>
      </c>
      <c r="I100" t="s">
        <v>12</v>
      </c>
    </row>
    <row r="101" spans="1:9" x14ac:dyDescent="0.35">
      <c r="A101" t="s">
        <v>9</v>
      </c>
      <c r="B101" t="s">
        <v>118</v>
      </c>
      <c r="C101">
        <v>80</v>
      </c>
      <c r="D101">
        <v>800</v>
      </c>
      <c r="E101">
        <v>0</v>
      </c>
      <c r="F101">
        <v>410000</v>
      </c>
      <c r="G101">
        <v>15</v>
      </c>
      <c r="H101">
        <v>2</v>
      </c>
      <c r="I101" t="s">
        <v>11</v>
      </c>
    </row>
    <row r="102" spans="1:9" x14ac:dyDescent="0.35">
      <c r="A102" t="s">
        <v>9</v>
      </c>
      <c r="B102" t="s">
        <v>119</v>
      </c>
      <c r="C102">
        <v>44</v>
      </c>
      <c r="D102">
        <v>440</v>
      </c>
      <c r="E102">
        <v>2</v>
      </c>
      <c r="F102">
        <v>490000</v>
      </c>
      <c r="G102">
        <v>3</v>
      </c>
      <c r="H102">
        <v>1</v>
      </c>
      <c r="I102" t="s">
        <v>13</v>
      </c>
    </row>
    <row r="103" spans="1:9" x14ac:dyDescent="0.35">
      <c r="A103" t="s">
        <v>9</v>
      </c>
      <c r="B103" t="s">
        <v>120</v>
      </c>
      <c r="C103">
        <v>52</v>
      </c>
      <c r="D103">
        <v>520</v>
      </c>
      <c r="E103">
        <v>1</v>
      </c>
      <c r="F103">
        <v>480000</v>
      </c>
      <c r="G103">
        <v>2</v>
      </c>
      <c r="H103">
        <v>2</v>
      </c>
      <c r="I103" t="s">
        <v>10</v>
      </c>
    </row>
    <row r="104" spans="1:9" x14ac:dyDescent="0.35">
      <c r="A104" t="s">
        <v>9</v>
      </c>
      <c r="B104" t="s">
        <v>121</v>
      </c>
      <c r="C104">
        <v>63</v>
      </c>
      <c r="D104">
        <v>630</v>
      </c>
      <c r="E104">
        <v>4</v>
      </c>
      <c r="F104">
        <v>470000</v>
      </c>
      <c r="G104">
        <v>8</v>
      </c>
      <c r="H104">
        <v>1</v>
      </c>
      <c r="I104" t="s">
        <v>12</v>
      </c>
    </row>
    <row r="105" spans="1:9" x14ac:dyDescent="0.35">
      <c r="A105" t="s">
        <v>9</v>
      </c>
      <c r="B105" t="s">
        <v>122</v>
      </c>
      <c r="C105">
        <v>47</v>
      </c>
      <c r="D105">
        <v>470</v>
      </c>
      <c r="E105">
        <v>3</v>
      </c>
      <c r="F105">
        <v>450000</v>
      </c>
      <c r="G105">
        <v>4</v>
      </c>
      <c r="H105">
        <v>0</v>
      </c>
      <c r="I105" t="s">
        <v>11</v>
      </c>
    </row>
    <row r="106" spans="1:9" x14ac:dyDescent="0.35">
      <c r="A106" t="s">
        <v>9</v>
      </c>
      <c r="B106" t="s">
        <v>123</v>
      </c>
      <c r="C106">
        <v>71</v>
      </c>
      <c r="D106">
        <v>710</v>
      </c>
      <c r="E106">
        <v>1</v>
      </c>
      <c r="F106">
        <v>420000</v>
      </c>
      <c r="G106">
        <v>11</v>
      </c>
      <c r="H106">
        <v>2</v>
      </c>
      <c r="I106" t="s">
        <v>13</v>
      </c>
    </row>
    <row r="107" spans="1:9" x14ac:dyDescent="0.35">
      <c r="A107" t="s">
        <v>9</v>
      </c>
      <c r="B107" t="s">
        <v>124</v>
      </c>
      <c r="C107">
        <v>68</v>
      </c>
      <c r="D107">
        <v>680</v>
      </c>
      <c r="E107">
        <v>2</v>
      </c>
      <c r="F107">
        <v>430000</v>
      </c>
      <c r="G107">
        <v>5</v>
      </c>
      <c r="H107">
        <v>1</v>
      </c>
      <c r="I107" t="s">
        <v>10</v>
      </c>
    </row>
    <row r="108" spans="1:9" x14ac:dyDescent="0.35">
      <c r="A108" t="s">
        <v>9</v>
      </c>
      <c r="B108" t="s">
        <v>125</v>
      </c>
      <c r="C108">
        <v>34</v>
      </c>
      <c r="D108">
        <v>340</v>
      </c>
      <c r="E108">
        <v>4</v>
      </c>
      <c r="F108">
        <v>540000</v>
      </c>
      <c r="G108">
        <v>1</v>
      </c>
      <c r="H108">
        <v>0</v>
      </c>
      <c r="I108" t="s">
        <v>12</v>
      </c>
    </row>
    <row r="109" spans="1:9" x14ac:dyDescent="0.35">
      <c r="A109" t="s">
        <v>9</v>
      </c>
      <c r="B109" t="s">
        <v>126</v>
      </c>
      <c r="C109">
        <v>78</v>
      </c>
      <c r="D109">
        <v>780</v>
      </c>
      <c r="E109">
        <v>0</v>
      </c>
      <c r="F109">
        <v>410000</v>
      </c>
      <c r="G109">
        <v>15</v>
      </c>
      <c r="H109">
        <v>2</v>
      </c>
      <c r="I109" t="s">
        <v>11</v>
      </c>
    </row>
    <row r="110" spans="1:9" x14ac:dyDescent="0.35">
      <c r="A110" t="s">
        <v>9</v>
      </c>
      <c r="B110" t="s">
        <v>127</v>
      </c>
      <c r="C110">
        <v>50</v>
      </c>
      <c r="D110">
        <v>500</v>
      </c>
      <c r="E110">
        <v>2</v>
      </c>
      <c r="F110">
        <v>480000</v>
      </c>
      <c r="G110">
        <v>3</v>
      </c>
      <c r="H110">
        <v>1</v>
      </c>
      <c r="I110" t="s">
        <v>10</v>
      </c>
    </row>
    <row r="111" spans="1:9" x14ac:dyDescent="0.35">
      <c r="A111" t="s">
        <v>9</v>
      </c>
      <c r="B111" t="s">
        <v>128</v>
      </c>
      <c r="C111">
        <v>46</v>
      </c>
      <c r="D111">
        <v>460</v>
      </c>
      <c r="E111">
        <v>2</v>
      </c>
      <c r="F111">
        <v>490000</v>
      </c>
      <c r="G111">
        <v>2</v>
      </c>
      <c r="H111">
        <v>0</v>
      </c>
      <c r="I111" t="s">
        <v>13</v>
      </c>
    </row>
    <row r="112" spans="1:9" x14ac:dyDescent="0.35">
      <c r="A112" t="s">
        <v>9</v>
      </c>
      <c r="B112" t="s">
        <v>129</v>
      </c>
      <c r="C112">
        <v>36</v>
      </c>
      <c r="D112">
        <v>360</v>
      </c>
      <c r="E112">
        <v>3</v>
      </c>
      <c r="F112">
        <v>530000</v>
      </c>
      <c r="G112">
        <v>1</v>
      </c>
      <c r="H112">
        <v>0</v>
      </c>
      <c r="I112" t="s">
        <v>11</v>
      </c>
    </row>
    <row r="113" spans="1:9" x14ac:dyDescent="0.35">
      <c r="A113" t="s">
        <v>9</v>
      </c>
      <c r="B113" t="s">
        <v>130</v>
      </c>
      <c r="C113">
        <v>75</v>
      </c>
      <c r="D113">
        <v>750</v>
      </c>
      <c r="E113">
        <v>3</v>
      </c>
      <c r="F113">
        <v>420000</v>
      </c>
      <c r="G113">
        <v>10</v>
      </c>
      <c r="H113">
        <v>1</v>
      </c>
      <c r="I113" t="s">
        <v>10</v>
      </c>
    </row>
    <row r="114" spans="1:9" x14ac:dyDescent="0.35">
      <c r="A114" t="s">
        <v>9</v>
      </c>
      <c r="B114" t="s">
        <v>131</v>
      </c>
      <c r="C114">
        <v>58</v>
      </c>
      <c r="D114">
        <v>580</v>
      </c>
      <c r="E114">
        <v>1</v>
      </c>
      <c r="F114">
        <v>430000</v>
      </c>
      <c r="G114">
        <v>6</v>
      </c>
      <c r="H114">
        <v>2</v>
      </c>
      <c r="I114" t="s">
        <v>12</v>
      </c>
    </row>
    <row r="115" spans="1:9" x14ac:dyDescent="0.35">
      <c r="A115" t="s">
        <v>14</v>
      </c>
      <c r="B115" t="s">
        <v>19</v>
      </c>
      <c r="C115">
        <v>40</v>
      </c>
      <c r="D115">
        <v>410</v>
      </c>
      <c r="E115">
        <v>3</v>
      </c>
      <c r="F115">
        <v>535000</v>
      </c>
      <c r="G115">
        <v>5</v>
      </c>
      <c r="H115">
        <v>2</v>
      </c>
      <c r="I115" t="s">
        <v>10</v>
      </c>
    </row>
    <row r="116" spans="1:9" x14ac:dyDescent="0.35">
      <c r="A116" t="s">
        <v>14</v>
      </c>
      <c r="B116" t="s">
        <v>20</v>
      </c>
      <c r="C116">
        <v>42</v>
      </c>
      <c r="D116">
        <v>432</v>
      </c>
      <c r="E116">
        <v>3</v>
      </c>
      <c r="F116">
        <v>520000</v>
      </c>
      <c r="G116">
        <v>3</v>
      </c>
      <c r="H116">
        <v>1</v>
      </c>
      <c r="I116" t="s">
        <v>10</v>
      </c>
    </row>
    <row r="117" spans="1:9" x14ac:dyDescent="0.35">
      <c r="A117" t="s">
        <v>14</v>
      </c>
      <c r="B117" t="s">
        <v>21</v>
      </c>
      <c r="C117">
        <v>38</v>
      </c>
      <c r="D117">
        <v>389</v>
      </c>
      <c r="E117">
        <v>4</v>
      </c>
      <c r="F117">
        <v>540000</v>
      </c>
      <c r="G117">
        <v>2</v>
      </c>
      <c r="H117">
        <v>0</v>
      </c>
      <c r="I117" t="s">
        <v>10</v>
      </c>
    </row>
    <row r="118" spans="1:9" x14ac:dyDescent="0.35">
      <c r="A118" t="s">
        <v>14</v>
      </c>
      <c r="B118" t="s">
        <v>22</v>
      </c>
      <c r="C118">
        <v>45</v>
      </c>
      <c r="D118">
        <v>486</v>
      </c>
      <c r="E118">
        <v>3</v>
      </c>
      <c r="F118">
        <v>490000</v>
      </c>
      <c r="G118">
        <v>4</v>
      </c>
      <c r="H118">
        <v>1</v>
      </c>
      <c r="I118" t="s">
        <v>11</v>
      </c>
    </row>
    <row r="119" spans="1:9" x14ac:dyDescent="0.35">
      <c r="A119" t="s">
        <v>14</v>
      </c>
      <c r="B119" t="s">
        <v>23</v>
      </c>
      <c r="C119">
        <v>50</v>
      </c>
      <c r="D119">
        <v>562</v>
      </c>
      <c r="E119">
        <v>1</v>
      </c>
      <c r="F119">
        <v>480000</v>
      </c>
      <c r="G119">
        <v>6</v>
      </c>
      <c r="H119">
        <v>3</v>
      </c>
      <c r="I119" t="s">
        <v>12</v>
      </c>
    </row>
    <row r="120" spans="1:9" x14ac:dyDescent="0.35">
      <c r="A120" t="s">
        <v>14</v>
      </c>
      <c r="B120" t="s">
        <v>24</v>
      </c>
      <c r="C120">
        <v>30</v>
      </c>
      <c r="D120">
        <v>313</v>
      </c>
      <c r="E120">
        <v>5</v>
      </c>
      <c r="F120">
        <v>560000</v>
      </c>
      <c r="G120">
        <v>0</v>
      </c>
      <c r="H120">
        <v>0</v>
      </c>
      <c r="I120" t="s">
        <v>12</v>
      </c>
    </row>
    <row r="121" spans="1:9" x14ac:dyDescent="0.35">
      <c r="A121" t="s">
        <v>14</v>
      </c>
      <c r="B121" t="s">
        <v>25</v>
      </c>
      <c r="C121">
        <v>55</v>
      </c>
      <c r="D121">
        <v>625</v>
      </c>
      <c r="E121">
        <v>2</v>
      </c>
      <c r="F121">
        <v>470000</v>
      </c>
      <c r="G121">
        <v>8</v>
      </c>
      <c r="H121">
        <v>2</v>
      </c>
      <c r="I121" t="s">
        <v>10</v>
      </c>
    </row>
    <row r="122" spans="1:9" x14ac:dyDescent="0.35">
      <c r="A122" t="s">
        <v>14</v>
      </c>
      <c r="B122" t="s">
        <v>26</v>
      </c>
      <c r="C122">
        <v>60</v>
      </c>
      <c r="D122">
        <v>670</v>
      </c>
      <c r="E122">
        <v>1</v>
      </c>
      <c r="F122">
        <v>450000</v>
      </c>
      <c r="G122">
        <v>10</v>
      </c>
      <c r="H122">
        <v>2</v>
      </c>
      <c r="I122" t="s">
        <v>11</v>
      </c>
    </row>
    <row r="123" spans="1:9" x14ac:dyDescent="0.35">
      <c r="A123" t="s">
        <v>14</v>
      </c>
      <c r="B123" t="s">
        <v>27</v>
      </c>
      <c r="C123">
        <v>35</v>
      </c>
      <c r="D123">
        <v>357</v>
      </c>
      <c r="E123">
        <v>6</v>
      </c>
      <c r="F123">
        <v>570000</v>
      </c>
      <c r="G123">
        <v>1</v>
      </c>
      <c r="H123">
        <v>0</v>
      </c>
      <c r="I123" t="s">
        <v>12</v>
      </c>
    </row>
    <row r="124" spans="1:9" x14ac:dyDescent="0.35">
      <c r="A124" t="s">
        <v>14</v>
      </c>
      <c r="B124" t="s">
        <v>28</v>
      </c>
      <c r="C124">
        <v>70</v>
      </c>
      <c r="D124">
        <v>756</v>
      </c>
      <c r="E124">
        <v>3</v>
      </c>
      <c r="F124">
        <v>440000</v>
      </c>
      <c r="G124">
        <v>12</v>
      </c>
      <c r="H124">
        <v>1</v>
      </c>
      <c r="I124" t="s">
        <v>10</v>
      </c>
    </row>
    <row r="125" spans="1:9" x14ac:dyDescent="0.35">
      <c r="A125" t="s">
        <v>14</v>
      </c>
      <c r="B125" t="s">
        <v>29</v>
      </c>
      <c r="C125">
        <v>80</v>
      </c>
      <c r="D125">
        <v>864</v>
      </c>
      <c r="E125">
        <v>1</v>
      </c>
      <c r="F125">
        <v>420000</v>
      </c>
      <c r="G125">
        <v>15</v>
      </c>
      <c r="H125">
        <v>2</v>
      </c>
      <c r="I125" t="s">
        <v>11</v>
      </c>
    </row>
    <row r="126" spans="1:9" x14ac:dyDescent="0.35">
      <c r="A126" t="s">
        <v>14</v>
      </c>
      <c r="B126" t="s">
        <v>30</v>
      </c>
      <c r="C126">
        <v>25</v>
      </c>
      <c r="D126">
        <v>216</v>
      </c>
      <c r="E126">
        <v>6</v>
      </c>
      <c r="F126">
        <v>610000</v>
      </c>
      <c r="G126">
        <v>0</v>
      </c>
      <c r="H126">
        <v>0</v>
      </c>
      <c r="I126" t="s">
        <v>12</v>
      </c>
    </row>
    <row r="127" spans="1:9" x14ac:dyDescent="0.35">
      <c r="A127" t="s">
        <v>14</v>
      </c>
      <c r="B127" t="s">
        <v>31</v>
      </c>
      <c r="C127">
        <v>85</v>
      </c>
      <c r="D127">
        <v>918</v>
      </c>
      <c r="E127">
        <v>2</v>
      </c>
      <c r="F127">
        <v>400000</v>
      </c>
      <c r="G127">
        <v>14</v>
      </c>
      <c r="H127">
        <v>3</v>
      </c>
      <c r="I127" t="s">
        <v>10</v>
      </c>
    </row>
    <row r="128" spans="1:9" x14ac:dyDescent="0.35">
      <c r="A128" t="s">
        <v>14</v>
      </c>
      <c r="B128" t="s">
        <v>32</v>
      </c>
      <c r="C128">
        <v>65</v>
      </c>
      <c r="D128">
        <v>702</v>
      </c>
      <c r="E128">
        <v>3</v>
      </c>
      <c r="F128">
        <v>460000</v>
      </c>
      <c r="G128">
        <v>7</v>
      </c>
      <c r="H128">
        <v>1</v>
      </c>
      <c r="I128" t="s">
        <v>11</v>
      </c>
    </row>
    <row r="129" spans="1:9" x14ac:dyDescent="0.35">
      <c r="A129" t="s">
        <v>14</v>
      </c>
      <c r="B129" t="s">
        <v>33</v>
      </c>
      <c r="C129">
        <v>72</v>
      </c>
      <c r="D129">
        <v>777</v>
      </c>
      <c r="E129">
        <v>3</v>
      </c>
      <c r="F129">
        <v>430000</v>
      </c>
      <c r="G129">
        <v>11</v>
      </c>
      <c r="H129">
        <v>2</v>
      </c>
      <c r="I129" t="s">
        <v>12</v>
      </c>
    </row>
    <row r="130" spans="1:9" x14ac:dyDescent="0.35">
      <c r="A130" t="s">
        <v>14</v>
      </c>
      <c r="B130" t="s">
        <v>34</v>
      </c>
      <c r="C130">
        <v>50</v>
      </c>
      <c r="D130">
        <v>540</v>
      </c>
      <c r="E130">
        <v>4</v>
      </c>
      <c r="F130">
        <v>490000</v>
      </c>
      <c r="G130">
        <v>5</v>
      </c>
      <c r="H130">
        <v>1</v>
      </c>
      <c r="I130" t="s">
        <v>10</v>
      </c>
    </row>
    <row r="131" spans="1:9" x14ac:dyDescent="0.35">
      <c r="A131" t="s">
        <v>14</v>
      </c>
      <c r="B131" t="s">
        <v>35</v>
      </c>
      <c r="C131">
        <v>40</v>
      </c>
      <c r="D131">
        <v>432</v>
      </c>
      <c r="E131">
        <v>4</v>
      </c>
      <c r="F131">
        <v>510000</v>
      </c>
      <c r="G131">
        <v>2</v>
      </c>
      <c r="H131">
        <v>0</v>
      </c>
      <c r="I131" t="s">
        <v>11</v>
      </c>
    </row>
    <row r="132" spans="1:9" x14ac:dyDescent="0.35">
      <c r="A132" t="s">
        <v>14</v>
      </c>
      <c r="B132" t="s">
        <v>36</v>
      </c>
      <c r="C132">
        <v>47</v>
      </c>
      <c r="D132">
        <v>518</v>
      </c>
      <c r="E132">
        <v>2</v>
      </c>
      <c r="F132">
        <v>480000</v>
      </c>
      <c r="G132">
        <v>6</v>
      </c>
      <c r="H132">
        <v>1</v>
      </c>
      <c r="I132" t="s">
        <v>12</v>
      </c>
    </row>
    <row r="133" spans="1:9" x14ac:dyDescent="0.35">
      <c r="A133" t="s">
        <v>14</v>
      </c>
      <c r="B133" t="s">
        <v>37</v>
      </c>
      <c r="C133">
        <v>30</v>
      </c>
      <c r="D133">
        <v>345</v>
      </c>
      <c r="E133">
        <v>5</v>
      </c>
      <c r="F133">
        <v>550000</v>
      </c>
      <c r="G133">
        <v>0</v>
      </c>
      <c r="H133">
        <v>0</v>
      </c>
      <c r="I133" t="s">
        <v>10</v>
      </c>
    </row>
    <row r="134" spans="1:9" x14ac:dyDescent="0.35">
      <c r="A134" t="s">
        <v>14</v>
      </c>
      <c r="B134" t="s">
        <v>38</v>
      </c>
      <c r="C134">
        <v>65</v>
      </c>
      <c r="D134">
        <v>648</v>
      </c>
      <c r="E134">
        <v>1</v>
      </c>
      <c r="F134">
        <v>440000</v>
      </c>
      <c r="G134">
        <v>8</v>
      </c>
      <c r="H134">
        <v>2</v>
      </c>
      <c r="I134" t="s">
        <v>11</v>
      </c>
    </row>
    <row r="135" spans="1:9" x14ac:dyDescent="0.35">
      <c r="A135" t="s">
        <v>14</v>
      </c>
      <c r="B135" t="s">
        <v>39</v>
      </c>
      <c r="C135">
        <v>45</v>
      </c>
      <c r="D135">
        <v>486</v>
      </c>
      <c r="E135">
        <v>4</v>
      </c>
      <c r="F135">
        <v>500000</v>
      </c>
      <c r="G135">
        <v>3</v>
      </c>
      <c r="H135">
        <v>1</v>
      </c>
      <c r="I135" t="s">
        <v>13</v>
      </c>
    </row>
    <row r="136" spans="1:9" x14ac:dyDescent="0.35">
      <c r="A136" t="s">
        <v>14</v>
      </c>
      <c r="B136" t="s">
        <v>40</v>
      </c>
      <c r="C136">
        <v>50</v>
      </c>
      <c r="D136">
        <v>540</v>
      </c>
      <c r="E136">
        <v>1</v>
      </c>
      <c r="F136">
        <v>490000</v>
      </c>
      <c r="G136">
        <v>2</v>
      </c>
      <c r="H136">
        <v>0</v>
      </c>
      <c r="I136" t="s">
        <v>13</v>
      </c>
    </row>
    <row r="137" spans="1:9" x14ac:dyDescent="0.35">
      <c r="A137" t="s">
        <v>14</v>
      </c>
      <c r="B137" t="s">
        <v>41</v>
      </c>
      <c r="C137">
        <v>55</v>
      </c>
      <c r="D137">
        <v>594</v>
      </c>
      <c r="E137">
        <v>2</v>
      </c>
      <c r="F137">
        <v>470000</v>
      </c>
      <c r="G137">
        <v>4</v>
      </c>
      <c r="H137">
        <v>2</v>
      </c>
      <c r="I137" t="s">
        <v>10</v>
      </c>
    </row>
    <row r="138" spans="1:9" x14ac:dyDescent="0.35">
      <c r="A138" t="s">
        <v>14</v>
      </c>
      <c r="B138" t="s">
        <v>42</v>
      </c>
      <c r="C138">
        <v>60</v>
      </c>
      <c r="D138">
        <v>702</v>
      </c>
      <c r="E138">
        <v>3</v>
      </c>
      <c r="F138">
        <v>460000</v>
      </c>
      <c r="G138">
        <v>5</v>
      </c>
      <c r="H138">
        <v>1</v>
      </c>
      <c r="I138" t="s">
        <v>11</v>
      </c>
    </row>
    <row r="139" spans="1:9" x14ac:dyDescent="0.35">
      <c r="A139" t="s">
        <v>14</v>
      </c>
      <c r="B139" t="s">
        <v>43</v>
      </c>
      <c r="C139">
        <v>35</v>
      </c>
      <c r="D139">
        <v>367</v>
      </c>
      <c r="E139">
        <v>4</v>
      </c>
      <c r="F139">
        <v>530000</v>
      </c>
      <c r="G139">
        <v>1</v>
      </c>
      <c r="H139">
        <v>0</v>
      </c>
      <c r="I139" t="s">
        <v>12</v>
      </c>
    </row>
    <row r="140" spans="1:9" x14ac:dyDescent="0.35">
      <c r="A140" t="s">
        <v>14</v>
      </c>
      <c r="B140" t="s">
        <v>44</v>
      </c>
      <c r="C140">
        <v>70</v>
      </c>
      <c r="D140">
        <v>756</v>
      </c>
      <c r="E140">
        <v>1</v>
      </c>
      <c r="F140">
        <v>460000</v>
      </c>
      <c r="G140">
        <v>12</v>
      </c>
      <c r="H140">
        <v>3</v>
      </c>
      <c r="I140" t="s">
        <v>10</v>
      </c>
    </row>
    <row r="141" spans="1:9" x14ac:dyDescent="0.35">
      <c r="A141" t="s">
        <v>14</v>
      </c>
      <c r="B141" t="s">
        <v>45</v>
      </c>
      <c r="C141">
        <v>80</v>
      </c>
      <c r="D141">
        <v>864</v>
      </c>
      <c r="E141">
        <v>1</v>
      </c>
      <c r="F141">
        <v>450000</v>
      </c>
      <c r="G141">
        <v>15</v>
      </c>
      <c r="H141">
        <v>2</v>
      </c>
      <c r="I141" t="s">
        <v>11</v>
      </c>
    </row>
    <row r="142" spans="1:9" x14ac:dyDescent="0.35">
      <c r="A142" t="s">
        <v>14</v>
      </c>
      <c r="B142" t="s">
        <v>46</v>
      </c>
      <c r="C142">
        <v>25</v>
      </c>
      <c r="D142">
        <v>237</v>
      </c>
      <c r="E142">
        <v>6</v>
      </c>
      <c r="F142">
        <v>610000</v>
      </c>
      <c r="G142">
        <v>0</v>
      </c>
      <c r="H142">
        <v>0</v>
      </c>
      <c r="I142" t="s">
        <v>12</v>
      </c>
    </row>
    <row r="143" spans="1:9" x14ac:dyDescent="0.35">
      <c r="A143" t="s">
        <v>14</v>
      </c>
      <c r="B143" t="s">
        <v>47</v>
      </c>
      <c r="C143">
        <v>90</v>
      </c>
      <c r="D143">
        <v>972</v>
      </c>
      <c r="E143">
        <v>2</v>
      </c>
      <c r="F143">
        <v>410000</v>
      </c>
      <c r="G143">
        <v>14</v>
      </c>
      <c r="H143">
        <v>3</v>
      </c>
      <c r="I143" t="s">
        <v>10</v>
      </c>
    </row>
    <row r="144" spans="1:9" x14ac:dyDescent="0.35">
      <c r="A144" t="s">
        <v>14</v>
      </c>
      <c r="B144" t="s">
        <v>48</v>
      </c>
      <c r="C144">
        <v>85</v>
      </c>
      <c r="D144">
        <v>929</v>
      </c>
      <c r="E144">
        <v>3</v>
      </c>
      <c r="F144">
        <v>420000</v>
      </c>
      <c r="G144">
        <v>10</v>
      </c>
      <c r="H144">
        <v>2</v>
      </c>
      <c r="I144" t="s">
        <v>11</v>
      </c>
    </row>
    <row r="145" spans="1:9" x14ac:dyDescent="0.35">
      <c r="A145" t="s">
        <v>14</v>
      </c>
      <c r="B145" t="s">
        <v>49</v>
      </c>
      <c r="C145">
        <v>43</v>
      </c>
      <c r="D145">
        <v>453</v>
      </c>
      <c r="E145">
        <v>4</v>
      </c>
      <c r="F145">
        <v>510000</v>
      </c>
      <c r="G145">
        <v>3</v>
      </c>
      <c r="H145">
        <v>1</v>
      </c>
      <c r="I145" t="s">
        <v>13</v>
      </c>
    </row>
    <row r="146" spans="1:9" x14ac:dyDescent="0.35">
      <c r="A146" t="s">
        <v>14</v>
      </c>
      <c r="B146" t="s">
        <v>50</v>
      </c>
      <c r="C146">
        <v>50</v>
      </c>
      <c r="D146">
        <v>540</v>
      </c>
      <c r="E146">
        <v>3</v>
      </c>
      <c r="F146">
        <v>490000</v>
      </c>
      <c r="G146">
        <v>5</v>
      </c>
      <c r="H146">
        <v>0</v>
      </c>
      <c r="I146" t="s">
        <v>10</v>
      </c>
    </row>
    <row r="147" spans="1:9" x14ac:dyDescent="0.35">
      <c r="A147" t="s">
        <v>14</v>
      </c>
      <c r="B147" t="s">
        <v>51</v>
      </c>
      <c r="C147">
        <v>65</v>
      </c>
      <c r="D147">
        <v>702</v>
      </c>
      <c r="E147">
        <v>2</v>
      </c>
      <c r="F147">
        <v>470000</v>
      </c>
      <c r="G147">
        <v>8</v>
      </c>
      <c r="H147">
        <v>2</v>
      </c>
      <c r="I147" t="s">
        <v>10</v>
      </c>
    </row>
    <row r="148" spans="1:9" x14ac:dyDescent="0.35">
      <c r="A148" t="s">
        <v>14</v>
      </c>
      <c r="B148" t="s">
        <v>52</v>
      </c>
      <c r="C148">
        <v>40</v>
      </c>
      <c r="D148">
        <v>421</v>
      </c>
      <c r="E148">
        <v>5</v>
      </c>
      <c r="F148">
        <v>560000</v>
      </c>
      <c r="G148">
        <v>2</v>
      </c>
      <c r="H148">
        <v>0</v>
      </c>
      <c r="I148" t="s">
        <v>11</v>
      </c>
    </row>
    <row r="149" spans="1:9" x14ac:dyDescent="0.35">
      <c r="A149" t="s">
        <v>14</v>
      </c>
      <c r="B149" t="s">
        <v>53</v>
      </c>
      <c r="C149">
        <v>75</v>
      </c>
      <c r="D149">
        <v>810</v>
      </c>
      <c r="E149">
        <v>2</v>
      </c>
      <c r="F149">
        <v>430000</v>
      </c>
      <c r="G149">
        <v>10</v>
      </c>
      <c r="H149">
        <v>1</v>
      </c>
      <c r="I149" t="s">
        <v>12</v>
      </c>
    </row>
    <row r="150" spans="1:9" x14ac:dyDescent="0.35">
      <c r="A150" t="s">
        <v>14</v>
      </c>
      <c r="B150" t="s">
        <v>54</v>
      </c>
      <c r="C150">
        <v>57</v>
      </c>
      <c r="D150">
        <v>626</v>
      </c>
      <c r="E150">
        <v>2</v>
      </c>
      <c r="F150">
        <v>440000</v>
      </c>
      <c r="G150">
        <v>6</v>
      </c>
      <c r="H150">
        <v>2</v>
      </c>
      <c r="I150" t="s">
        <v>10</v>
      </c>
    </row>
    <row r="151" spans="1:9" x14ac:dyDescent="0.35">
      <c r="A151" t="s">
        <v>14</v>
      </c>
      <c r="B151" t="s">
        <v>55</v>
      </c>
      <c r="C151">
        <v>39</v>
      </c>
      <c r="D151">
        <v>399</v>
      </c>
      <c r="E151">
        <v>4</v>
      </c>
      <c r="F151">
        <v>550000</v>
      </c>
      <c r="G151">
        <v>1</v>
      </c>
      <c r="H151">
        <v>0</v>
      </c>
      <c r="I151" t="s">
        <v>13</v>
      </c>
    </row>
    <row r="152" spans="1:9" x14ac:dyDescent="0.35">
      <c r="A152" t="s">
        <v>14</v>
      </c>
      <c r="B152" t="s">
        <v>56</v>
      </c>
      <c r="C152">
        <v>64</v>
      </c>
      <c r="D152">
        <v>691</v>
      </c>
      <c r="E152">
        <v>3</v>
      </c>
      <c r="F152">
        <v>470000</v>
      </c>
      <c r="G152">
        <v>9</v>
      </c>
      <c r="H152">
        <v>1</v>
      </c>
      <c r="I152" t="s">
        <v>11</v>
      </c>
    </row>
    <row r="153" spans="1:9" x14ac:dyDescent="0.35">
      <c r="A153" t="s">
        <v>14</v>
      </c>
      <c r="B153" t="s">
        <v>57</v>
      </c>
      <c r="C153">
        <v>45</v>
      </c>
      <c r="D153">
        <v>486</v>
      </c>
      <c r="E153">
        <v>3</v>
      </c>
      <c r="F153">
        <v>490000</v>
      </c>
      <c r="G153">
        <v>4</v>
      </c>
      <c r="H153">
        <v>1</v>
      </c>
      <c r="I153" t="s">
        <v>13</v>
      </c>
    </row>
    <row r="154" spans="1:9" x14ac:dyDescent="0.35">
      <c r="A154" t="s">
        <v>14</v>
      </c>
      <c r="B154" t="s">
        <v>58</v>
      </c>
      <c r="C154">
        <v>32</v>
      </c>
      <c r="D154">
        <v>335</v>
      </c>
      <c r="E154">
        <v>6</v>
      </c>
      <c r="F154">
        <v>560000</v>
      </c>
      <c r="G154">
        <v>0</v>
      </c>
      <c r="H154">
        <v>0</v>
      </c>
      <c r="I154" t="s">
        <v>12</v>
      </c>
    </row>
    <row r="155" spans="1:9" x14ac:dyDescent="0.35">
      <c r="A155" t="s">
        <v>14</v>
      </c>
      <c r="B155" t="s">
        <v>59</v>
      </c>
      <c r="C155">
        <v>73</v>
      </c>
      <c r="D155">
        <v>788</v>
      </c>
      <c r="E155">
        <v>2</v>
      </c>
      <c r="F155">
        <v>420000</v>
      </c>
      <c r="G155">
        <v>11</v>
      </c>
      <c r="H155">
        <v>2</v>
      </c>
      <c r="I155" t="s">
        <v>10</v>
      </c>
    </row>
    <row r="156" spans="1:9" x14ac:dyDescent="0.35">
      <c r="A156" t="s">
        <v>14</v>
      </c>
      <c r="B156" t="s">
        <v>60</v>
      </c>
      <c r="C156">
        <v>58</v>
      </c>
      <c r="D156">
        <v>626</v>
      </c>
      <c r="E156">
        <v>1</v>
      </c>
      <c r="F156">
        <v>450000</v>
      </c>
      <c r="G156">
        <v>7</v>
      </c>
      <c r="H156">
        <v>1</v>
      </c>
      <c r="I156" t="s">
        <v>11</v>
      </c>
    </row>
    <row r="157" spans="1:9" x14ac:dyDescent="0.35">
      <c r="A157" t="s">
        <v>14</v>
      </c>
      <c r="B157" t="s">
        <v>61</v>
      </c>
      <c r="C157">
        <v>35</v>
      </c>
      <c r="D157">
        <v>367</v>
      </c>
      <c r="E157">
        <v>5</v>
      </c>
      <c r="F157">
        <v>540000</v>
      </c>
      <c r="G157">
        <v>1</v>
      </c>
      <c r="H157">
        <v>0</v>
      </c>
      <c r="I157" t="s">
        <v>13</v>
      </c>
    </row>
    <row r="158" spans="1:9" x14ac:dyDescent="0.35">
      <c r="A158" t="s">
        <v>14</v>
      </c>
      <c r="B158" t="s">
        <v>62</v>
      </c>
      <c r="C158">
        <v>66</v>
      </c>
      <c r="D158">
        <v>712</v>
      </c>
      <c r="E158">
        <v>3</v>
      </c>
      <c r="F158">
        <v>460000</v>
      </c>
      <c r="G158">
        <v>8</v>
      </c>
      <c r="H158">
        <v>1</v>
      </c>
      <c r="I158" t="s">
        <v>10</v>
      </c>
    </row>
    <row r="159" spans="1:9" x14ac:dyDescent="0.35">
      <c r="A159" t="s">
        <v>14</v>
      </c>
      <c r="B159" t="s">
        <v>63</v>
      </c>
      <c r="C159">
        <v>41</v>
      </c>
      <c r="D159">
        <v>443</v>
      </c>
      <c r="E159">
        <v>4</v>
      </c>
      <c r="F159">
        <v>510000</v>
      </c>
      <c r="G159">
        <v>2</v>
      </c>
      <c r="H159">
        <v>0</v>
      </c>
      <c r="I159" t="s">
        <v>11</v>
      </c>
    </row>
    <row r="160" spans="1:9" x14ac:dyDescent="0.35">
      <c r="A160" t="s">
        <v>14</v>
      </c>
      <c r="B160" t="s">
        <v>64</v>
      </c>
      <c r="C160">
        <v>55</v>
      </c>
      <c r="D160">
        <v>594</v>
      </c>
      <c r="E160">
        <v>2</v>
      </c>
      <c r="F160">
        <v>470000</v>
      </c>
      <c r="G160">
        <v>5</v>
      </c>
      <c r="H160">
        <v>2</v>
      </c>
      <c r="I160" t="s">
        <v>12</v>
      </c>
    </row>
    <row r="161" spans="1:9" x14ac:dyDescent="0.35">
      <c r="A161" t="s">
        <v>14</v>
      </c>
      <c r="B161" t="s">
        <v>65</v>
      </c>
      <c r="C161">
        <v>48</v>
      </c>
      <c r="D161">
        <v>529</v>
      </c>
      <c r="E161">
        <v>1</v>
      </c>
      <c r="F161">
        <v>460000</v>
      </c>
      <c r="G161">
        <v>6</v>
      </c>
      <c r="H161">
        <v>1</v>
      </c>
      <c r="I161" t="s">
        <v>13</v>
      </c>
    </row>
    <row r="162" spans="1:9" x14ac:dyDescent="0.35">
      <c r="A162" t="s">
        <v>14</v>
      </c>
      <c r="B162" t="s">
        <v>66</v>
      </c>
      <c r="C162">
        <v>60</v>
      </c>
      <c r="D162">
        <v>670</v>
      </c>
      <c r="E162">
        <v>1</v>
      </c>
      <c r="F162">
        <v>450000</v>
      </c>
      <c r="G162">
        <v>10</v>
      </c>
      <c r="H162">
        <v>3</v>
      </c>
      <c r="I162" t="s">
        <v>11</v>
      </c>
    </row>
    <row r="163" spans="1:9" x14ac:dyDescent="0.35">
      <c r="A163" t="s">
        <v>14</v>
      </c>
      <c r="B163" t="s">
        <v>67</v>
      </c>
      <c r="C163">
        <v>29</v>
      </c>
      <c r="D163">
        <v>313</v>
      </c>
      <c r="E163">
        <v>6</v>
      </c>
      <c r="F163">
        <v>610000</v>
      </c>
      <c r="G163">
        <v>0</v>
      </c>
      <c r="H163">
        <v>0</v>
      </c>
      <c r="I163" t="s">
        <v>12</v>
      </c>
    </row>
    <row r="164" spans="1:9" x14ac:dyDescent="0.35">
      <c r="A164" t="s">
        <v>14</v>
      </c>
      <c r="B164" t="s">
        <v>68</v>
      </c>
      <c r="C164">
        <v>74</v>
      </c>
      <c r="D164">
        <v>799</v>
      </c>
      <c r="E164">
        <v>3</v>
      </c>
      <c r="F164">
        <v>430000</v>
      </c>
      <c r="G164">
        <v>9</v>
      </c>
      <c r="H164">
        <v>1</v>
      </c>
      <c r="I164" t="s">
        <v>10</v>
      </c>
    </row>
    <row r="165" spans="1:9" x14ac:dyDescent="0.35">
      <c r="A165" t="s">
        <v>14</v>
      </c>
      <c r="B165" t="s">
        <v>69</v>
      </c>
      <c r="C165">
        <v>41</v>
      </c>
      <c r="D165">
        <v>443</v>
      </c>
      <c r="E165">
        <v>3</v>
      </c>
      <c r="F165">
        <v>490000</v>
      </c>
      <c r="G165">
        <v>3</v>
      </c>
      <c r="H165">
        <v>1</v>
      </c>
      <c r="I165" t="s">
        <v>11</v>
      </c>
    </row>
    <row r="166" spans="1:9" x14ac:dyDescent="0.35">
      <c r="A166" t="s">
        <v>14</v>
      </c>
      <c r="B166" t="s">
        <v>70</v>
      </c>
      <c r="C166">
        <v>50</v>
      </c>
      <c r="D166">
        <v>540</v>
      </c>
      <c r="E166">
        <v>2</v>
      </c>
      <c r="F166">
        <v>480000</v>
      </c>
      <c r="G166">
        <v>2</v>
      </c>
      <c r="H166">
        <v>2</v>
      </c>
      <c r="I166" t="s">
        <v>10</v>
      </c>
    </row>
    <row r="167" spans="1:9" x14ac:dyDescent="0.35">
      <c r="A167" t="s">
        <v>14</v>
      </c>
      <c r="B167" t="s">
        <v>71</v>
      </c>
      <c r="C167">
        <v>65</v>
      </c>
      <c r="D167">
        <v>702</v>
      </c>
      <c r="E167">
        <v>3</v>
      </c>
      <c r="F167">
        <v>470000</v>
      </c>
      <c r="G167">
        <v>8</v>
      </c>
      <c r="H167">
        <v>1</v>
      </c>
      <c r="I167" t="s">
        <v>12</v>
      </c>
    </row>
    <row r="168" spans="1:9" x14ac:dyDescent="0.35">
      <c r="A168" t="s">
        <v>14</v>
      </c>
      <c r="B168" t="s">
        <v>72</v>
      </c>
      <c r="C168">
        <v>55</v>
      </c>
      <c r="D168">
        <v>594</v>
      </c>
      <c r="E168">
        <v>4</v>
      </c>
      <c r="F168">
        <v>460000</v>
      </c>
      <c r="G168">
        <v>4</v>
      </c>
      <c r="H168">
        <v>0</v>
      </c>
      <c r="I168" t="s">
        <v>11</v>
      </c>
    </row>
    <row r="169" spans="1:9" x14ac:dyDescent="0.35">
      <c r="A169" t="s">
        <v>14</v>
      </c>
      <c r="B169" t="s">
        <v>73</v>
      </c>
      <c r="C169">
        <v>72</v>
      </c>
      <c r="D169">
        <v>777</v>
      </c>
      <c r="E169">
        <v>3</v>
      </c>
      <c r="F169">
        <v>430000</v>
      </c>
      <c r="G169">
        <v>11</v>
      </c>
      <c r="H169">
        <v>2</v>
      </c>
      <c r="I169" t="s">
        <v>13</v>
      </c>
    </row>
    <row r="170" spans="1:9" x14ac:dyDescent="0.35">
      <c r="A170" t="s">
        <v>14</v>
      </c>
      <c r="B170" t="s">
        <v>74</v>
      </c>
      <c r="C170">
        <v>60</v>
      </c>
      <c r="D170">
        <v>648</v>
      </c>
      <c r="E170">
        <v>3</v>
      </c>
      <c r="F170">
        <v>440000</v>
      </c>
      <c r="G170">
        <v>5</v>
      </c>
      <c r="H170">
        <v>1</v>
      </c>
      <c r="I170" t="s">
        <v>10</v>
      </c>
    </row>
    <row r="171" spans="1:9" x14ac:dyDescent="0.35">
      <c r="A171" t="s">
        <v>14</v>
      </c>
      <c r="B171" t="s">
        <v>75</v>
      </c>
      <c r="C171">
        <v>39</v>
      </c>
      <c r="D171">
        <v>421</v>
      </c>
      <c r="E171">
        <v>5</v>
      </c>
      <c r="F171">
        <v>550000</v>
      </c>
      <c r="G171">
        <v>1</v>
      </c>
      <c r="H171">
        <v>0</v>
      </c>
      <c r="I171" t="s">
        <v>12</v>
      </c>
    </row>
    <row r="172" spans="1:9" x14ac:dyDescent="0.35">
      <c r="A172" t="s">
        <v>14</v>
      </c>
      <c r="B172" t="s">
        <v>76</v>
      </c>
      <c r="C172">
        <v>80</v>
      </c>
      <c r="D172">
        <v>864</v>
      </c>
      <c r="E172">
        <v>1</v>
      </c>
      <c r="F172">
        <v>420000</v>
      </c>
      <c r="G172">
        <v>15</v>
      </c>
      <c r="H172">
        <v>2</v>
      </c>
      <c r="I172" t="s">
        <v>11</v>
      </c>
    </row>
    <row r="173" spans="1:9" x14ac:dyDescent="0.35">
      <c r="A173" t="s">
        <v>14</v>
      </c>
      <c r="B173" t="s">
        <v>77</v>
      </c>
      <c r="C173">
        <v>50</v>
      </c>
      <c r="D173">
        <v>540</v>
      </c>
      <c r="E173">
        <v>2</v>
      </c>
      <c r="F173">
        <v>490000</v>
      </c>
      <c r="G173">
        <v>3</v>
      </c>
      <c r="H173">
        <v>1</v>
      </c>
      <c r="I173" t="s">
        <v>10</v>
      </c>
    </row>
    <row r="174" spans="1:9" x14ac:dyDescent="0.35">
      <c r="A174" t="s">
        <v>14</v>
      </c>
      <c r="B174" t="s">
        <v>78</v>
      </c>
      <c r="C174">
        <v>45</v>
      </c>
      <c r="D174">
        <v>486</v>
      </c>
      <c r="E174">
        <v>3</v>
      </c>
      <c r="F174">
        <v>500000</v>
      </c>
      <c r="G174">
        <v>2</v>
      </c>
      <c r="H174">
        <v>0</v>
      </c>
      <c r="I174" t="s">
        <v>13</v>
      </c>
    </row>
    <row r="175" spans="1:9" x14ac:dyDescent="0.35">
      <c r="A175" t="s">
        <v>14</v>
      </c>
      <c r="B175" t="s">
        <v>79</v>
      </c>
      <c r="C175">
        <v>35</v>
      </c>
      <c r="D175">
        <v>378</v>
      </c>
      <c r="E175">
        <v>4</v>
      </c>
      <c r="F175">
        <v>540000</v>
      </c>
      <c r="G175">
        <v>1</v>
      </c>
      <c r="H175">
        <v>0</v>
      </c>
      <c r="I175" t="s">
        <v>11</v>
      </c>
    </row>
    <row r="176" spans="1:9" x14ac:dyDescent="0.35">
      <c r="A176" t="s">
        <v>14</v>
      </c>
      <c r="B176" t="s">
        <v>80</v>
      </c>
      <c r="C176">
        <v>65</v>
      </c>
      <c r="D176">
        <v>702</v>
      </c>
      <c r="E176">
        <v>1</v>
      </c>
      <c r="F176">
        <v>460000</v>
      </c>
      <c r="G176">
        <v>8</v>
      </c>
      <c r="H176">
        <v>1</v>
      </c>
      <c r="I176" t="s">
        <v>10</v>
      </c>
    </row>
    <row r="177" spans="1:9" x14ac:dyDescent="0.35">
      <c r="A177" t="s">
        <v>14</v>
      </c>
      <c r="B177" t="s">
        <v>81</v>
      </c>
      <c r="C177">
        <v>55</v>
      </c>
      <c r="D177">
        <v>594</v>
      </c>
      <c r="E177">
        <v>2</v>
      </c>
      <c r="F177">
        <v>470000</v>
      </c>
      <c r="G177">
        <v>4</v>
      </c>
      <c r="H177">
        <v>2</v>
      </c>
      <c r="I177" t="s">
        <v>12</v>
      </c>
    </row>
    <row r="178" spans="1:9" x14ac:dyDescent="0.35">
      <c r="A178" t="s">
        <v>14</v>
      </c>
      <c r="B178" t="s">
        <v>82</v>
      </c>
      <c r="C178">
        <v>70</v>
      </c>
      <c r="D178">
        <v>756</v>
      </c>
      <c r="E178">
        <v>3</v>
      </c>
      <c r="F178">
        <v>460000</v>
      </c>
      <c r="G178">
        <v>12</v>
      </c>
      <c r="H178">
        <v>3</v>
      </c>
      <c r="I178" t="s">
        <v>11</v>
      </c>
    </row>
    <row r="179" spans="1:9" x14ac:dyDescent="0.35">
      <c r="A179" t="s">
        <v>14</v>
      </c>
      <c r="B179" t="s">
        <v>83</v>
      </c>
      <c r="C179">
        <v>58</v>
      </c>
      <c r="D179">
        <v>626</v>
      </c>
      <c r="E179">
        <v>2</v>
      </c>
      <c r="F179">
        <v>450000</v>
      </c>
      <c r="G179">
        <v>7</v>
      </c>
      <c r="H179">
        <v>1</v>
      </c>
      <c r="I179" t="s">
        <v>10</v>
      </c>
    </row>
    <row r="180" spans="1:9" x14ac:dyDescent="0.35">
      <c r="A180" t="s">
        <v>14</v>
      </c>
      <c r="B180" t="s">
        <v>84</v>
      </c>
      <c r="C180">
        <v>40</v>
      </c>
      <c r="D180">
        <v>432</v>
      </c>
      <c r="E180">
        <v>4</v>
      </c>
      <c r="F180">
        <v>510000</v>
      </c>
      <c r="G180">
        <v>2</v>
      </c>
      <c r="H180">
        <v>0</v>
      </c>
      <c r="I180" t="s">
        <v>13</v>
      </c>
    </row>
    <row r="181" spans="1:9" x14ac:dyDescent="0.35">
      <c r="A181" t="s">
        <v>14</v>
      </c>
      <c r="B181" t="s">
        <v>85</v>
      </c>
      <c r="C181">
        <v>45</v>
      </c>
      <c r="D181">
        <v>486</v>
      </c>
      <c r="E181">
        <v>3</v>
      </c>
      <c r="F181">
        <v>500000</v>
      </c>
      <c r="G181">
        <v>3</v>
      </c>
      <c r="H181">
        <v>1</v>
      </c>
      <c r="I181" t="s">
        <v>12</v>
      </c>
    </row>
    <row r="182" spans="1:9" x14ac:dyDescent="0.35">
      <c r="A182" t="s">
        <v>14</v>
      </c>
      <c r="B182" t="s">
        <v>86</v>
      </c>
      <c r="C182">
        <v>75</v>
      </c>
      <c r="D182">
        <v>810</v>
      </c>
      <c r="E182">
        <v>4</v>
      </c>
      <c r="F182">
        <v>430000</v>
      </c>
      <c r="G182">
        <v>10</v>
      </c>
      <c r="H182">
        <v>1</v>
      </c>
      <c r="I182" t="s">
        <v>11</v>
      </c>
    </row>
    <row r="183" spans="1:9" x14ac:dyDescent="0.35">
      <c r="A183" t="s">
        <v>14</v>
      </c>
      <c r="B183" t="s">
        <v>87</v>
      </c>
      <c r="C183">
        <v>80</v>
      </c>
      <c r="D183">
        <v>864</v>
      </c>
      <c r="E183">
        <v>2</v>
      </c>
      <c r="F183">
        <v>420000</v>
      </c>
      <c r="G183">
        <v>15</v>
      </c>
      <c r="H183">
        <v>2</v>
      </c>
      <c r="I183" t="s">
        <v>10</v>
      </c>
    </row>
    <row r="184" spans="1:9" x14ac:dyDescent="0.35">
      <c r="A184" t="s">
        <v>14</v>
      </c>
      <c r="B184" t="s">
        <v>88</v>
      </c>
      <c r="C184">
        <v>25</v>
      </c>
      <c r="D184">
        <v>216</v>
      </c>
      <c r="E184">
        <v>6</v>
      </c>
      <c r="F184">
        <v>610000</v>
      </c>
      <c r="G184">
        <v>0</v>
      </c>
      <c r="H184">
        <v>0</v>
      </c>
      <c r="I184" t="s">
        <v>12</v>
      </c>
    </row>
    <row r="185" spans="1:9" x14ac:dyDescent="0.35">
      <c r="A185" t="s">
        <v>14</v>
      </c>
      <c r="B185" t="s">
        <v>89</v>
      </c>
      <c r="C185">
        <v>90</v>
      </c>
      <c r="D185">
        <v>972</v>
      </c>
      <c r="E185">
        <v>2</v>
      </c>
      <c r="F185">
        <v>400000</v>
      </c>
      <c r="G185">
        <v>14</v>
      </c>
      <c r="H185">
        <v>3</v>
      </c>
      <c r="I185" t="s">
        <v>10</v>
      </c>
    </row>
    <row r="186" spans="1:9" x14ac:dyDescent="0.35">
      <c r="A186" t="s">
        <v>14</v>
      </c>
      <c r="B186" t="s">
        <v>90</v>
      </c>
      <c r="C186">
        <v>85</v>
      </c>
      <c r="D186">
        <v>929</v>
      </c>
      <c r="E186">
        <v>3</v>
      </c>
      <c r="F186">
        <v>410000</v>
      </c>
      <c r="G186">
        <v>10</v>
      </c>
      <c r="H186">
        <v>2</v>
      </c>
      <c r="I186" t="s">
        <v>11</v>
      </c>
    </row>
    <row r="187" spans="1:9" x14ac:dyDescent="0.35">
      <c r="A187" t="s">
        <v>14</v>
      </c>
      <c r="B187" t="s">
        <v>91</v>
      </c>
      <c r="C187">
        <v>43</v>
      </c>
      <c r="D187">
        <v>453</v>
      </c>
      <c r="E187">
        <v>4</v>
      </c>
      <c r="F187">
        <v>510000</v>
      </c>
      <c r="G187">
        <v>3</v>
      </c>
      <c r="H187">
        <v>1</v>
      </c>
      <c r="I187" t="s">
        <v>13</v>
      </c>
    </row>
    <row r="188" spans="1:9" x14ac:dyDescent="0.35">
      <c r="A188" t="s">
        <v>14</v>
      </c>
      <c r="B188" t="s">
        <v>92</v>
      </c>
      <c r="C188">
        <v>50</v>
      </c>
      <c r="D188">
        <v>540</v>
      </c>
      <c r="E188">
        <v>3</v>
      </c>
      <c r="F188">
        <v>490000</v>
      </c>
      <c r="G188">
        <v>5</v>
      </c>
      <c r="H188">
        <v>0</v>
      </c>
      <c r="I188" t="s">
        <v>13</v>
      </c>
    </row>
    <row r="189" spans="1:9" x14ac:dyDescent="0.35">
      <c r="A189" t="s">
        <v>14</v>
      </c>
      <c r="B189" t="s">
        <v>93</v>
      </c>
      <c r="C189">
        <v>65</v>
      </c>
      <c r="D189">
        <v>702</v>
      </c>
      <c r="E189">
        <v>2</v>
      </c>
      <c r="F189">
        <v>470000</v>
      </c>
      <c r="G189">
        <v>8</v>
      </c>
      <c r="H189">
        <v>2</v>
      </c>
      <c r="I189" t="s">
        <v>10</v>
      </c>
    </row>
    <row r="190" spans="1:9" x14ac:dyDescent="0.35">
      <c r="A190" t="s">
        <v>14</v>
      </c>
      <c r="B190" t="s">
        <v>94</v>
      </c>
      <c r="C190">
        <v>40</v>
      </c>
      <c r="D190">
        <v>421</v>
      </c>
      <c r="E190">
        <v>5</v>
      </c>
      <c r="F190">
        <v>560000</v>
      </c>
      <c r="G190">
        <v>2</v>
      </c>
      <c r="H190">
        <v>0</v>
      </c>
      <c r="I190" t="s">
        <v>11</v>
      </c>
    </row>
    <row r="191" spans="1:9" x14ac:dyDescent="0.35">
      <c r="A191" t="s">
        <v>14</v>
      </c>
      <c r="B191" t="s">
        <v>95</v>
      </c>
      <c r="C191">
        <v>75</v>
      </c>
      <c r="D191">
        <v>810</v>
      </c>
      <c r="E191">
        <v>2</v>
      </c>
      <c r="F191">
        <v>430000</v>
      </c>
      <c r="G191">
        <v>10</v>
      </c>
      <c r="H191">
        <v>1</v>
      </c>
      <c r="I191" t="s">
        <v>12</v>
      </c>
    </row>
    <row r="192" spans="1:9" x14ac:dyDescent="0.35">
      <c r="A192" t="s">
        <v>14</v>
      </c>
      <c r="B192" t="s">
        <v>96</v>
      </c>
      <c r="C192">
        <v>57</v>
      </c>
      <c r="D192">
        <v>626</v>
      </c>
      <c r="E192">
        <v>2</v>
      </c>
      <c r="F192">
        <v>440000</v>
      </c>
      <c r="G192">
        <v>6</v>
      </c>
      <c r="H192">
        <v>2</v>
      </c>
      <c r="I192" t="s">
        <v>10</v>
      </c>
    </row>
    <row r="193" spans="1:9" x14ac:dyDescent="0.35">
      <c r="A193" t="s">
        <v>14</v>
      </c>
      <c r="B193" t="s">
        <v>97</v>
      </c>
      <c r="C193">
        <v>39</v>
      </c>
      <c r="D193">
        <v>399</v>
      </c>
      <c r="E193">
        <v>4</v>
      </c>
      <c r="F193">
        <v>550000</v>
      </c>
      <c r="G193">
        <v>1</v>
      </c>
      <c r="H193">
        <v>0</v>
      </c>
      <c r="I193" t="s">
        <v>13</v>
      </c>
    </row>
    <row r="194" spans="1:9" x14ac:dyDescent="0.35">
      <c r="A194" t="s">
        <v>14</v>
      </c>
      <c r="B194" t="s">
        <v>98</v>
      </c>
      <c r="C194">
        <v>64</v>
      </c>
      <c r="D194">
        <v>691</v>
      </c>
      <c r="E194">
        <v>3</v>
      </c>
      <c r="F194">
        <v>470000</v>
      </c>
      <c r="G194">
        <v>9</v>
      </c>
      <c r="H194">
        <v>1</v>
      </c>
      <c r="I194" t="s">
        <v>11</v>
      </c>
    </row>
    <row r="195" spans="1:9" x14ac:dyDescent="0.35">
      <c r="A195" t="s">
        <v>14</v>
      </c>
      <c r="B195" t="s">
        <v>99</v>
      </c>
      <c r="C195">
        <v>45</v>
      </c>
      <c r="D195">
        <v>486</v>
      </c>
      <c r="E195">
        <v>3</v>
      </c>
      <c r="F195">
        <v>490000</v>
      </c>
      <c r="G195">
        <v>4</v>
      </c>
      <c r="H195">
        <v>1</v>
      </c>
      <c r="I195" t="s">
        <v>13</v>
      </c>
    </row>
    <row r="196" spans="1:9" x14ac:dyDescent="0.35">
      <c r="A196" t="s">
        <v>14</v>
      </c>
      <c r="B196" t="s">
        <v>100</v>
      </c>
      <c r="C196">
        <v>32</v>
      </c>
      <c r="D196">
        <v>335</v>
      </c>
      <c r="E196">
        <v>6</v>
      </c>
      <c r="F196">
        <v>560000</v>
      </c>
      <c r="G196">
        <v>0</v>
      </c>
      <c r="H196">
        <v>0</v>
      </c>
      <c r="I196" t="s">
        <v>12</v>
      </c>
    </row>
    <row r="197" spans="1:9" x14ac:dyDescent="0.35">
      <c r="A197" t="s">
        <v>14</v>
      </c>
      <c r="B197" t="s">
        <v>101</v>
      </c>
      <c r="C197">
        <v>73</v>
      </c>
      <c r="D197">
        <v>788</v>
      </c>
      <c r="E197">
        <v>2</v>
      </c>
      <c r="F197">
        <v>420000</v>
      </c>
      <c r="G197">
        <v>11</v>
      </c>
      <c r="H197">
        <v>2</v>
      </c>
      <c r="I197" t="s">
        <v>10</v>
      </c>
    </row>
    <row r="198" spans="1:9" x14ac:dyDescent="0.35">
      <c r="A198" t="s">
        <v>14</v>
      </c>
      <c r="B198" t="s">
        <v>102</v>
      </c>
      <c r="C198">
        <v>58</v>
      </c>
      <c r="D198">
        <v>626</v>
      </c>
      <c r="E198">
        <v>4</v>
      </c>
      <c r="F198">
        <v>450000</v>
      </c>
      <c r="G198">
        <v>7</v>
      </c>
      <c r="H198">
        <v>1</v>
      </c>
      <c r="I198" t="s">
        <v>11</v>
      </c>
    </row>
    <row r="199" spans="1:9" x14ac:dyDescent="0.35">
      <c r="A199" t="s">
        <v>14</v>
      </c>
      <c r="B199" t="s">
        <v>103</v>
      </c>
      <c r="C199">
        <v>35</v>
      </c>
      <c r="D199">
        <v>367</v>
      </c>
      <c r="E199">
        <v>5</v>
      </c>
      <c r="F199">
        <v>540000</v>
      </c>
      <c r="G199">
        <v>1</v>
      </c>
      <c r="H199">
        <v>0</v>
      </c>
      <c r="I199" t="s">
        <v>13</v>
      </c>
    </row>
    <row r="200" spans="1:9" x14ac:dyDescent="0.35">
      <c r="A200" t="s">
        <v>14</v>
      </c>
      <c r="B200" t="s">
        <v>104</v>
      </c>
      <c r="C200">
        <v>66</v>
      </c>
      <c r="D200">
        <v>712</v>
      </c>
      <c r="E200">
        <v>3</v>
      </c>
      <c r="F200">
        <v>460000</v>
      </c>
      <c r="G200">
        <v>8</v>
      </c>
      <c r="H200">
        <v>1</v>
      </c>
      <c r="I200" t="s">
        <v>10</v>
      </c>
    </row>
    <row r="201" spans="1:9" x14ac:dyDescent="0.35">
      <c r="A201" t="s">
        <v>14</v>
      </c>
      <c r="B201" t="s">
        <v>105</v>
      </c>
      <c r="C201">
        <v>41</v>
      </c>
      <c r="D201">
        <v>443</v>
      </c>
      <c r="E201">
        <v>4</v>
      </c>
      <c r="F201">
        <v>510000</v>
      </c>
      <c r="G201">
        <v>2</v>
      </c>
      <c r="H201">
        <v>0</v>
      </c>
      <c r="I201" t="s">
        <v>11</v>
      </c>
    </row>
    <row r="202" spans="1:9" x14ac:dyDescent="0.35">
      <c r="A202" t="s">
        <v>14</v>
      </c>
      <c r="B202" t="s">
        <v>106</v>
      </c>
      <c r="C202">
        <v>55</v>
      </c>
      <c r="D202">
        <v>594</v>
      </c>
      <c r="E202">
        <v>2</v>
      </c>
      <c r="F202">
        <v>470000</v>
      </c>
      <c r="G202">
        <v>5</v>
      </c>
      <c r="H202">
        <v>2</v>
      </c>
      <c r="I202" t="s">
        <v>12</v>
      </c>
    </row>
    <row r="203" spans="1:9" x14ac:dyDescent="0.35">
      <c r="A203" t="s">
        <v>14</v>
      </c>
      <c r="B203" t="s">
        <v>107</v>
      </c>
      <c r="C203">
        <v>48</v>
      </c>
      <c r="D203">
        <v>529</v>
      </c>
      <c r="E203">
        <v>1</v>
      </c>
      <c r="F203">
        <v>460000</v>
      </c>
      <c r="G203">
        <v>6</v>
      </c>
      <c r="H203">
        <v>1</v>
      </c>
      <c r="I203" t="s">
        <v>13</v>
      </c>
    </row>
    <row r="204" spans="1:9" x14ac:dyDescent="0.35">
      <c r="A204" t="s">
        <v>14</v>
      </c>
      <c r="B204" t="s">
        <v>108</v>
      </c>
      <c r="C204">
        <v>60</v>
      </c>
      <c r="D204">
        <v>670</v>
      </c>
      <c r="E204">
        <v>1</v>
      </c>
      <c r="F204">
        <v>450000</v>
      </c>
      <c r="G204">
        <v>10</v>
      </c>
      <c r="H204">
        <v>3</v>
      </c>
      <c r="I204" t="s">
        <v>11</v>
      </c>
    </row>
    <row r="205" spans="1:9" x14ac:dyDescent="0.35">
      <c r="A205" t="s">
        <v>14</v>
      </c>
      <c r="B205" t="s">
        <v>109</v>
      </c>
      <c r="C205">
        <v>29</v>
      </c>
      <c r="D205">
        <v>313</v>
      </c>
      <c r="E205">
        <v>6</v>
      </c>
      <c r="F205">
        <v>610000</v>
      </c>
      <c r="G205">
        <v>0</v>
      </c>
      <c r="H205">
        <v>0</v>
      </c>
      <c r="I205" t="s">
        <v>12</v>
      </c>
    </row>
    <row r="206" spans="1:9" x14ac:dyDescent="0.35">
      <c r="A206" t="s">
        <v>14</v>
      </c>
      <c r="B206" t="s">
        <v>110</v>
      </c>
      <c r="C206">
        <v>74</v>
      </c>
      <c r="D206">
        <v>799</v>
      </c>
      <c r="E206">
        <v>3</v>
      </c>
      <c r="F206">
        <v>430000</v>
      </c>
      <c r="G206">
        <v>9</v>
      </c>
      <c r="H206">
        <v>1</v>
      </c>
      <c r="I206" t="s">
        <v>10</v>
      </c>
    </row>
    <row r="207" spans="1:9" x14ac:dyDescent="0.35">
      <c r="A207" t="s">
        <v>14</v>
      </c>
      <c r="B207" t="s">
        <v>111</v>
      </c>
      <c r="C207">
        <v>41</v>
      </c>
      <c r="D207">
        <v>443</v>
      </c>
      <c r="E207">
        <v>5</v>
      </c>
      <c r="F207">
        <v>490000</v>
      </c>
      <c r="G207">
        <v>3</v>
      </c>
      <c r="H207">
        <v>1</v>
      </c>
      <c r="I207" t="s">
        <v>11</v>
      </c>
    </row>
    <row r="208" spans="1:9" x14ac:dyDescent="0.35">
      <c r="A208" t="s">
        <v>14</v>
      </c>
      <c r="B208" t="s">
        <v>112</v>
      </c>
      <c r="C208">
        <v>50</v>
      </c>
      <c r="D208">
        <v>540</v>
      </c>
      <c r="E208">
        <v>2</v>
      </c>
      <c r="F208">
        <v>480000</v>
      </c>
      <c r="G208">
        <v>2</v>
      </c>
      <c r="H208">
        <v>2</v>
      </c>
      <c r="I208" t="s">
        <v>10</v>
      </c>
    </row>
    <row r="209" spans="1:9" x14ac:dyDescent="0.35">
      <c r="A209" t="s">
        <v>14</v>
      </c>
      <c r="B209" t="s">
        <v>113</v>
      </c>
      <c r="C209">
        <v>65</v>
      </c>
      <c r="D209">
        <v>702</v>
      </c>
      <c r="E209">
        <v>3</v>
      </c>
      <c r="F209">
        <v>470000</v>
      </c>
      <c r="G209">
        <v>8</v>
      </c>
      <c r="H209">
        <v>1</v>
      </c>
      <c r="I209" t="s">
        <v>12</v>
      </c>
    </row>
    <row r="210" spans="1:9" x14ac:dyDescent="0.35">
      <c r="A210" t="s">
        <v>14</v>
      </c>
      <c r="B210" t="s">
        <v>114</v>
      </c>
      <c r="C210">
        <v>55</v>
      </c>
      <c r="D210">
        <v>594</v>
      </c>
      <c r="E210">
        <v>4</v>
      </c>
      <c r="F210">
        <v>460000</v>
      </c>
      <c r="G210">
        <v>4</v>
      </c>
      <c r="H210">
        <v>0</v>
      </c>
      <c r="I210" t="s">
        <v>11</v>
      </c>
    </row>
    <row r="211" spans="1:9" x14ac:dyDescent="0.35">
      <c r="A211" t="s">
        <v>14</v>
      </c>
      <c r="B211" t="s">
        <v>115</v>
      </c>
      <c r="C211">
        <v>72</v>
      </c>
      <c r="D211">
        <v>777</v>
      </c>
      <c r="E211">
        <v>3</v>
      </c>
      <c r="F211">
        <v>430000</v>
      </c>
      <c r="G211">
        <v>11</v>
      </c>
      <c r="H211">
        <v>2</v>
      </c>
      <c r="I211" t="s">
        <v>13</v>
      </c>
    </row>
    <row r="212" spans="1:9" x14ac:dyDescent="0.35">
      <c r="A212" t="s">
        <v>14</v>
      </c>
      <c r="B212" t="s">
        <v>116</v>
      </c>
      <c r="C212">
        <v>60</v>
      </c>
      <c r="D212">
        <v>648</v>
      </c>
      <c r="E212">
        <v>2</v>
      </c>
      <c r="F212">
        <v>440000</v>
      </c>
      <c r="G212">
        <v>5</v>
      </c>
      <c r="H212">
        <v>1</v>
      </c>
      <c r="I212" t="s">
        <v>10</v>
      </c>
    </row>
    <row r="213" spans="1:9" x14ac:dyDescent="0.35">
      <c r="A213" t="s">
        <v>14</v>
      </c>
      <c r="B213" t="s">
        <v>117</v>
      </c>
      <c r="C213">
        <v>39</v>
      </c>
      <c r="D213">
        <v>421</v>
      </c>
      <c r="E213">
        <v>5</v>
      </c>
      <c r="F213">
        <v>550000</v>
      </c>
      <c r="G213">
        <v>1</v>
      </c>
      <c r="H213">
        <v>0</v>
      </c>
      <c r="I213" t="s">
        <v>12</v>
      </c>
    </row>
    <row r="214" spans="1:9" x14ac:dyDescent="0.35">
      <c r="A214" t="s">
        <v>14</v>
      </c>
      <c r="B214" t="s">
        <v>118</v>
      </c>
      <c r="C214">
        <v>80</v>
      </c>
      <c r="D214">
        <v>864</v>
      </c>
      <c r="E214">
        <v>1</v>
      </c>
      <c r="F214">
        <v>420000</v>
      </c>
      <c r="G214">
        <v>15</v>
      </c>
      <c r="H214">
        <v>2</v>
      </c>
      <c r="I214" t="s">
        <v>11</v>
      </c>
    </row>
    <row r="215" spans="1:9" x14ac:dyDescent="0.35">
      <c r="A215" t="s">
        <v>14</v>
      </c>
      <c r="B215" t="s">
        <v>119</v>
      </c>
      <c r="C215">
        <v>44</v>
      </c>
      <c r="D215">
        <v>475</v>
      </c>
      <c r="E215">
        <v>3</v>
      </c>
      <c r="F215">
        <v>490000</v>
      </c>
      <c r="G215">
        <v>3</v>
      </c>
      <c r="H215">
        <v>1</v>
      </c>
      <c r="I215" t="s">
        <v>13</v>
      </c>
    </row>
    <row r="216" spans="1:9" x14ac:dyDescent="0.35">
      <c r="A216" t="s">
        <v>14</v>
      </c>
      <c r="B216" t="s">
        <v>120</v>
      </c>
      <c r="C216">
        <v>52</v>
      </c>
      <c r="D216">
        <v>561</v>
      </c>
      <c r="E216">
        <v>2</v>
      </c>
      <c r="F216">
        <v>480000</v>
      </c>
      <c r="G216">
        <v>2</v>
      </c>
      <c r="H216">
        <v>2</v>
      </c>
      <c r="I216" t="s">
        <v>10</v>
      </c>
    </row>
    <row r="217" spans="1:9" x14ac:dyDescent="0.35">
      <c r="A217" t="s">
        <v>14</v>
      </c>
      <c r="B217" t="s">
        <v>121</v>
      </c>
      <c r="C217">
        <v>63</v>
      </c>
      <c r="D217">
        <v>680</v>
      </c>
      <c r="E217">
        <v>5</v>
      </c>
      <c r="F217">
        <v>470000</v>
      </c>
      <c r="G217">
        <v>8</v>
      </c>
      <c r="H217">
        <v>1</v>
      </c>
      <c r="I217" t="s">
        <v>12</v>
      </c>
    </row>
    <row r="218" spans="1:9" x14ac:dyDescent="0.35">
      <c r="A218" t="s">
        <v>14</v>
      </c>
      <c r="B218" t="s">
        <v>122</v>
      </c>
      <c r="C218">
        <v>47</v>
      </c>
      <c r="D218">
        <v>507</v>
      </c>
      <c r="E218">
        <v>4</v>
      </c>
      <c r="F218">
        <v>460000</v>
      </c>
      <c r="G218">
        <v>4</v>
      </c>
      <c r="H218">
        <v>0</v>
      </c>
      <c r="I218" t="s">
        <v>11</v>
      </c>
    </row>
    <row r="219" spans="1:9" x14ac:dyDescent="0.35">
      <c r="A219" t="s">
        <v>14</v>
      </c>
      <c r="B219" t="s">
        <v>123</v>
      </c>
      <c r="C219">
        <v>71</v>
      </c>
      <c r="D219">
        <v>767</v>
      </c>
      <c r="E219">
        <v>2</v>
      </c>
      <c r="F219">
        <v>430000</v>
      </c>
      <c r="G219">
        <v>11</v>
      </c>
      <c r="H219">
        <v>2</v>
      </c>
      <c r="I219" t="s">
        <v>13</v>
      </c>
    </row>
    <row r="220" spans="1:9" x14ac:dyDescent="0.35">
      <c r="A220" t="s">
        <v>14</v>
      </c>
      <c r="B220" t="s">
        <v>124</v>
      </c>
      <c r="C220">
        <v>68</v>
      </c>
      <c r="D220">
        <v>740</v>
      </c>
      <c r="E220">
        <v>3</v>
      </c>
      <c r="F220">
        <v>440000</v>
      </c>
      <c r="G220">
        <v>5</v>
      </c>
      <c r="H220">
        <v>1</v>
      </c>
      <c r="I220" t="s">
        <v>10</v>
      </c>
    </row>
    <row r="221" spans="1:9" x14ac:dyDescent="0.35">
      <c r="A221" t="s">
        <v>14</v>
      </c>
      <c r="B221" t="s">
        <v>125</v>
      </c>
      <c r="C221">
        <v>34</v>
      </c>
      <c r="D221">
        <v>367</v>
      </c>
      <c r="E221">
        <v>5</v>
      </c>
      <c r="F221">
        <v>550000</v>
      </c>
      <c r="G221">
        <v>1</v>
      </c>
      <c r="H221">
        <v>0</v>
      </c>
      <c r="I221" t="s">
        <v>12</v>
      </c>
    </row>
    <row r="222" spans="1:9" x14ac:dyDescent="0.35">
      <c r="A222" t="s">
        <v>14</v>
      </c>
      <c r="B222" t="s">
        <v>126</v>
      </c>
      <c r="C222">
        <v>78</v>
      </c>
      <c r="D222">
        <v>842</v>
      </c>
      <c r="E222">
        <v>1</v>
      </c>
      <c r="F222">
        <v>420000</v>
      </c>
      <c r="G222">
        <v>15</v>
      </c>
      <c r="H222">
        <v>2</v>
      </c>
      <c r="I222" t="s">
        <v>11</v>
      </c>
    </row>
    <row r="223" spans="1:9" x14ac:dyDescent="0.35">
      <c r="A223" t="s">
        <v>14</v>
      </c>
      <c r="B223" t="s">
        <v>127</v>
      </c>
      <c r="C223">
        <v>50</v>
      </c>
      <c r="D223">
        <v>540</v>
      </c>
      <c r="E223">
        <v>3</v>
      </c>
      <c r="F223">
        <v>490000</v>
      </c>
      <c r="G223">
        <v>3</v>
      </c>
      <c r="H223">
        <v>1</v>
      </c>
      <c r="I223" t="s">
        <v>10</v>
      </c>
    </row>
    <row r="224" spans="1:9" x14ac:dyDescent="0.35">
      <c r="A224" t="s">
        <v>14</v>
      </c>
      <c r="B224" t="s">
        <v>128</v>
      </c>
      <c r="C224">
        <v>46</v>
      </c>
      <c r="D224">
        <v>495</v>
      </c>
      <c r="E224">
        <v>3</v>
      </c>
      <c r="F224">
        <v>500000</v>
      </c>
      <c r="G224">
        <v>2</v>
      </c>
      <c r="H224">
        <v>0</v>
      </c>
      <c r="I224" t="s">
        <v>13</v>
      </c>
    </row>
    <row r="225" spans="1:9" x14ac:dyDescent="0.35">
      <c r="A225" t="s">
        <v>14</v>
      </c>
      <c r="B225" t="s">
        <v>129</v>
      </c>
      <c r="C225">
        <v>36</v>
      </c>
      <c r="D225">
        <v>388</v>
      </c>
      <c r="E225">
        <v>4</v>
      </c>
      <c r="F225">
        <v>540000</v>
      </c>
      <c r="G225">
        <v>1</v>
      </c>
      <c r="H225">
        <v>0</v>
      </c>
      <c r="I225" t="s">
        <v>11</v>
      </c>
    </row>
    <row r="226" spans="1:9" x14ac:dyDescent="0.35">
      <c r="A226" t="s">
        <v>14</v>
      </c>
      <c r="B226" t="s">
        <v>130</v>
      </c>
      <c r="C226">
        <v>75</v>
      </c>
      <c r="D226">
        <v>810</v>
      </c>
      <c r="E226">
        <v>4</v>
      </c>
      <c r="F226">
        <v>430000</v>
      </c>
      <c r="G226">
        <v>10</v>
      </c>
      <c r="H226">
        <v>1</v>
      </c>
      <c r="I226" t="s">
        <v>10</v>
      </c>
    </row>
    <row r="227" spans="1:9" x14ac:dyDescent="0.35">
      <c r="A227" t="s">
        <v>14</v>
      </c>
      <c r="B227" t="s">
        <v>131</v>
      </c>
      <c r="C227">
        <v>58</v>
      </c>
      <c r="D227">
        <v>626</v>
      </c>
      <c r="E227">
        <v>2</v>
      </c>
      <c r="F227">
        <v>440000</v>
      </c>
      <c r="G227">
        <v>6</v>
      </c>
      <c r="H227">
        <v>2</v>
      </c>
      <c r="I227" t="s">
        <v>12</v>
      </c>
    </row>
    <row r="228" spans="1:9" x14ac:dyDescent="0.35">
      <c r="A228" t="s">
        <v>15</v>
      </c>
      <c r="B228" t="s">
        <v>19</v>
      </c>
      <c r="C228">
        <v>42</v>
      </c>
      <c r="D228">
        <v>570</v>
      </c>
      <c r="E228">
        <v>1</v>
      </c>
      <c r="F228">
        <v>550000</v>
      </c>
      <c r="G228">
        <v>6</v>
      </c>
      <c r="H228">
        <v>3</v>
      </c>
      <c r="I228" t="s">
        <v>10</v>
      </c>
    </row>
    <row r="229" spans="1:9" x14ac:dyDescent="0.35">
      <c r="A229" t="s">
        <v>15</v>
      </c>
      <c r="B229" t="s">
        <v>20</v>
      </c>
      <c r="C229">
        <v>44</v>
      </c>
      <c r="D229">
        <v>510</v>
      </c>
      <c r="E229">
        <v>4</v>
      </c>
      <c r="F229">
        <v>540000</v>
      </c>
      <c r="G229">
        <v>4</v>
      </c>
      <c r="H229">
        <v>2</v>
      </c>
      <c r="I229" t="s">
        <v>10</v>
      </c>
    </row>
    <row r="230" spans="1:9" x14ac:dyDescent="0.35">
      <c r="A230" t="s">
        <v>15</v>
      </c>
      <c r="B230" t="s">
        <v>21</v>
      </c>
      <c r="C230">
        <v>40</v>
      </c>
      <c r="D230">
        <v>459</v>
      </c>
      <c r="E230">
        <v>5</v>
      </c>
      <c r="F230">
        <v>550000</v>
      </c>
      <c r="G230">
        <v>3</v>
      </c>
      <c r="H230">
        <v>1</v>
      </c>
      <c r="I230" t="s">
        <v>10</v>
      </c>
    </row>
    <row r="231" spans="1:9" x14ac:dyDescent="0.35">
      <c r="A231" t="s">
        <v>15</v>
      </c>
      <c r="B231" t="s">
        <v>22</v>
      </c>
      <c r="C231">
        <v>50</v>
      </c>
      <c r="D231">
        <v>573</v>
      </c>
      <c r="E231">
        <v>4</v>
      </c>
      <c r="F231">
        <v>510000</v>
      </c>
      <c r="G231">
        <v>5</v>
      </c>
      <c r="H231">
        <v>1</v>
      </c>
      <c r="I231" t="s">
        <v>11</v>
      </c>
    </row>
    <row r="232" spans="1:9" x14ac:dyDescent="0.35">
      <c r="A232" t="s">
        <v>15</v>
      </c>
      <c r="B232" t="s">
        <v>23</v>
      </c>
      <c r="C232">
        <v>52</v>
      </c>
      <c r="D232">
        <v>663</v>
      </c>
      <c r="E232">
        <v>2</v>
      </c>
      <c r="F232">
        <v>500000</v>
      </c>
      <c r="G232">
        <v>7</v>
      </c>
      <c r="H232">
        <v>3</v>
      </c>
      <c r="I232" t="s">
        <v>12</v>
      </c>
    </row>
    <row r="233" spans="1:9" x14ac:dyDescent="0.35">
      <c r="A233" t="s">
        <v>15</v>
      </c>
      <c r="B233" t="s">
        <v>24</v>
      </c>
      <c r="C233">
        <v>32</v>
      </c>
      <c r="D233">
        <v>370</v>
      </c>
      <c r="E233">
        <v>6</v>
      </c>
      <c r="F233">
        <v>580000</v>
      </c>
      <c r="G233">
        <v>1</v>
      </c>
      <c r="H233">
        <v>0</v>
      </c>
      <c r="I233" t="s">
        <v>12</v>
      </c>
    </row>
    <row r="234" spans="1:9" x14ac:dyDescent="0.35">
      <c r="A234" t="s">
        <v>15</v>
      </c>
      <c r="B234" t="s">
        <v>25</v>
      </c>
      <c r="C234">
        <v>58</v>
      </c>
      <c r="D234">
        <v>738</v>
      </c>
      <c r="E234">
        <v>3</v>
      </c>
      <c r="F234">
        <v>490000</v>
      </c>
      <c r="G234">
        <v>8</v>
      </c>
      <c r="H234">
        <v>2</v>
      </c>
      <c r="I234" t="s">
        <v>10</v>
      </c>
    </row>
    <row r="235" spans="1:9" x14ac:dyDescent="0.35">
      <c r="A235" t="s">
        <v>15</v>
      </c>
      <c r="B235" t="s">
        <v>26</v>
      </c>
      <c r="C235">
        <v>62</v>
      </c>
      <c r="D235">
        <v>791</v>
      </c>
      <c r="E235">
        <v>2</v>
      </c>
      <c r="F235">
        <v>470000</v>
      </c>
      <c r="G235">
        <v>9</v>
      </c>
      <c r="H235">
        <v>2</v>
      </c>
      <c r="I235" t="s">
        <v>11</v>
      </c>
    </row>
    <row r="236" spans="1:9" x14ac:dyDescent="0.35">
      <c r="A236" t="s">
        <v>15</v>
      </c>
      <c r="B236" t="s">
        <v>27</v>
      </c>
      <c r="C236">
        <v>36</v>
      </c>
      <c r="D236">
        <v>422</v>
      </c>
      <c r="E236">
        <v>6</v>
      </c>
      <c r="F236">
        <v>590000</v>
      </c>
      <c r="G236">
        <v>1</v>
      </c>
      <c r="H236">
        <v>0</v>
      </c>
      <c r="I236" t="s">
        <v>12</v>
      </c>
    </row>
    <row r="237" spans="1:9" x14ac:dyDescent="0.35">
      <c r="A237" t="s">
        <v>15</v>
      </c>
      <c r="B237" t="s">
        <v>28</v>
      </c>
      <c r="C237">
        <v>72</v>
      </c>
      <c r="D237">
        <v>891</v>
      </c>
      <c r="E237">
        <v>4</v>
      </c>
      <c r="F237">
        <v>460000</v>
      </c>
      <c r="G237">
        <v>12</v>
      </c>
      <c r="H237">
        <v>1</v>
      </c>
      <c r="I237" t="s">
        <v>10</v>
      </c>
    </row>
    <row r="238" spans="1:9" x14ac:dyDescent="0.35">
      <c r="A238" t="s">
        <v>15</v>
      </c>
      <c r="B238" t="s">
        <v>29</v>
      </c>
      <c r="C238">
        <v>82</v>
      </c>
      <c r="D238">
        <v>1020</v>
      </c>
      <c r="E238">
        <v>2</v>
      </c>
      <c r="F238">
        <v>440000</v>
      </c>
      <c r="G238">
        <v>15</v>
      </c>
      <c r="H238">
        <v>2</v>
      </c>
      <c r="I238" t="s">
        <v>11</v>
      </c>
    </row>
    <row r="239" spans="1:9" x14ac:dyDescent="0.35">
      <c r="A239" t="s">
        <v>15</v>
      </c>
      <c r="B239" t="s">
        <v>30</v>
      </c>
      <c r="C239">
        <v>27</v>
      </c>
      <c r="D239">
        <v>254</v>
      </c>
      <c r="E239">
        <v>6</v>
      </c>
      <c r="F239">
        <v>620000</v>
      </c>
      <c r="G239">
        <v>0</v>
      </c>
      <c r="H239">
        <v>0</v>
      </c>
      <c r="I239" t="s">
        <v>12</v>
      </c>
    </row>
    <row r="240" spans="1:9" x14ac:dyDescent="0.35">
      <c r="A240" t="s">
        <v>15</v>
      </c>
      <c r="B240" t="s">
        <v>31</v>
      </c>
      <c r="C240">
        <v>88</v>
      </c>
      <c r="D240">
        <v>1084</v>
      </c>
      <c r="E240">
        <v>1</v>
      </c>
      <c r="F240">
        <v>410000</v>
      </c>
      <c r="G240">
        <v>14</v>
      </c>
      <c r="H240">
        <v>3</v>
      </c>
      <c r="I240" t="s">
        <v>10</v>
      </c>
    </row>
    <row r="241" spans="1:9" x14ac:dyDescent="0.35">
      <c r="A241" t="s">
        <v>15</v>
      </c>
      <c r="B241" t="s">
        <v>32</v>
      </c>
      <c r="C241">
        <v>68</v>
      </c>
      <c r="D241">
        <v>828</v>
      </c>
      <c r="E241">
        <v>4</v>
      </c>
      <c r="F241">
        <v>470000</v>
      </c>
      <c r="G241">
        <v>6</v>
      </c>
      <c r="H241">
        <v>1</v>
      </c>
      <c r="I241" t="s">
        <v>11</v>
      </c>
    </row>
    <row r="242" spans="1:9" x14ac:dyDescent="0.35">
      <c r="A242" t="s">
        <v>15</v>
      </c>
      <c r="B242" t="s">
        <v>33</v>
      </c>
      <c r="C242">
        <v>74</v>
      </c>
      <c r="D242">
        <v>917</v>
      </c>
      <c r="E242">
        <v>4</v>
      </c>
      <c r="F242">
        <v>440000</v>
      </c>
      <c r="G242">
        <v>10</v>
      </c>
      <c r="H242">
        <v>2</v>
      </c>
      <c r="I242" t="s">
        <v>12</v>
      </c>
    </row>
    <row r="243" spans="1:9" x14ac:dyDescent="0.35">
      <c r="A243" t="s">
        <v>15</v>
      </c>
      <c r="B243" t="s">
        <v>34</v>
      </c>
      <c r="C243">
        <v>52</v>
      </c>
      <c r="D243">
        <v>592</v>
      </c>
      <c r="E243">
        <v>5</v>
      </c>
      <c r="F243">
        <v>500000</v>
      </c>
      <c r="G243">
        <v>6</v>
      </c>
      <c r="H243">
        <v>1</v>
      </c>
      <c r="I243" t="s">
        <v>10</v>
      </c>
    </row>
    <row r="244" spans="1:9" x14ac:dyDescent="0.35">
      <c r="A244" t="s">
        <v>15</v>
      </c>
      <c r="B244" t="s">
        <v>35</v>
      </c>
      <c r="C244">
        <v>42</v>
      </c>
      <c r="D244">
        <v>472</v>
      </c>
      <c r="E244">
        <v>5</v>
      </c>
      <c r="F244">
        <v>520000</v>
      </c>
      <c r="G244">
        <v>2</v>
      </c>
      <c r="H244">
        <v>0</v>
      </c>
      <c r="I244" t="s">
        <v>11</v>
      </c>
    </row>
    <row r="245" spans="1:9" x14ac:dyDescent="0.35">
      <c r="A245" t="s">
        <v>15</v>
      </c>
      <c r="B245" t="s">
        <v>36</v>
      </c>
      <c r="C245">
        <v>50</v>
      </c>
      <c r="D245">
        <v>566</v>
      </c>
      <c r="E245">
        <v>3</v>
      </c>
      <c r="F245">
        <v>490000</v>
      </c>
      <c r="G245">
        <v>8</v>
      </c>
      <c r="H245">
        <v>1</v>
      </c>
      <c r="I245" t="s">
        <v>12</v>
      </c>
    </row>
    <row r="246" spans="1:9" x14ac:dyDescent="0.35">
      <c r="A246" t="s">
        <v>15</v>
      </c>
      <c r="B246" t="s">
        <v>37</v>
      </c>
      <c r="C246">
        <v>32</v>
      </c>
      <c r="D246">
        <v>406</v>
      </c>
      <c r="E246">
        <v>6</v>
      </c>
      <c r="F246">
        <v>560000</v>
      </c>
      <c r="G246">
        <v>0</v>
      </c>
      <c r="H246">
        <v>0</v>
      </c>
      <c r="I246" t="s">
        <v>10</v>
      </c>
    </row>
    <row r="247" spans="1:9" x14ac:dyDescent="0.35">
      <c r="A247" t="s">
        <v>15</v>
      </c>
      <c r="B247" t="s">
        <v>38</v>
      </c>
      <c r="C247">
        <v>68</v>
      </c>
      <c r="D247">
        <v>764</v>
      </c>
      <c r="E247">
        <v>2</v>
      </c>
      <c r="F247">
        <v>470000</v>
      </c>
      <c r="G247">
        <v>7</v>
      </c>
      <c r="H247">
        <v>3</v>
      </c>
      <c r="I247" t="s">
        <v>11</v>
      </c>
    </row>
    <row r="248" spans="1:9" x14ac:dyDescent="0.35">
      <c r="A248" t="s">
        <v>15</v>
      </c>
      <c r="B248" t="s">
        <v>39</v>
      </c>
      <c r="C248">
        <v>47</v>
      </c>
      <c r="D248">
        <v>573</v>
      </c>
      <c r="E248">
        <v>5</v>
      </c>
      <c r="F248">
        <v>510000</v>
      </c>
      <c r="G248">
        <v>4</v>
      </c>
      <c r="H248">
        <v>1</v>
      </c>
      <c r="I248" t="s">
        <v>13</v>
      </c>
    </row>
    <row r="249" spans="1:9" x14ac:dyDescent="0.35">
      <c r="A249" t="s">
        <v>15</v>
      </c>
      <c r="B249" t="s">
        <v>40</v>
      </c>
      <c r="C249">
        <v>52</v>
      </c>
      <c r="D249">
        <v>588</v>
      </c>
      <c r="E249">
        <v>2</v>
      </c>
      <c r="F249">
        <v>500000</v>
      </c>
      <c r="G249">
        <v>3</v>
      </c>
      <c r="H249">
        <v>0</v>
      </c>
      <c r="I249" t="s">
        <v>13</v>
      </c>
    </row>
    <row r="250" spans="1:9" x14ac:dyDescent="0.35">
      <c r="A250" t="s">
        <v>15</v>
      </c>
      <c r="B250" t="s">
        <v>41</v>
      </c>
      <c r="C250">
        <v>60</v>
      </c>
      <c r="D250">
        <v>651</v>
      </c>
      <c r="E250">
        <v>3</v>
      </c>
      <c r="F250">
        <v>480000</v>
      </c>
      <c r="G250">
        <v>5</v>
      </c>
      <c r="H250">
        <v>2</v>
      </c>
      <c r="I250" t="s">
        <v>10</v>
      </c>
    </row>
    <row r="251" spans="1:9" x14ac:dyDescent="0.35">
      <c r="A251" t="s">
        <v>15</v>
      </c>
      <c r="B251" t="s">
        <v>42</v>
      </c>
      <c r="C251">
        <v>64</v>
      </c>
      <c r="D251">
        <v>764</v>
      </c>
      <c r="E251">
        <v>4</v>
      </c>
      <c r="F251">
        <v>470000</v>
      </c>
      <c r="G251">
        <v>6</v>
      </c>
      <c r="H251">
        <v>1</v>
      </c>
      <c r="I251" t="s">
        <v>11</v>
      </c>
    </row>
    <row r="252" spans="1:9" x14ac:dyDescent="0.35">
      <c r="A252" t="s">
        <v>15</v>
      </c>
      <c r="B252" t="s">
        <v>43</v>
      </c>
      <c r="C252">
        <v>38</v>
      </c>
      <c r="D252">
        <v>398</v>
      </c>
      <c r="E252">
        <v>5</v>
      </c>
      <c r="F252">
        <v>540000</v>
      </c>
      <c r="G252">
        <v>1</v>
      </c>
      <c r="H252">
        <v>0</v>
      </c>
      <c r="I252" t="s">
        <v>12</v>
      </c>
    </row>
    <row r="253" spans="1:9" x14ac:dyDescent="0.35">
      <c r="A253" t="s">
        <v>15</v>
      </c>
      <c r="B253" t="s">
        <v>44</v>
      </c>
      <c r="C253">
        <v>74</v>
      </c>
      <c r="D253">
        <v>826</v>
      </c>
      <c r="E253">
        <v>2</v>
      </c>
      <c r="F253">
        <v>470000</v>
      </c>
      <c r="G253">
        <v>12</v>
      </c>
      <c r="H253">
        <v>3</v>
      </c>
      <c r="I253" t="s">
        <v>10</v>
      </c>
    </row>
    <row r="254" spans="1:9" x14ac:dyDescent="0.35">
      <c r="A254" t="s">
        <v>15</v>
      </c>
      <c r="B254" t="s">
        <v>45</v>
      </c>
      <c r="C254">
        <v>82</v>
      </c>
      <c r="D254">
        <v>1020</v>
      </c>
      <c r="E254">
        <v>2</v>
      </c>
      <c r="F254">
        <v>460000</v>
      </c>
      <c r="G254">
        <v>15</v>
      </c>
      <c r="H254">
        <v>2</v>
      </c>
      <c r="I254" t="s">
        <v>11</v>
      </c>
    </row>
    <row r="255" spans="1:9" x14ac:dyDescent="0.35">
      <c r="A255" t="s">
        <v>15</v>
      </c>
      <c r="B255" t="s">
        <v>46</v>
      </c>
      <c r="C255">
        <v>27</v>
      </c>
      <c r="D255">
        <v>259</v>
      </c>
      <c r="E255">
        <v>6</v>
      </c>
      <c r="F255">
        <v>620000</v>
      </c>
      <c r="G255">
        <v>0</v>
      </c>
      <c r="H255">
        <v>0</v>
      </c>
      <c r="I255" t="s">
        <v>12</v>
      </c>
    </row>
    <row r="256" spans="1:9" x14ac:dyDescent="0.35">
      <c r="A256" t="s">
        <v>15</v>
      </c>
      <c r="B256" t="s">
        <v>47</v>
      </c>
      <c r="C256">
        <v>94</v>
      </c>
      <c r="D256">
        <v>1143</v>
      </c>
      <c r="E256">
        <v>3</v>
      </c>
      <c r="F256">
        <v>400000</v>
      </c>
      <c r="G256">
        <v>14</v>
      </c>
      <c r="H256">
        <v>3</v>
      </c>
      <c r="I256" t="s">
        <v>10</v>
      </c>
    </row>
    <row r="257" spans="1:9" x14ac:dyDescent="0.35">
      <c r="A257" t="s">
        <v>15</v>
      </c>
      <c r="B257" t="s">
        <v>48</v>
      </c>
      <c r="C257">
        <v>90</v>
      </c>
      <c r="D257">
        <v>1020</v>
      </c>
      <c r="E257">
        <v>4</v>
      </c>
      <c r="F257">
        <v>410000</v>
      </c>
      <c r="G257">
        <v>10</v>
      </c>
      <c r="H257">
        <v>2</v>
      </c>
      <c r="I257" t="s">
        <v>11</v>
      </c>
    </row>
    <row r="258" spans="1:9" x14ac:dyDescent="0.35">
      <c r="A258" t="s">
        <v>15</v>
      </c>
      <c r="B258" t="s">
        <v>49</v>
      </c>
      <c r="C258">
        <v>45</v>
      </c>
      <c r="D258">
        <v>534</v>
      </c>
      <c r="E258">
        <v>5</v>
      </c>
      <c r="F258">
        <v>520000</v>
      </c>
      <c r="G258">
        <v>3</v>
      </c>
      <c r="H258">
        <v>1</v>
      </c>
      <c r="I258" t="s">
        <v>13</v>
      </c>
    </row>
    <row r="259" spans="1:9" x14ac:dyDescent="0.35">
      <c r="A259" t="s">
        <v>15</v>
      </c>
      <c r="B259" t="s">
        <v>50</v>
      </c>
      <c r="C259">
        <v>52</v>
      </c>
      <c r="D259">
        <v>588</v>
      </c>
      <c r="E259">
        <v>4</v>
      </c>
      <c r="F259">
        <v>500000</v>
      </c>
      <c r="G259">
        <v>5</v>
      </c>
      <c r="H259">
        <v>0</v>
      </c>
      <c r="I259" t="s">
        <v>10</v>
      </c>
    </row>
    <row r="260" spans="1:9" x14ac:dyDescent="0.35">
      <c r="A260" t="s">
        <v>15</v>
      </c>
      <c r="B260" t="s">
        <v>51</v>
      </c>
      <c r="C260">
        <v>68</v>
      </c>
      <c r="D260">
        <v>828</v>
      </c>
      <c r="E260">
        <v>3</v>
      </c>
      <c r="F260">
        <v>480000</v>
      </c>
      <c r="G260">
        <v>8</v>
      </c>
      <c r="H260">
        <v>2</v>
      </c>
      <c r="I260" t="s">
        <v>10</v>
      </c>
    </row>
    <row r="261" spans="1:9" x14ac:dyDescent="0.35">
      <c r="A261" t="s">
        <v>15</v>
      </c>
      <c r="B261" t="s">
        <v>52</v>
      </c>
      <c r="C261">
        <v>42</v>
      </c>
      <c r="D261">
        <v>496</v>
      </c>
      <c r="E261">
        <v>6</v>
      </c>
      <c r="F261">
        <v>570000</v>
      </c>
      <c r="G261">
        <v>2</v>
      </c>
      <c r="H261">
        <v>0</v>
      </c>
      <c r="I261" t="s">
        <v>11</v>
      </c>
    </row>
    <row r="262" spans="1:9" x14ac:dyDescent="0.35">
      <c r="A262" t="s">
        <v>15</v>
      </c>
      <c r="B262" t="s">
        <v>53</v>
      </c>
      <c r="C262">
        <v>80</v>
      </c>
      <c r="D262">
        <v>885</v>
      </c>
      <c r="E262">
        <v>3</v>
      </c>
      <c r="F262">
        <v>440000</v>
      </c>
      <c r="G262">
        <v>11</v>
      </c>
      <c r="H262">
        <v>1</v>
      </c>
      <c r="I262" t="s">
        <v>12</v>
      </c>
    </row>
    <row r="263" spans="1:9" x14ac:dyDescent="0.35">
      <c r="A263" t="s">
        <v>15</v>
      </c>
      <c r="B263" t="s">
        <v>54</v>
      </c>
      <c r="C263">
        <v>60</v>
      </c>
      <c r="D263">
        <v>696</v>
      </c>
      <c r="E263">
        <v>3</v>
      </c>
      <c r="F263">
        <v>450000</v>
      </c>
      <c r="G263">
        <v>6</v>
      </c>
      <c r="H263">
        <v>2</v>
      </c>
      <c r="I263" t="s">
        <v>10</v>
      </c>
    </row>
    <row r="264" spans="1:9" x14ac:dyDescent="0.35">
      <c r="A264" t="s">
        <v>15</v>
      </c>
      <c r="B264" t="s">
        <v>55</v>
      </c>
      <c r="C264">
        <v>45</v>
      </c>
      <c r="D264">
        <v>436</v>
      </c>
      <c r="E264">
        <v>5</v>
      </c>
      <c r="F264">
        <v>560000</v>
      </c>
      <c r="G264">
        <v>1</v>
      </c>
      <c r="H264">
        <v>0</v>
      </c>
      <c r="I264" t="s">
        <v>13</v>
      </c>
    </row>
    <row r="265" spans="1:9" x14ac:dyDescent="0.35">
      <c r="A265" t="s">
        <v>15</v>
      </c>
      <c r="B265" t="s">
        <v>56</v>
      </c>
      <c r="C265">
        <v>70</v>
      </c>
      <c r="D265">
        <v>815</v>
      </c>
      <c r="E265">
        <v>4</v>
      </c>
      <c r="F265">
        <v>480000</v>
      </c>
      <c r="G265">
        <v>9</v>
      </c>
      <c r="H265">
        <v>1</v>
      </c>
      <c r="I265" t="s">
        <v>11</v>
      </c>
    </row>
    <row r="266" spans="1:9" x14ac:dyDescent="0.35">
      <c r="A266" t="s">
        <v>15</v>
      </c>
      <c r="B266" t="s">
        <v>57</v>
      </c>
      <c r="C266">
        <v>50</v>
      </c>
      <c r="D266">
        <v>573</v>
      </c>
      <c r="E266">
        <v>4</v>
      </c>
      <c r="F266">
        <v>500000</v>
      </c>
      <c r="G266">
        <v>4</v>
      </c>
      <c r="H266">
        <v>1</v>
      </c>
      <c r="I266" t="s">
        <v>13</v>
      </c>
    </row>
    <row r="267" spans="1:9" x14ac:dyDescent="0.35">
      <c r="A267" t="s">
        <v>15</v>
      </c>
      <c r="B267" t="s">
        <v>58</v>
      </c>
      <c r="C267">
        <v>35</v>
      </c>
      <c r="D267">
        <v>395</v>
      </c>
      <c r="E267">
        <v>6</v>
      </c>
      <c r="F267">
        <v>570000</v>
      </c>
      <c r="G267">
        <v>0</v>
      </c>
      <c r="H267">
        <v>0</v>
      </c>
      <c r="I267" t="s">
        <v>12</v>
      </c>
    </row>
    <row r="268" spans="1:9" x14ac:dyDescent="0.35">
      <c r="A268" t="s">
        <v>15</v>
      </c>
      <c r="B268" t="s">
        <v>59</v>
      </c>
      <c r="C268">
        <v>78</v>
      </c>
      <c r="D268">
        <v>929</v>
      </c>
      <c r="E268">
        <v>3</v>
      </c>
      <c r="F268">
        <v>440000</v>
      </c>
      <c r="G268">
        <v>11</v>
      </c>
      <c r="H268">
        <v>2</v>
      </c>
      <c r="I268" t="s">
        <v>10</v>
      </c>
    </row>
    <row r="269" spans="1:9" x14ac:dyDescent="0.35">
      <c r="A269" t="s">
        <v>15</v>
      </c>
      <c r="B269" t="s">
        <v>60</v>
      </c>
      <c r="C269">
        <v>60</v>
      </c>
      <c r="D269">
        <v>738</v>
      </c>
      <c r="E269">
        <v>2</v>
      </c>
      <c r="F269">
        <v>470000</v>
      </c>
      <c r="G269">
        <v>7</v>
      </c>
      <c r="H269">
        <v>1</v>
      </c>
      <c r="I269" t="s">
        <v>11</v>
      </c>
    </row>
    <row r="270" spans="1:9" x14ac:dyDescent="0.35">
      <c r="A270" t="s">
        <v>15</v>
      </c>
      <c r="B270" t="s">
        <v>61</v>
      </c>
      <c r="C270">
        <v>37</v>
      </c>
      <c r="D270">
        <v>435</v>
      </c>
      <c r="E270">
        <v>6</v>
      </c>
      <c r="F270">
        <v>550000</v>
      </c>
      <c r="G270">
        <v>1</v>
      </c>
      <c r="H270">
        <v>0</v>
      </c>
      <c r="I270" t="s">
        <v>13</v>
      </c>
    </row>
    <row r="271" spans="1:9" x14ac:dyDescent="0.35">
      <c r="A271" t="s">
        <v>15</v>
      </c>
      <c r="B271" t="s">
        <v>62</v>
      </c>
      <c r="C271">
        <v>70</v>
      </c>
      <c r="D271">
        <v>778</v>
      </c>
      <c r="E271">
        <v>4</v>
      </c>
      <c r="F271">
        <v>470000</v>
      </c>
      <c r="G271">
        <v>8</v>
      </c>
      <c r="H271">
        <v>1</v>
      </c>
      <c r="I271" t="s">
        <v>10</v>
      </c>
    </row>
    <row r="272" spans="1:9" x14ac:dyDescent="0.35">
      <c r="A272" t="s">
        <v>15</v>
      </c>
      <c r="B272" t="s">
        <v>63</v>
      </c>
      <c r="C272">
        <v>44</v>
      </c>
      <c r="D272">
        <v>483</v>
      </c>
      <c r="E272">
        <v>5</v>
      </c>
      <c r="F272">
        <v>510000</v>
      </c>
      <c r="G272">
        <v>2</v>
      </c>
      <c r="H272">
        <v>0</v>
      </c>
      <c r="I272" t="s">
        <v>11</v>
      </c>
    </row>
    <row r="273" spans="1:9" x14ac:dyDescent="0.35">
      <c r="A273" t="s">
        <v>15</v>
      </c>
      <c r="B273" t="s">
        <v>64</v>
      </c>
      <c r="C273">
        <v>60</v>
      </c>
      <c r="D273">
        <v>651</v>
      </c>
      <c r="E273">
        <v>3</v>
      </c>
      <c r="F273">
        <v>490000</v>
      </c>
      <c r="G273">
        <v>5</v>
      </c>
      <c r="H273">
        <v>2</v>
      </c>
      <c r="I273" t="s">
        <v>12</v>
      </c>
    </row>
    <row r="274" spans="1:9" x14ac:dyDescent="0.35">
      <c r="A274" t="s">
        <v>15</v>
      </c>
      <c r="B274" t="s">
        <v>65</v>
      </c>
      <c r="C274">
        <v>50</v>
      </c>
      <c r="D274">
        <v>578</v>
      </c>
      <c r="E274">
        <v>2</v>
      </c>
      <c r="F274">
        <v>470000</v>
      </c>
      <c r="G274">
        <v>6</v>
      </c>
      <c r="H274">
        <v>1</v>
      </c>
      <c r="I274" t="s">
        <v>13</v>
      </c>
    </row>
    <row r="275" spans="1:9" x14ac:dyDescent="0.35">
      <c r="A275" t="s">
        <v>15</v>
      </c>
      <c r="B275" t="s">
        <v>66</v>
      </c>
      <c r="C275">
        <v>65</v>
      </c>
      <c r="D275">
        <v>791</v>
      </c>
      <c r="E275">
        <v>2</v>
      </c>
      <c r="F275">
        <v>460000</v>
      </c>
      <c r="G275">
        <v>10</v>
      </c>
      <c r="H275">
        <v>3</v>
      </c>
      <c r="I275" t="s">
        <v>11</v>
      </c>
    </row>
    <row r="276" spans="1:9" x14ac:dyDescent="0.35">
      <c r="A276" t="s">
        <v>15</v>
      </c>
      <c r="B276" t="s">
        <v>67</v>
      </c>
      <c r="C276">
        <v>31</v>
      </c>
      <c r="D276">
        <v>369</v>
      </c>
      <c r="E276">
        <v>6</v>
      </c>
      <c r="F276">
        <v>620000</v>
      </c>
      <c r="G276">
        <v>0</v>
      </c>
      <c r="H276">
        <v>0</v>
      </c>
      <c r="I276" t="s">
        <v>12</v>
      </c>
    </row>
    <row r="277" spans="1:9" x14ac:dyDescent="0.35">
      <c r="A277" t="s">
        <v>15</v>
      </c>
      <c r="B277" t="s">
        <v>68</v>
      </c>
      <c r="C277">
        <v>76</v>
      </c>
      <c r="D277">
        <v>940</v>
      </c>
      <c r="E277">
        <v>4</v>
      </c>
      <c r="F277">
        <v>430000</v>
      </c>
      <c r="G277">
        <v>9</v>
      </c>
      <c r="H277">
        <v>1</v>
      </c>
      <c r="I277" t="s">
        <v>10</v>
      </c>
    </row>
    <row r="278" spans="1:9" x14ac:dyDescent="0.35">
      <c r="A278" t="s">
        <v>15</v>
      </c>
      <c r="B278" t="s">
        <v>69</v>
      </c>
      <c r="C278">
        <v>43</v>
      </c>
      <c r="D278">
        <v>486</v>
      </c>
      <c r="E278">
        <v>4</v>
      </c>
      <c r="F278">
        <v>490000</v>
      </c>
      <c r="G278">
        <v>3</v>
      </c>
      <c r="H278">
        <v>1</v>
      </c>
      <c r="I278" t="s">
        <v>11</v>
      </c>
    </row>
    <row r="279" spans="1:9" x14ac:dyDescent="0.35">
      <c r="A279" t="s">
        <v>15</v>
      </c>
      <c r="B279" t="s">
        <v>70</v>
      </c>
      <c r="C279">
        <v>54</v>
      </c>
      <c r="D279">
        <v>617</v>
      </c>
      <c r="E279">
        <v>3</v>
      </c>
      <c r="F279">
        <v>480000</v>
      </c>
      <c r="G279">
        <v>2</v>
      </c>
      <c r="H279">
        <v>2</v>
      </c>
      <c r="I279" t="s">
        <v>10</v>
      </c>
    </row>
    <row r="280" spans="1:9" x14ac:dyDescent="0.35">
      <c r="A280" t="s">
        <v>15</v>
      </c>
      <c r="B280" t="s">
        <v>71</v>
      </c>
      <c r="C280">
        <v>70</v>
      </c>
      <c r="D280">
        <v>828</v>
      </c>
      <c r="E280">
        <v>4</v>
      </c>
      <c r="F280">
        <v>470000</v>
      </c>
      <c r="G280">
        <v>8</v>
      </c>
      <c r="H280">
        <v>1</v>
      </c>
      <c r="I280" t="s">
        <v>12</v>
      </c>
    </row>
    <row r="281" spans="1:9" x14ac:dyDescent="0.35">
      <c r="A281" t="s">
        <v>15</v>
      </c>
      <c r="B281" t="s">
        <v>72</v>
      </c>
      <c r="C281">
        <v>58</v>
      </c>
      <c r="D281">
        <v>684</v>
      </c>
      <c r="E281">
        <v>5</v>
      </c>
      <c r="F281">
        <v>460000</v>
      </c>
      <c r="G281">
        <v>4</v>
      </c>
      <c r="H281">
        <v>0</v>
      </c>
      <c r="I281" t="s">
        <v>11</v>
      </c>
    </row>
    <row r="282" spans="1:9" x14ac:dyDescent="0.35">
      <c r="A282" t="s">
        <v>15</v>
      </c>
      <c r="B282" t="s">
        <v>73</v>
      </c>
      <c r="C282">
        <v>75</v>
      </c>
      <c r="D282">
        <v>917</v>
      </c>
      <c r="E282">
        <v>4</v>
      </c>
      <c r="F282">
        <v>440000</v>
      </c>
      <c r="G282">
        <v>11</v>
      </c>
      <c r="H282">
        <v>2</v>
      </c>
      <c r="I282" t="s">
        <v>13</v>
      </c>
    </row>
    <row r="283" spans="1:9" x14ac:dyDescent="0.35">
      <c r="A283" t="s">
        <v>15</v>
      </c>
      <c r="B283" t="s">
        <v>74</v>
      </c>
      <c r="C283">
        <v>62</v>
      </c>
      <c r="D283">
        <v>754</v>
      </c>
      <c r="E283">
        <v>4</v>
      </c>
      <c r="F283">
        <v>450000</v>
      </c>
      <c r="G283">
        <v>5</v>
      </c>
      <c r="H283">
        <v>1</v>
      </c>
      <c r="I283" t="s">
        <v>10</v>
      </c>
    </row>
    <row r="284" spans="1:9" x14ac:dyDescent="0.35">
      <c r="A284" t="s">
        <v>15</v>
      </c>
      <c r="B284" t="s">
        <v>75</v>
      </c>
      <c r="C284">
        <v>43</v>
      </c>
      <c r="D284">
        <v>460</v>
      </c>
      <c r="E284">
        <v>6</v>
      </c>
      <c r="F284">
        <v>570000</v>
      </c>
      <c r="G284">
        <v>1</v>
      </c>
      <c r="H284">
        <v>0</v>
      </c>
      <c r="I284" t="s">
        <v>12</v>
      </c>
    </row>
    <row r="285" spans="1:9" x14ac:dyDescent="0.35">
      <c r="A285" t="s">
        <v>15</v>
      </c>
      <c r="B285" t="s">
        <v>76</v>
      </c>
      <c r="C285">
        <v>82</v>
      </c>
      <c r="D285">
        <v>1020</v>
      </c>
      <c r="E285">
        <v>2</v>
      </c>
      <c r="F285">
        <v>440000</v>
      </c>
      <c r="G285">
        <v>15</v>
      </c>
      <c r="H285">
        <v>2</v>
      </c>
      <c r="I285" t="s">
        <v>11</v>
      </c>
    </row>
    <row r="286" spans="1:9" x14ac:dyDescent="0.35">
      <c r="A286" t="s">
        <v>15</v>
      </c>
      <c r="B286" t="s">
        <v>77</v>
      </c>
      <c r="C286">
        <v>55</v>
      </c>
      <c r="D286">
        <v>607</v>
      </c>
      <c r="E286">
        <v>3</v>
      </c>
      <c r="F286">
        <v>490000</v>
      </c>
      <c r="G286">
        <v>3</v>
      </c>
      <c r="H286">
        <v>1</v>
      </c>
      <c r="I286" t="s">
        <v>10</v>
      </c>
    </row>
    <row r="287" spans="1:9" x14ac:dyDescent="0.35">
      <c r="A287" t="s">
        <v>15</v>
      </c>
      <c r="B287" t="s">
        <v>78</v>
      </c>
      <c r="C287">
        <v>47</v>
      </c>
      <c r="D287">
        <v>498</v>
      </c>
      <c r="E287">
        <v>4</v>
      </c>
      <c r="F287">
        <v>510000</v>
      </c>
      <c r="G287">
        <v>2</v>
      </c>
      <c r="H287">
        <v>0</v>
      </c>
      <c r="I287" t="s">
        <v>13</v>
      </c>
    </row>
    <row r="288" spans="1:9" x14ac:dyDescent="0.35">
      <c r="A288" t="s">
        <v>15</v>
      </c>
      <c r="B288" t="s">
        <v>79</v>
      </c>
      <c r="C288">
        <v>40</v>
      </c>
      <c r="D288">
        <v>411</v>
      </c>
      <c r="E288">
        <v>6</v>
      </c>
      <c r="F288">
        <v>570000</v>
      </c>
      <c r="G288">
        <v>1</v>
      </c>
      <c r="H288">
        <v>0</v>
      </c>
      <c r="I288" t="s">
        <v>11</v>
      </c>
    </row>
    <row r="289" spans="1:9" x14ac:dyDescent="0.35">
      <c r="A289" t="s">
        <v>15</v>
      </c>
      <c r="B289" t="s">
        <v>80</v>
      </c>
      <c r="C289">
        <v>70</v>
      </c>
      <c r="D289">
        <v>828</v>
      </c>
      <c r="E289">
        <v>2</v>
      </c>
      <c r="F289">
        <v>460000</v>
      </c>
      <c r="G289">
        <v>8</v>
      </c>
      <c r="H289">
        <v>1</v>
      </c>
      <c r="I289" t="s">
        <v>10</v>
      </c>
    </row>
    <row r="290" spans="1:9" x14ac:dyDescent="0.35">
      <c r="A290" t="s">
        <v>15</v>
      </c>
      <c r="B290" t="s">
        <v>81</v>
      </c>
      <c r="C290">
        <v>57</v>
      </c>
      <c r="D290">
        <v>651</v>
      </c>
      <c r="E290">
        <v>3</v>
      </c>
      <c r="F290">
        <v>480000</v>
      </c>
      <c r="G290">
        <v>4</v>
      </c>
      <c r="H290">
        <v>2</v>
      </c>
      <c r="I290" t="s">
        <v>12</v>
      </c>
    </row>
    <row r="291" spans="1:9" x14ac:dyDescent="0.35">
      <c r="A291" t="s">
        <v>15</v>
      </c>
      <c r="B291" t="s">
        <v>82</v>
      </c>
      <c r="C291">
        <v>75</v>
      </c>
      <c r="D291">
        <v>891</v>
      </c>
      <c r="E291">
        <v>0</v>
      </c>
      <c r="F291">
        <v>470000</v>
      </c>
      <c r="G291">
        <v>12</v>
      </c>
      <c r="H291">
        <v>3</v>
      </c>
      <c r="I291" t="s">
        <v>11</v>
      </c>
    </row>
    <row r="292" spans="1:9" x14ac:dyDescent="0.35">
      <c r="A292" t="s">
        <v>15</v>
      </c>
      <c r="B292" t="s">
        <v>83</v>
      </c>
      <c r="C292">
        <v>60</v>
      </c>
      <c r="D292">
        <v>738</v>
      </c>
      <c r="E292">
        <v>3</v>
      </c>
      <c r="F292">
        <v>450000</v>
      </c>
      <c r="G292">
        <v>7</v>
      </c>
      <c r="H292">
        <v>1</v>
      </c>
      <c r="I292" t="s">
        <v>10</v>
      </c>
    </row>
    <row r="293" spans="1:9" x14ac:dyDescent="0.35">
      <c r="A293" t="s">
        <v>15</v>
      </c>
      <c r="B293" t="s">
        <v>84</v>
      </c>
      <c r="C293">
        <v>42</v>
      </c>
      <c r="D293">
        <v>496</v>
      </c>
      <c r="E293">
        <v>5</v>
      </c>
      <c r="F293">
        <v>520000</v>
      </c>
      <c r="G293">
        <v>2</v>
      </c>
      <c r="H293">
        <v>0</v>
      </c>
      <c r="I293" t="s">
        <v>13</v>
      </c>
    </row>
    <row r="294" spans="1:9" x14ac:dyDescent="0.35">
      <c r="A294" t="s">
        <v>15</v>
      </c>
      <c r="B294" t="s">
        <v>85</v>
      </c>
      <c r="C294">
        <v>48</v>
      </c>
      <c r="D294">
        <v>573</v>
      </c>
      <c r="E294">
        <v>4</v>
      </c>
      <c r="F294">
        <v>510000</v>
      </c>
      <c r="G294">
        <v>3</v>
      </c>
      <c r="H294">
        <v>1</v>
      </c>
      <c r="I294" t="s">
        <v>12</v>
      </c>
    </row>
    <row r="295" spans="1:9" x14ac:dyDescent="0.35">
      <c r="A295" t="s">
        <v>15</v>
      </c>
      <c r="B295" t="s">
        <v>86</v>
      </c>
      <c r="C295">
        <v>80</v>
      </c>
      <c r="D295">
        <v>885</v>
      </c>
      <c r="E295">
        <v>5</v>
      </c>
      <c r="F295">
        <v>440000</v>
      </c>
      <c r="G295">
        <v>11</v>
      </c>
      <c r="H295">
        <v>1</v>
      </c>
      <c r="I295" t="s">
        <v>11</v>
      </c>
    </row>
    <row r="296" spans="1:9" x14ac:dyDescent="0.35">
      <c r="A296" t="s">
        <v>15</v>
      </c>
      <c r="B296" t="s">
        <v>87</v>
      </c>
      <c r="C296">
        <v>85</v>
      </c>
      <c r="D296">
        <v>1020</v>
      </c>
      <c r="E296">
        <v>3</v>
      </c>
      <c r="F296">
        <v>430000</v>
      </c>
      <c r="G296">
        <v>15</v>
      </c>
      <c r="H296">
        <v>2</v>
      </c>
      <c r="I296" t="s">
        <v>10</v>
      </c>
    </row>
    <row r="297" spans="1:9" x14ac:dyDescent="0.35">
      <c r="A297" t="s">
        <v>15</v>
      </c>
      <c r="B297" t="s">
        <v>88</v>
      </c>
      <c r="C297">
        <v>30</v>
      </c>
      <c r="D297">
        <v>346</v>
      </c>
      <c r="E297">
        <v>6</v>
      </c>
      <c r="F297">
        <v>620000</v>
      </c>
      <c r="G297">
        <v>0</v>
      </c>
      <c r="H297">
        <v>0</v>
      </c>
      <c r="I297" t="s">
        <v>12</v>
      </c>
    </row>
    <row r="298" spans="1:9" x14ac:dyDescent="0.35">
      <c r="A298" t="s">
        <v>15</v>
      </c>
      <c r="B298" t="s">
        <v>89</v>
      </c>
      <c r="C298">
        <v>94</v>
      </c>
      <c r="D298">
        <v>1143</v>
      </c>
      <c r="E298">
        <v>3</v>
      </c>
      <c r="F298">
        <v>400000</v>
      </c>
      <c r="G298">
        <v>14</v>
      </c>
      <c r="H298">
        <v>3</v>
      </c>
      <c r="I298" t="s">
        <v>10</v>
      </c>
    </row>
    <row r="299" spans="1:9" x14ac:dyDescent="0.35">
      <c r="A299" t="s">
        <v>15</v>
      </c>
      <c r="B299" t="s">
        <v>90</v>
      </c>
      <c r="C299">
        <v>90</v>
      </c>
      <c r="D299">
        <v>1020</v>
      </c>
      <c r="E299">
        <v>4</v>
      </c>
      <c r="F299">
        <v>410000</v>
      </c>
      <c r="G299">
        <v>10</v>
      </c>
      <c r="H299">
        <v>2</v>
      </c>
      <c r="I299" t="s">
        <v>11</v>
      </c>
    </row>
    <row r="300" spans="1:9" x14ac:dyDescent="0.35">
      <c r="A300" t="s">
        <v>15</v>
      </c>
      <c r="B300" t="s">
        <v>91</v>
      </c>
      <c r="C300">
        <v>45</v>
      </c>
      <c r="D300">
        <v>534</v>
      </c>
      <c r="E300">
        <v>5</v>
      </c>
      <c r="F300">
        <v>520000</v>
      </c>
      <c r="G300">
        <v>3</v>
      </c>
      <c r="H300">
        <v>1</v>
      </c>
      <c r="I300" t="s">
        <v>13</v>
      </c>
    </row>
    <row r="301" spans="1:9" x14ac:dyDescent="0.35">
      <c r="A301" t="s">
        <v>15</v>
      </c>
      <c r="B301" t="s">
        <v>92</v>
      </c>
      <c r="C301">
        <v>52</v>
      </c>
      <c r="D301">
        <v>588</v>
      </c>
      <c r="E301">
        <v>4</v>
      </c>
      <c r="F301">
        <v>500000</v>
      </c>
      <c r="G301">
        <v>5</v>
      </c>
      <c r="H301">
        <v>0</v>
      </c>
      <c r="I301" t="s">
        <v>13</v>
      </c>
    </row>
    <row r="302" spans="1:9" x14ac:dyDescent="0.35">
      <c r="A302" t="s">
        <v>15</v>
      </c>
      <c r="B302" t="s">
        <v>93</v>
      </c>
      <c r="C302">
        <v>68</v>
      </c>
      <c r="D302">
        <v>801</v>
      </c>
      <c r="E302">
        <v>3</v>
      </c>
      <c r="F302">
        <v>480000</v>
      </c>
      <c r="G302">
        <v>8</v>
      </c>
      <c r="H302">
        <v>2</v>
      </c>
      <c r="I302" t="s">
        <v>10</v>
      </c>
    </row>
    <row r="303" spans="1:9" x14ac:dyDescent="0.35">
      <c r="A303" t="s">
        <v>15</v>
      </c>
      <c r="B303" t="s">
        <v>94</v>
      </c>
      <c r="C303">
        <v>45</v>
      </c>
      <c r="D303">
        <v>496</v>
      </c>
      <c r="E303">
        <v>6</v>
      </c>
      <c r="F303">
        <v>570000</v>
      </c>
      <c r="G303">
        <v>2</v>
      </c>
      <c r="H303">
        <v>0</v>
      </c>
      <c r="I303" t="s">
        <v>11</v>
      </c>
    </row>
    <row r="304" spans="1:9" x14ac:dyDescent="0.35">
      <c r="A304" t="s">
        <v>15</v>
      </c>
      <c r="B304" t="s">
        <v>95</v>
      </c>
      <c r="C304">
        <v>80</v>
      </c>
      <c r="D304">
        <v>960</v>
      </c>
      <c r="E304">
        <v>3</v>
      </c>
      <c r="F304">
        <v>440000</v>
      </c>
      <c r="G304">
        <v>11</v>
      </c>
      <c r="H304">
        <v>1</v>
      </c>
      <c r="I304" t="s">
        <v>12</v>
      </c>
    </row>
    <row r="305" spans="1:9" x14ac:dyDescent="0.35">
      <c r="A305" t="s">
        <v>15</v>
      </c>
      <c r="B305" t="s">
        <v>96</v>
      </c>
      <c r="C305">
        <v>62</v>
      </c>
      <c r="D305">
        <v>738</v>
      </c>
      <c r="E305">
        <v>4</v>
      </c>
      <c r="F305">
        <v>450000</v>
      </c>
      <c r="G305">
        <v>6</v>
      </c>
      <c r="H305">
        <v>2</v>
      </c>
      <c r="I305" t="s">
        <v>10</v>
      </c>
    </row>
    <row r="306" spans="1:9" x14ac:dyDescent="0.35">
      <c r="A306" t="s">
        <v>15</v>
      </c>
      <c r="B306" t="s">
        <v>97</v>
      </c>
      <c r="C306">
        <v>45</v>
      </c>
      <c r="D306">
        <v>534</v>
      </c>
      <c r="E306">
        <v>5</v>
      </c>
      <c r="F306">
        <v>560000</v>
      </c>
      <c r="G306">
        <v>1</v>
      </c>
      <c r="H306">
        <v>0</v>
      </c>
      <c r="I306" t="s">
        <v>13</v>
      </c>
    </row>
    <row r="307" spans="1:9" x14ac:dyDescent="0.35">
      <c r="A307" t="s">
        <v>15</v>
      </c>
      <c r="B307" t="s">
        <v>98</v>
      </c>
      <c r="C307">
        <v>70</v>
      </c>
      <c r="D307">
        <v>815</v>
      </c>
      <c r="E307">
        <v>4</v>
      </c>
      <c r="F307">
        <v>480000</v>
      </c>
      <c r="G307">
        <v>9</v>
      </c>
      <c r="H307">
        <v>1</v>
      </c>
      <c r="I307" t="s">
        <v>11</v>
      </c>
    </row>
    <row r="308" spans="1:9" x14ac:dyDescent="0.35">
      <c r="A308" t="s">
        <v>15</v>
      </c>
      <c r="B308" t="s">
        <v>99</v>
      </c>
      <c r="C308">
        <v>50</v>
      </c>
      <c r="D308">
        <v>573</v>
      </c>
      <c r="E308">
        <v>4</v>
      </c>
      <c r="F308">
        <v>500000</v>
      </c>
      <c r="G308">
        <v>4</v>
      </c>
      <c r="H308">
        <v>1</v>
      </c>
      <c r="I308" t="s">
        <v>13</v>
      </c>
    </row>
    <row r="309" spans="1:9" x14ac:dyDescent="0.35">
      <c r="A309" t="s">
        <v>15</v>
      </c>
      <c r="B309" t="s">
        <v>100</v>
      </c>
      <c r="C309">
        <v>35</v>
      </c>
      <c r="D309">
        <v>395</v>
      </c>
      <c r="E309">
        <v>6</v>
      </c>
      <c r="F309">
        <v>570000</v>
      </c>
      <c r="G309">
        <v>0</v>
      </c>
      <c r="H309">
        <v>0</v>
      </c>
      <c r="I309" t="s">
        <v>12</v>
      </c>
    </row>
    <row r="310" spans="1:9" x14ac:dyDescent="0.35">
      <c r="A310" t="s">
        <v>15</v>
      </c>
      <c r="B310" t="s">
        <v>101</v>
      </c>
      <c r="C310">
        <v>75</v>
      </c>
      <c r="D310">
        <v>891</v>
      </c>
      <c r="E310">
        <v>3</v>
      </c>
      <c r="F310">
        <v>440000</v>
      </c>
      <c r="G310">
        <v>11</v>
      </c>
      <c r="H310">
        <v>2</v>
      </c>
      <c r="I310" t="s">
        <v>10</v>
      </c>
    </row>
    <row r="311" spans="1:9" x14ac:dyDescent="0.35">
      <c r="A311" t="s">
        <v>15</v>
      </c>
      <c r="B311" t="s">
        <v>102</v>
      </c>
      <c r="C311">
        <v>60</v>
      </c>
      <c r="D311">
        <v>738</v>
      </c>
      <c r="E311">
        <v>5</v>
      </c>
      <c r="F311">
        <v>470000</v>
      </c>
      <c r="G311">
        <v>7</v>
      </c>
      <c r="H311">
        <v>1</v>
      </c>
      <c r="I311" t="s">
        <v>11</v>
      </c>
    </row>
    <row r="312" spans="1:9" x14ac:dyDescent="0.35">
      <c r="A312" t="s">
        <v>15</v>
      </c>
      <c r="B312" t="s">
        <v>103</v>
      </c>
      <c r="C312">
        <v>40</v>
      </c>
      <c r="D312">
        <v>460</v>
      </c>
      <c r="E312">
        <v>6</v>
      </c>
      <c r="F312">
        <v>550000</v>
      </c>
      <c r="G312">
        <v>1</v>
      </c>
      <c r="H312">
        <v>0</v>
      </c>
      <c r="I312" t="s">
        <v>13</v>
      </c>
    </row>
    <row r="313" spans="1:9" x14ac:dyDescent="0.35">
      <c r="A313" t="s">
        <v>15</v>
      </c>
      <c r="B313" t="s">
        <v>104</v>
      </c>
      <c r="C313">
        <v>70</v>
      </c>
      <c r="D313">
        <v>828</v>
      </c>
      <c r="E313">
        <v>4</v>
      </c>
      <c r="F313">
        <v>470000</v>
      </c>
      <c r="G313">
        <v>8</v>
      </c>
      <c r="H313">
        <v>1</v>
      </c>
      <c r="I313" t="s">
        <v>10</v>
      </c>
    </row>
    <row r="314" spans="1:9" x14ac:dyDescent="0.35">
      <c r="A314" t="s">
        <v>15</v>
      </c>
      <c r="B314" t="s">
        <v>105</v>
      </c>
      <c r="C314">
        <v>45</v>
      </c>
      <c r="D314">
        <v>534</v>
      </c>
      <c r="E314">
        <v>5</v>
      </c>
      <c r="F314">
        <v>510000</v>
      </c>
      <c r="G314">
        <v>2</v>
      </c>
      <c r="H314">
        <v>0</v>
      </c>
      <c r="I314" t="s">
        <v>11</v>
      </c>
    </row>
    <row r="315" spans="1:9" x14ac:dyDescent="0.35">
      <c r="A315" t="s">
        <v>15</v>
      </c>
      <c r="B315" t="s">
        <v>106</v>
      </c>
      <c r="C315">
        <v>60</v>
      </c>
      <c r="D315">
        <v>738</v>
      </c>
      <c r="E315">
        <v>3</v>
      </c>
      <c r="F315">
        <v>480000</v>
      </c>
      <c r="G315">
        <v>5</v>
      </c>
      <c r="H315">
        <v>2</v>
      </c>
      <c r="I315" t="s">
        <v>12</v>
      </c>
    </row>
    <row r="316" spans="1:9" x14ac:dyDescent="0.35">
      <c r="A316" t="s">
        <v>15</v>
      </c>
      <c r="B316" t="s">
        <v>107</v>
      </c>
      <c r="C316">
        <v>50</v>
      </c>
      <c r="D316">
        <v>607</v>
      </c>
      <c r="E316">
        <v>2</v>
      </c>
      <c r="F316">
        <v>460000</v>
      </c>
      <c r="G316">
        <v>6</v>
      </c>
      <c r="H316">
        <v>1</v>
      </c>
      <c r="I316" t="s">
        <v>13</v>
      </c>
    </row>
    <row r="317" spans="1:9" x14ac:dyDescent="0.35">
      <c r="A317" t="s">
        <v>15</v>
      </c>
      <c r="B317" t="s">
        <v>108</v>
      </c>
      <c r="C317">
        <v>30</v>
      </c>
      <c r="D317">
        <v>346</v>
      </c>
      <c r="E317">
        <v>6</v>
      </c>
      <c r="F317">
        <v>620000</v>
      </c>
      <c r="G317">
        <v>0</v>
      </c>
      <c r="H317">
        <v>0</v>
      </c>
      <c r="I317" t="s">
        <v>12</v>
      </c>
    </row>
    <row r="318" spans="1:9" x14ac:dyDescent="0.35">
      <c r="A318" t="s">
        <v>15</v>
      </c>
      <c r="B318" t="s">
        <v>109</v>
      </c>
      <c r="C318">
        <v>76</v>
      </c>
      <c r="D318">
        <v>940</v>
      </c>
      <c r="E318">
        <v>4</v>
      </c>
      <c r="F318">
        <v>430000</v>
      </c>
      <c r="G318">
        <v>9</v>
      </c>
      <c r="H318">
        <v>1</v>
      </c>
      <c r="I318" t="s">
        <v>10</v>
      </c>
    </row>
    <row r="319" spans="1:9" x14ac:dyDescent="0.35">
      <c r="A319" t="s">
        <v>15</v>
      </c>
      <c r="B319" t="s">
        <v>110</v>
      </c>
      <c r="C319">
        <v>44</v>
      </c>
      <c r="D319">
        <v>518</v>
      </c>
      <c r="E319">
        <v>5</v>
      </c>
      <c r="F319">
        <v>490000</v>
      </c>
      <c r="G319">
        <v>3</v>
      </c>
      <c r="H319">
        <v>1</v>
      </c>
      <c r="I319" t="s">
        <v>11</v>
      </c>
    </row>
    <row r="320" spans="1:9" x14ac:dyDescent="0.35">
      <c r="A320" t="s">
        <v>15</v>
      </c>
      <c r="B320" t="s">
        <v>111</v>
      </c>
      <c r="C320">
        <v>52</v>
      </c>
      <c r="D320">
        <v>617</v>
      </c>
      <c r="E320">
        <v>4</v>
      </c>
      <c r="F320">
        <v>480000</v>
      </c>
      <c r="G320">
        <v>2</v>
      </c>
      <c r="H320">
        <v>2</v>
      </c>
      <c r="I320" t="s">
        <v>10</v>
      </c>
    </row>
    <row r="321" spans="1:9" x14ac:dyDescent="0.35">
      <c r="A321" t="s">
        <v>15</v>
      </c>
      <c r="B321" t="s">
        <v>112</v>
      </c>
      <c r="C321">
        <v>67</v>
      </c>
      <c r="D321">
        <v>796</v>
      </c>
      <c r="E321">
        <v>5</v>
      </c>
      <c r="F321">
        <v>470000</v>
      </c>
      <c r="G321">
        <v>8</v>
      </c>
      <c r="H321">
        <v>1</v>
      </c>
      <c r="I321" t="s">
        <v>12</v>
      </c>
    </row>
    <row r="322" spans="1:9" x14ac:dyDescent="0.35">
      <c r="A322" t="s">
        <v>15</v>
      </c>
      <c r="B322" t="s">
        <v>113</v>
      </c>
      <c r="C322">
        <v>64</v>
      </c>
      <c r="D322">
        <v>754</v>
      </c>
      <c r="E322">
        <v>4</v>
      </c>
      <c r="F322">
        <v>450000</v>
      </c>
      <c r="G322">
        <v>7</v>
      </c>
      <c r="H322">
        <v>1</v>
      </c>
      <c r="I322" t="s">
        <v>11</v>
      </c>
    </row>
    <row r="323" spans="1:9" x14ac:dyDescent="0.35">
      <c r="A323" t="s">
        <v>15</v>
      </c>
      <c r="B323" t="s">
        <v>114</v>
      </c>
      <c r="C323">
        <v>60</v>
      </c>
      <c r="D323">
        <v>696</v>
      </c>
      <c r="E323">
        <v>5</v>
      </c>
      <c r="F323">
        <v>440000</v>
      </c>
      <c r="G323">
        <v>5</v>
      </c>
      <c r="H323">
        <v>2</v>
      </c>
      <c r="I323" t="s">
        <v>10</v>
      </c>
    </row>
    <row r="324" spans="1:9" x14ac:dyDescent="0.35">
      <c r="A324" t="s">
        <v>15</v>
      </c>
      <c r="B324" t="s">
        <v>115</v>
      </c>
      <c r="C324">
        <v>74</v>
      </c>
      <c r="D324">
        <v>876</v>
      </c>
      <c r="E324">
        <v>4</v>
      </c>
      <c r="F324">
        <v>430000</v>
      </c>
      <c r="G324">
        <v>11</v>
      </c>
      <c r="H324">
        <v>2</v>
      </c>
      <c r="I324" t="s">
        <v>13</v>
      </c>
    </row>
    <row r="325" spans="1:9" x14ac:dyDescent="0.35">
      <c r="A325" t="s">
        <v>15</v>
      </c>
      <c r="B325" t="s">
        <v>116</v>
      </c>
      <c r="C325">
        <v>63</v>
      </c>
      <c r="D325">
        <v>743</v>
      </c>
      <c r="E325">
        <v>3</v>
      </c>
      <c r="F325">
        <v>450000</v>
      </c>
      <c r="G325">
        <v>5</v>
      </c>
      <c r="H325">
        <v>1</v>
      </c>
      <c r="I325" t="s">
        <v>10</v>
      </c>
    </row>
    <row r="326" spans="1:9" x14ac:dyDescent="0.35">
      <c r="A326" t="s">
        <v>15</v>
      </c>
      <c r="B326" t="s">
        <v>117</v>
      </c>
      <c r="C326">
        <v>40</v>
      </c>
      <c r="D326">
        <v>435</v>
      </c>
      <c r="E326">
        <v>6</v>
      </c>
      <c r="F326">
        <v>570000</v>
      </c>
      <c r="G326">
        <v>1</v>
      </c>
      <c r="H326">
        <v>0</v>
      </c>
      <c r="I326" t="s">
        <v>12</v>
      </c>
    </row>
    <row r="327" spans="1:9" x14ac:dyDescent="0.35">
      <c r="A327" t="s">
        <v>15</v>
      </c>
      <c r="B327" t="s">
        <v>118</v>
      </c>
      <c r="C327">
        <v>82</v>
      </c>
      <c r="D327">
        <v>1020</v>
      </c>
      <c r="E327">
        <v>2</v>
      </c>
      <c r="F327">
        <v>440000</v>
      </c>
      <c r="G327">
        <v>15</v>
      </c>
      <c r="H327">
        <v>2</v>
      </c>
      <c r="I327" t="s">
        <v>11</v>
      </c>
    </row>
    <row r="328" spans="1:9" x14ac:dyDescent="0.35">
      <c r="A328" t="s">
        <v>15</v>
      </c>
      <c r="B328" t="s">
        <v>119</v>
      </c>
      <c r="C328">
        <v>48</v>
      </c>
      <c r="D328">
        <v>568</v>
      </c>
      <c r="E328">
        <v>4</v>
      </c>
      <c r="F328">
        <v>490000</v>
      </c>
      <c r="G328">
        <v>3</v>
      </c>
      <c r="H328">
        <v>1</v>
      </c>
      <c r="I328" t="s">
        <v>13</v>
      </c>
    </row>
    <row r="329" spans="1:9" x14ac:dyDescent="0.35">
      <c r="A329" t="s">
        <v>15</v>
      </c>
      <c r="B329" t="s">
        <v>120</v>
      </c>
      <c r="C329">
        <v>54</v>
      </c>
      <c r="D329">
        <v>617</v>
      </c>
      <c r="E329">
        <v>3</v>
      </c>
      <c r="F329">
        <v>480000</v>
      </c>
      <c r="G329">
        <v>2</v>
      </c>
      <c r="H329">
        <v>2</v>
      </c>
      <c r="I329" t="s">
        <v>10</v>
      </c>
    </row>
    <row r="330" spans="1:9" x14ac:dyDescent="0.35">
      <c r="A330" t="s">
        <v>15</v>
      </c>
      <c r="B330" t="s">
        <v>121</v>
      </c>
      <c r="C330">
        <v>62</v>
      </c>
      <c r="D330">
        <v>733</v>
      </c>
      <c r="E330">
        <v>6</v>
      </c>
      <c r="F330">
        <v>470000</v>
      </c>
      <c r="G330">
        <v>8</v>
      </c>
      <c r="H330">
        <v>1</v>
      </c>
      <c r="I330" t="s">
        <v>12</v>
      </c>
    </row>
    <row r="331" spans="1:9" x14ac:dyDescent="0.35">
      <c r="A331" t="s">
        <v>15</v>
      </c>
      <c r="B331" t="s">
        <v>122</v>
      </c>
      <c r="C331">
        <v>50</v>
      </c>
      <c r="D331">
        <v>588</v>
      </c>
      <c r="E331">
        <v>5</v>
      </c>
      <c r="F331">
        <v>460000</v>
      </c>
      <c r="G331">
        <v>4</v>
      </c>
      <c r="H331">
        <v>0</v>
      </c>
      <c r="I331" t="s">
        <v>11</v>
      </c>
    </row>
    <row r="332" spans="1:9" x14ac:dyDescent="0.35">
      <c r="A332" t="s">
        <v>15</v>
      </c>
      <c r="B332" t="s">
        <v>123</v>
      </c>
      <c r="C332">
        <v>80</v>
      </c>
      <c r="D332">
        <v>944</v>
      </c>
      <c r="E332">
        <v>3</v>
      </c>
      <c r="F332">
        <v>430000</v>
      </c>
      <c r="G332">
        <v>11</v>
      </c>
      <c r="H332">
        <v>2</v>
      </c>
      <c r="I332" t="s">
        <v>13</v>
      </c>
    </row>
    <row r="333" spans="1:9" x14ac:dyDescent="0.35">
      <c r="A333" t="s">
        <v>15</v>
      </c>
      <c r="B333" t="s">
        <v>124</v>
      </c>
      <c r="C333">
        <v>70</v>
      </c>
      <c r="D333">
        <v>828</v>
      </c>
      <c r="E333">
        <v>4</v>
      </c>
      <c r="F333">
        <v>440000</v>
      </c>
      <c r="G333">
        <v>5</v>
      </c>
      <c r="H333">
        <v>1</v>
      </c>
      <c r="I333" t="s">
        <v>10</v>
      </c>
    </row>
    <row r="334" spans="1:9" x14ac:dyDescent="0.35">
      <c r="A334" t="s">
        <v>15</v>
      </c>
      <c r="B334" t="s">
        <v>125</v>
      </c>
      <c r="C334">
        <v>40</v>
      </c>
      <c r="D334">
        <v>496</v>
      </c>
      <c r="E334">
        <v>6</v>
      </c>
      <c r="F334">
        <v>570000</v>
      </c>
      <c r="G334">
        <v>1</v>
      </c>
      <c r="H334">
        <v>0</v>
      </c>
      <c r="I334" t="s">
        <v>12</v>
      </c>
    </row>
    <row r="335" spans="1:9" x14ac:dyDescent="0.35">
      <c r="A335" t="s">
        <v>15</v>
      </c>
      <c r="B335" t="s">
        <v>126</v>
      </c>
      <c r="C335">
        <v>76</v>
      </c>
      <c r="D335">
        <v>891</v>
      </c>
      <c r="E335">
        <v>2</v>
      </c>
      <c r="F335">
        <v>420000</v>
      </c>
      <c r="G335">
        <v>15</v>
      </c>
      <c r="H335">
        <v>2</v>
      </c>
      <c r="I335" t="s">
        <v>11</v>
      </c>
    </row>
    <row r="336" spans="1:9" x14ac:dyDescent="0.35">
      <c r="A336" t="s">
        <v>15</v>
      </c>
      <c r="B336" t="s">
        <v>127</v>
      </c>
      <c r="C336">
        <v>50</v>
      </c>
      <c r="D336">
        <v>607</v>
      </c>
      <c r="E336">
        <v>3</v>
      </c>
      <c r="F336">
        <v>490000</v>
      </c>
      <c r="G336">
        <v>3</v>
      </c>
      <c r="H336">
        <v>1</v>
      </c>
      <c r="I336" t="s">
        <v>10</v>
      </c>
    </row>
    <row r="337" spans="1:9" x14ac:dyDescent="0.35">
      <c r="A337" t="s">
        <v>15</v>
      </c>
      <c r="B337" t="s">
        <v>128</v>
      </c>
      <c r="C337">
        <v>46</v>
      </c>
      <c r="D337">
        <v>496</v>
      </c>
      <c r="E337">
        <v>4</v>
      </c>
      <c r="F337">
        <v>500000</v>
      </c>
      <c r="G337">
        <v>2</v>
      </c>
      <c r="H337">
        <v>0</v>
      </c>
      <c r="I337" t="s">
        <v>13</v>
      </c>
    </row>
    <row r="338" spans="1:9" x14ac:dyDescent="0.35">
      <c r="A338" t="s">
        <v>15</v>
      </c>
      <c r="B338" t="s">
        <v>129</v>
      </c>
      <c r="C338">
        <v>40</v>
      </c>
      <c r="D338">
        <v>425</v>
      </c>
      <c r="E338">
        <v>6</v>
      </c>
      <c r="F338">
        <v>540000</v>
      </c>
      <c r="G338">
        <v>1</v>
      </c>
      <c r="H338">
        <v>0</v>
      </c>
      <c r="I338" t="s">
        <v>11</v>
      </c>
    </row>
    <row r="339" spans="1:9" x14ac:dyDescent="0.35">
      <c r="A339" t="s">
        <v>15</v>
      </c>
      <c r="B339" t="s">
        <v>130</v>
      </c>
      <c r="C339">
        <v>75</v>
      </c>
      <c r="D339">
        <v>891</v>
      </c>
      <c r="E339">
        <v>5</v>
      </c>
      <c r="F339">
        <v>430000</v>
      </c>
      <c r="G339">
        <v>10</v>
      </c>
      <c r="H339">
        <v>1</v>
      </c>
      <c r="I339" t="s">
        <v>10</v>
      </c>
    </row>
    <row r="340" spans="1:9" x14ac:dyDescent="0.35">
      <c r="A340" t="s">
        <v>15</v>
      </c>
      <c r="B340" t="s">
        <v>131</v>
      </c>
      <c r="C340">
        <v>58</v>
      </c>
      <c r="D340">
        <v>684</v>
      </c>
      <c r="E340">
        <v>4</v>
      </c>
      <c r="F340">
        <v>440000</v>
      </c>
      <c r="G340">
        <v>6</v>
      </c>
      <c r="H340">
        <v>2</v>
      </c>
      <c r="I340" t="s">
        <v>12</v>
      </c>
    </row>
    <row r="341" spans="1:9" x14ac:dyDescent="0.35">
      <c r="A341" t="s">
        <v>16</v>
      </c>
      <c r="B341" t="s">
        <v>19</v>
      </c>
      <c r="C341">
        <v>44</v>
      </c>
      <c r="D341">
        <v>600</v>
      </c>
      <c r="E341">
        <v>1</v>
      </c>
      <c r="F341">
        <v>575000</v>
      </c>
      <c r="G341">
        <v>6</v>
      </c>
      <c r="H341">
        <v>3</v>
      </c>
      <c r="I341" t="s">
        <v>10</v>
      </c>
    </row>
    <row r="342" spans="1:9" x14ac:dyDescent="0.35">
      <c r="A342" t="s">
        <v>16</v>
      </c>
      <c r="B342" t="s">
        <v>20</v>
      </c>
      <c r="C342">
        <v>46</v>
      </c>
      <c r="D342">
        <v>536</v>
      </c>
      <c r="E342">
        <v>2</v>
      </c>
      <c r="F342">
        <v>560000</v>
      </c>
      <c r="G342">
        <v>4</v>
      </c>
      <c r="H342">
        <v>2</v>
      </c>
      <c r="I342" t="s">
        <v>10</v>
      </c>
    </row>
    <row r="343" spans="1:9" x14ac:dyDescent="0.35">
      <c r="A343" t="s">
        <v>16</v>
      </c>
      <c r="B343" t="s">
        <v>21</v>
      </c>
      <c r="C343">
        <v>40</v>
      </c>
      <c r="D343">
        <v>482</v>
      </c>
      <c r="E343">
        <v>3</v>
      </c>
      <c r="F343">
        <v>575000</v>
      </c>
      <c r="G343">
        <v>3</v>
      </c>
      <c r="H343">
        <v>1</v>
      </c>
      <c r="I343" t="s">
        <v>10</v>
      </c>
    </row>
    <row r="344" spans="1:9" x14ac:dyDescent="0.35">
      <c r="A344" t="s">
        <v>16</v>
      </c>
      <c r="B344" t="s">
        <v>22</v>
      </c>
      <c r="C344">
        <v>52</v>
      </c>
      <c r="D344">
        <v>602</v>
      </c>
      <c r="E344">
        <v>5</v>
      </c>
      <c r="F344">
        <v>530000</v>
      </c>
      <c r="G344">
        <v>5</v>
      </c>
      <c r="H344">
        <v>1</v>
      </c>
      <c r="I344" t="s">
        <v>11</v>
      </c>
    </row>
    <row r="345" spans="1:9" x14ac:dyDescent="0.35">
      <c r="A345" t="s">
        <v>16</v>
      </c>
      <c r="B345" t="s">
        <v>23</v>
      </c>
      <c r="C345">
        <v>54</v>
      </c>
      <c r="D345">
        <v>696</v>
      </c>
      <c r="E345">
        <v>3</v>
      </c>
      <c r="F345">
        <v>520000</v>
      </c>
      <c r="G345">
        <v>7</v>
      </c>
      <c r="H345">
        <v>3</v>
      </c>
      <c r="I345" t="s">
        <v>12</v>
      </c>
    </row>
    <row r="346" spans="1:9" x14ac:dyDescent="0.35">
      <c r="A346" t="s">
        <v>16</v>
      </c>
      <c r="B346" t="s">
        <v>24</v>
      </c>
      <c r="C346">
        <v>34</v>
      </c>
      <c r="D346">
        <v>388</v>
      </c>
      <c r="E346">
        <v>6</v>
      </c>
      <c r="F346">
        <v>590000</v>
      </c>
      <c r="G346">
        <v>1</v>
      </c>
      <c r="H346">
        <v>0</v>
      </c>
      <c r="I346" t="s">
        <v>12</v>
      </c>
    </row>
    <row r="347" spans="1:9" x14ac:dyDescent="0.35">
      <c r="A347" t="s">
        <v>16</v>
      </c>
      <c r="B347" t="s">
        <v>25</v>
      </c>
      <c r="C347">
        <v>60</v>
      </c>
      <c r="D347">
        <v>775</v>
      </c>
      <c r="E347">
        <v>4</v>
      </c>
      <c r="F347">
        <v>500000</v>
      </c>
      <c r="G347">
        <v>8</v>
      </c>
      <c r="H347">
        <v>2</v>
      </c>
      <c r="I347" t="s">
        <v>10</v>
      </c>
    </row>
    <row r="348" spans="1:9" x14ac:dyDescent="0.35">
      <c r="A348" t="s">
        <v>16</v>
      </c>
      <c r="B348" t="s">
        <v>26</v>
      </c>
      <c r="C348">
        <v>64</v>
      </c>
      <c r="D348">
        <v>830</v>
      </c>
      <c r="E348">
        <v>3</v>
      </c>
      <c r="F348">
        <v>480000</v>
      </c>
      <c r="G348">
        <v>9</v>
      </c>
      <c r="H348">
        <v>2</v>
      </c>
      <c r="I348" t="s">
        <v>11</v>
      </c>
    </row>
    <row r="349" spans="1:9" x14ac:dyDescent="0.35">
      <c r="A349" t="s">
        <v>16</v>
      </c>
      <c r="B349" t="s">
        <v>27</v>
      </c>
      <c r="C349">
        <v>38</v>
      </c>
      <c r="D349">
        <v>442</v>
      </c>
      <c r="E349">
        <v>6</v>
      </c>
      <c r="F349">
        <v>600000</v>
      </c>
      <c r="G349">
        <v>1</v>
      </c>
      <c r="H349">
        <v>0</v>
      </c>
      <c r="I349" t="s">
        <v>12</v>
      </c>
    </row>
    <row r="350" spans="1:9" x14ac:dyDescent="0.35">
      <c r="A350" t="s">
        <v>16</v>
      </c>
      <c r="B350" t="s">
        <v>28</v>
      </c>
      <c r="C350">
        <v>74</v>
      </c>
      <c r="D350">
        <v>935</v>
      </c>
      <c r="E350">
        <v>5</v>
      </c>
      <c r="F350">
        <v>470000</v>
      </c>
      <c r="G350">
        <v>12</v>
      </c>
      <c r="H350">
        <v>1</v>
      </c>
      <c r="I350" t="s">
        <v>10</v>
      </c>
    </row>
    <row r="351" spans="1:9" x14ac:dyDescent="0.35">
      <c r="A351" t="s">
        <v>16</v>
      </c>
      <c r="B351" t="s">
        <v>29</v>
      </c>
      <c r="C351">
        <v>86</v>
      </c>
      <c r="D351">
        <v>1071</v>
      </c>
      <c r="E351">
        <v>3</v>
      </c>
      <c r="F351">
        <v>450000</v>
      </c>
      <c r="G351">
        <v>15</v>
      </c>
      <c r="H351">
        <v>2</v>
      </c>
      <c r="I351" t="s">
        <v>11</v>
      </c>
    </row>
    <row r="352" spans="1:9" x14ac:dyDescent="0.35">
      <c r="A352" t="s">
        <v>16</v>
      </c>
      <c r="B352" t="s">
        <v>30</v>
      </c>
      <c r="C352">
        <v>29</v>
      </c>
      <c r="D352">
        <v>272</v>
      </c>
      <c r="E352">
        <v>6</v>
      </c>
      <c r="F352">
        <v>630000</v>
      </c>
      <c r="G352">
        <v>0</v>
      </c>
      <c r="H352">
        <v>0</v>
      </c>
      <c r="I352" t="s">
        <v>12</v>
      </c>
    </row>
    <row r="353" spans="1:9" x14ac:dyDescent="0.35">
      <c r="A353" t="s">
        <v>16</v>
      </c>
      <c r="B353" t="s">
        <v>31</v>
      </c>
      <c r="C353">
        <v>92</v>
      </c>
      <c r="D353">
        <v>1138</v>
      </c>
      <c r="E353">
        <v>1</v>
      </c>
      <c r="F353">
        <v>430000</v>
      </c>
      <c r="G353">
        <v>14</v>
      </c>
      <c r="H353">
        <v>3</v>
      </c>
      <c r="I353" t="s">
        <v>10</v>
      </c>
    </row>
    <row r="354" spans="1:9" x14ac:dyDescent="0.35">
      <c r="A354" t="s">
        <v>16</v>
      </c>
      <c r="B354" t="s">
        <v>32</v>
      </c>
      <c r="C354">
        <v>70</v>
      </c>
      <c r="D354">
        <v>870</v>
      </c>
      <c r="E354">
        <v>5</v>
      </c>
      <c r="F354">
        <v>480000</v>
      </c>
      <c r="G354">
        <v>6</v>
      </c>
      <c r="H354">
        <v>1</v>
      </c>
      <c r="I354" t="s">
        <v>11</v>
      </c>
    </row>
    <row r="355" spans="1:9" x14ac:dyDescent="0.35">
      <c r="A355" t="s">
        <v>16</v>
      </c>
      <c r="B355" t="s">
        <v>33</v>
      </c>
      <c r="C355">
        <v>76</v>
      </c>
      <c r="D355">
        <v>964</v>
      </c>
      <c r="E355">
        <v>5</v>
      </c>
      <c r="F355">
        <v>450000</v>
      </c>
      <c r="G355">
        <v>10</v>
      </c>
      <c r="H355">
        <v>2</v>
      </c>
      <c r="I355" t="s">
        <v>12</v>
      </c>
    </row>
    <row r="356" spans="1:9" x14ac:dyDescent="0.35">
      <c r="A356" t="s">
        <v>16</v>
      </c>
      <c r="B356" t="s">
        <v>34</v>
      </c>
      <c r="C356">
        <v>54</v>
      </c>
      <c r="D356">
        <v>622</v>
      </c>
      <c r="E356">
        <v>6</v>
      </c>
      <c r="F356">
        <v>520000</v>
      </c>
      <c r="G356">
        <v>6</v>
      </c>
      <c r="H356">
        <v>1</v>
      </c>
      <c r="I356" t="s">
        <v>10</v>
      </c>
    </row>
    <row r="357" spans="1:9" x14ac:dyDescent="0.35">
      <c r="A357" t="s">
        <v>16</v>
      </c>
      <c r="B357" t="s">
        <v>35</v>
      </c>
      <c r="C357">
        <v>44</v>
      </c>
      <c r="D357">
        <v>496</v>
      </c>
      <c r="E357">
        <v>6</v>
      </c>
      <c r="F357">
        <v>540000</v>
      </c>
      <c r="G357">
        <v>2</v>
      </c>
      <c r="H357">
        <v>0</v>
      </c>
      <c r="I357" t="s">
        <v>11</v>
      </c>
    </row>
    <row r="358" spans="1:9" x14ac:dyDescent="0.35">
      <c r="A358" t="s">
        <v>16</v>
      </c>
      <c r="B358" t="s">
        <v>36</v>
      </c>
      <c r="C358">
        <v>52</v>
      </c>
      <c r="D358">
        <v>596</v>
      </c>
      <c r="E358">
        <v>4</v>
      </c>
      <c r="F358">
        <v>510000</v>
      </c>
      <c r="G358">
        <v>8</v>
      </c>
      <c r="H358">
        <v>1</v>
      </c>
      <c r="I358" t="s">
        <v>12</v>
      </c>
    </row>
    <row r="359" spans="1:9" x14ac:dyDescent="0.35">
      <c r="A359" t="s">
        <v>16</v>
      </c>
      <c r="B359" t="s">
        <v>37</v>
      </c>
      <c r="C359">
        <v>34</v>
      </c>
      <c r="D359">
        <v>426</v>
      </c>
      <c r="E359">
        <v>6</v>
      </c>
      <c r="F359">
        <v>580000</v>
      </c>
      <c r="G359">
        <v>0</v>
      </c>
      <c r="H359">
        <v>0</v>
      </c>
      <c r="I359" t="s">
        <v>10</v>
      </c>
    </row>
    <row r="360" spans="1:9" x14ac:dyDescent="0.35">
      <c r="A360" t="s">
        <v>16</v>
      </c>
      <c r="B360" t="s">
        <v>38</v>
      </c>
      <c r="C360">
        <v>72</v>
      </c>
      <c r="D360">
        <v>802</v>
      </c>
      <c r="E360">
        <v>0</v>
      </c>
      <c r="F360">
        <v>480000</v>
      </c>
      <c r="G360">
        <v>7</v>
      </c>
      <c r="H360">
        <v>3</v>
      </c>
      <c r="I360" t="s">
        <v>11</v>
      </c>
    </row>
    <row r="361" spans="1:9" x14ac:dyDescent="0.35">
      <c r="A361" t="s">
        <v>16</v>
      </c>
      <c r="B361" t="s">
        <v>39</v>
      </c>
      <c r="C361">
        <v>49</v>
      </c>
      <c r="D361">
        <v>601</v>
      </c>
      <c r="E361">
        <v>6</v>
      </c>
      <c r="F361">
        <v>530000</v>
      </c>
      <c r="G361">
        <v>4</v>
      </c>
      <c r="H361">
        <v>1</v>
      </c>
      <c r="I361" t="s">
        <v>13</v>
      </c>
    </row>
    <row r="362" spans="1:9" x14ac:dyDescent="0.35">
      <c r="A362" t="s">
        <v>16</v>
      </c>
      <c r="B362" t="s">
        <v>40</v>
      </c>
      <c r="C362">
        <v>55</v>
      </c>
      <c r="D362">
        <v>617</v>
      </c>
      <c r="E362">
        <v>3</v>
      </c>
      <c r="F362">
        <v>520000</v>
      </c>
      <c r="G362">
        <v>3</v>
      </c>
      <c r="H362">
        <v>0</v>
      </c>
      <c r="I362" t="s">
        <v>13</v>
      </c>
    </row>
    <row r="363" spans="1:9" x14ac:dyDescent="0.35">
      <c r="A363" t="s">
        <v>16</v>
      </c>
      <c r="B363" t="s">
        <v>41</v>
      </c>
      <c r="C363">
        <v>62</v>
      </c>
      <c r="D363">
        <v>684</v>
      </c>
      <c r="E363">
        <v>4</v>
      </c>
      <c r="F363">
        <v>490000</v>
      </c>
      <c r="G363">
        <v>5</v>
      </c>
      <c r="H363">
        <v>2</v>
      </c>
      <c r="I363" t="s">
        <v>10</v>
      </c>
    </row>
    <row r="364" spans="1:9" x14ac:dyDescent="0.35">
      <c r="A364" t="s">
        <v>16</v>
      </c>
      <c r="B364" t="s">
        <v>42</v>
      </c>
      <c r="C364">
        <v>67</v>
      </c>
      <c r="D364">
        <v>802</v>
      </c>
      <c r="E364">
        <v>5</v>
      </c>
      <c r="F364">
        <v>480000</v>
      </c>
      <c r="G364">
        <v>6</v>
      </c>
      <c r="H364">
        <v>1</v>
      </c>
      <c r="I364" t="s">
        <v>11</v>
      </c>
    </row>
    <row r="365" spans="1:9" x14ac:dyDescent="0.35">
      <c r="A365" t="s">
        <v>16</v>
      </c>
      <c r="B365" t="s">
        <v>43</v>
      </c>
      <c r="C365">
        <v>40</v>
      </c>
      <c r="D365">
        <v>418</v>
      </c>
      <c r="E365">
        <v>6</v>
      </c>
      <c r="F365">
        <v>570000</v>
      </c>
      <c r="G365">
        <v>1</v>
      </c>
      <c r="H365">
        <v>0</v>
      </c>
      <c r="I365" t="s">
        <v>12</v>
      </c>
    </row>
    <row r="366" spans="1:9" x14ac:dyDescent="0.35">
      <c r="A366" t="s">
        <v>16</v>
      </c>
      <c r="B366" t="s">
        <v>44</v>
      </c>
      <c r="C366">
        <v>78</v>
      </c>
      <c r="D366">
        <v>870</v>
      </c>
      <c r="E366">
        <v>1</v>
      </c>
      <c r="F366">
        <v>480000</v>
      </c>
      <c r="G366">
        <v>12</v>
      </c>
      <c r="H366">
        <v>3</v>
      </c>
      <c r="I366" t="s">
        <v>10</v>
      </c>
    </row>
    <row r="367" spans="1:9" x14ac:dyDescent="0.35">
      <c r="A367" t="s">
        <v>16</v>
      </c>
      <c r="B367" t="s">
        <v>45</v>
      </c>
      <c r="C367">
        <v>86</v>
      </c>
      <c r="D367">
        <v>1071</v>
      </c>
      <c r="E367">
        <v>3</v>
      </c>
      <c r="F367">
        <v>450000</v>
      </c>
      <c r="G367">
        <v>15</v>
      </c>
      <c r="H367">
        <v>2</v>
      </c>
      <c r="I367" t="s">
        <v>11</v>
      </c>
    </row>
    <row r="368" spans="1:9" x14ac:dyDescent="0.35">
      <c r="A368" t="s">
        <v>16</v>
      </c>
      <c r="B368" t="s">
        <v>46</v>
      </c>
      <c r="C368">
        <v>28</v>
      </c>
      <c r="D368">
        <v>272</v>
      </c>
      <c r="E368">
        <v>6</v>
      </c>
      <c r="F368">
        <v>630000</v>
      </c>
      <c r="G368">
        <v>0</v>
      </c>
      <c r="H368">
        <v>0</v>
      </c>
      <c r="I368" t="s">
        <v>12</v>
      </c>
    </row>
    <row r="369" spans="1:9" x14ac:dyDescent="0.35">
      <c r="A369" t="s">
        <v>16</v>
      </c>
      <c r="B369" t="s">
        <v>47</v>
      </c>
      <c r="C369">
        <v>99</v>
      </c>
      <c r="D369">
        <v>1195</v>
      </c>
      <c r="E369">
        <v>4</v>
      </c>
      <c r="F369">
        <v>400000</v>
      </c>
      <c r="G369">
        <v>14</v>
      </c>
      <c r="H369">
        <v>3</v>
      </c>
      <c r="I369" t="s">
        <v>10</v>
      </c>
    </row>
    <row r="370" spans="1:9" x14ac:dyDescent="0.35">
      <c r="A370" t="s">
        <v>16</v>
      </c>
      <c r="B370" t="s">
        <v>48</v>
      </c>
      <c r="C370">
        <v>95</v>
      </c>
      <c r="D370">
        <v>1071</v>
      </c>
      <c r="E370">
        <v>5</v>
      </c>
      <c r="F370">
        <v>410000</v>
      </c>
      <c r="G370">
        <v>10</v>
      </c>
      <c r="H370">
        <v>2</v>
      </c>
      <c r="I370" t="s">
        <v>11</v>
      </c>
    </row>
    <row r="371" spans="1:9" x14ac:dyDescent="0.35">
      <c r="A371" t="s">
        <v>16</v>
      </c>
      <c r="B371" t="s">
        <v>49</v>
      </c>
      <c r="C371">
        <v>48</v>
      </c>
      <c r="D371">
        <v>575</v>
      </c>
      <c r="E371">
        <v>6</v>
      </c>
      <c r="F371">
        <v>540000</v>
      </c>
      <c r="G371">
        <v>3</v>
      </c>
      <c r="H371">
        <v>1</v>
      </c>
      <c r="I371" t="s">
        <v>13</v>
      </c>
    </row>
    <row r="372" spans="1:9" x14ac:dyDescent="0.35">
      <c r="A372" t="s">
        <v>16</v>
      </c>
      <c r="B372" t="s">
        <v>50</v>
      </c>
      <c r="C372">
        <v>54</v>
      </c>
      <c r="D372">
        <v>617</v>
      </c>
      <c r="E372">
        <v>4</v>
      </c>
      <c r="F372">
        <v>520000</v>
      </c>
      <c r="G372">
        <v>5</v>
      </c>
      <c r="H372">
        <v>0</v>
      </c>
      <c r="I372" t="s">
        <v>10</v>
      </c>
    </row>
    <row r="373" spans="1:9" x14ac:dyDescent="0.35">
      <c r="A373" t="s">
        <v>16</v>
      </c>
      <c r="B373" t="s">
        <v>51</v>
      </c>
      <c r="C373">
        <v>71</v>
      </c>
      <c r="D373">
        <v>870</v>
      </c>
      <c r="E373">
        <v>4</v>
      </c>
      <c r="F373">
        <v>490000</v>
      </c>
      <c r="G373">
        <v>8</v>
      </c>
      <c r="H373">
        <v>2</v>
      </c>
      <c r="I373" t="s">
        <v>10</v>
      </c>
    </row>
    <row r="374" spans="1:9" x14ac:dyDescent="0.35">
      <c r="A374" t="s">
        <v>16</v>
      </c>
      <c r="B374" t="s">
        <v>52</v>
      </c>
      <c r="C374">
        <v>44</v>
      </c>
      <c r="D374">
        <v>516</v>
      </c>
      <c r="E374">
        <v>6</v>
      </c>
      <c r="F374">
        <v>590000</v>
      </c>
      <c r="G374">
        <v>2</v>
      </c>
      <c r="H374">
        <v>0</v>
      </c>
      <c r="I374" t="s">
        <v>11</v>
      </c>
    </row>
    <row r="375" spans="1:9" x14ac:dyDescent="0.35">
      <c r="A375" t="s">
        <v>16</v>
      </c>
      <c r="B375" t="s">
        <v>53</v>
      </c>
      <c r="C375">
        <v>84</v>
      </c>
      <c r="D375">
        <v>930</v>
      </c>
      <c r="E375">
        <v>4</v>
      </c>
      <c r="F375">
        <v>450000</v>
      </c>
      <c r="G375">
        <v>11</v>
      </c>
      <c r="H375">
        <v>1</v>
      </c>
      <c r="I375" t="s">
        <v>12</v>
      </c>
    </row>
    <row r="376" spans="1:9" x14ac:dyDescent="0.35">
      <c r="A376" t="s">
        <v>16</v>
      </c>
      <c r="B376" t="s">
        <v>54</v>
      </c>
      <c r="C376">
        <v>62</v>
      </c>
      <c r="D376">
        <v>720</v>
      </c>
      <c r="E376">
        <v>4</v>
      </c>
      <c r="F376">
        <v>460000</v>
      </c>
      <c r="G376">
        <v>6</v>
      </c>
      <c r="H376">
        <v>2</v>
      </c>
      <c r="I376" t="s">
        <v>10</v>
      </c>
    </row>
    <row r="377" spans="1:9" x14ac:dyDescent="0.35">
      <c r="A377" t="s">
        <v>16</v>
      </c>
      <c r="B377" t="s">
        <v>55</v>
      </c>
      <c r="C377">
        <v>46</v>
      </c>
      <c r="D377">
        <v>460</v>
      </c>
      <c r="E377">
        <v>6</v>
      </c>
      <c r="F377">
        <v>590000</v>
      </c>
      <c r="G377">
        <v>1</v>
      </c>
      <c r="H377">
        <v>0</v>
      </c>
      <c r="I377" t="s">
        <v>13</v>
      </c>
    </row>
    <row r="378" spans="1:9" x14ac:dyDescent="0.35">
      <c r="A378" t="s">
        <v>16</v>
      </c>
      <c r="B378" t="s">
        <v>56</v>
      </c>
      <c r="C378">
        <v>73</v>
      </c>
      <c r="D378">
        <v>834</v>
      </c>
      <c r="E378">
        <v>5</v>
      </c>
      <c r="F378">
        <v>480000</v>
      </c>
      <c r="G378">
        <v>9</v>
      </c>
      <c r="H378">
        <v>1</v>
      </c>
      <c r="I378" t="s">
        <v>11</v>
      </c>
    </row>
    <row r="379" spans="1:9" x14ac:dyDescent="0.35">
      <c r="A379" t="s">
        <v>16</v>
      </c>
      <c r="B379" t="s">
        <v>57</v>
      </c>
      <c r="C379">
        <v>52</v>
      </c>
      <c r="D379">
        <v>602</v>
      </c>
      <c r="E379">
        <v>5</v>
      </c>
      <c r="F379">
        <v>520000</v>
      </c>
      <c r="G379">
        <v>4</v>
      </c>
      <c r="H379">
        <v>1</v>
      </c>
      <c r="I379" t="s">
        <v>13</v>
      </c>
    </row>
    <row r="380" spans="1:9" x14ac:dyDescent="0.35">
      <c r="A380" t="s">
        <v>16</v>
      </c>
      <c r="B380" t="s">
        <v>58</v>
      </c>
      <c r="C380">
        <v>36</v>
      </c>
      <c r="D380">
        <v>414</v>
      </c>
      <c r="E380">
        <v>6</v>
      </c>
      <c r="F380">
        <v>590000</v>
      </c>
      <c r="G380">
        <v>0</v>
      </c>
      <c r="H380">
        <v>0</v>
      </c>
      <c r="I380" t="s">
        <v>12</v>
      </c>
    </row>
    <row r="381" spans="1:9" x14ac:dyDescent="0.35">
      <c r="A381" t="s">
        <v>16</v>
      </c>
      <c r="B381" t="s">
        <v>59</v>
      </c>
      <c r="C381">
        <v>82</v>
      </c>
      <c r="D381">
        <v>975</v>
      </c>
      <c r="E381">
        <v>4</v>
      </c>
      <c r="F381">
        <v>450000</v>
      </c>
      <c r="G381">
        <v>11</v>
      </c>
      <c r="H381">
        <v>2</v>
      </c>
      <c r="I381" t="s">
        <v>10</v>
      </c>
    </row>
    <row r="382" spans="1:9" x14ac:dyDescent="0.35">
      <c r="A382" t="s">
        <v>16</v>
      </c>
      <c r="B382" t="s">
        <v>60</v>
      </c>
      <c r="C382">
        <v>64</v>
      </c>
      <c r="D382">
        <v>775</v>
      </c>
      <c r="E382">
        <v>3</v>
      </c>
      <c r="F382">
        <v>480000</v>
      </c>
      <c r="G382">
        <v>7</v>
      </c>
      <c r="H382">
        <v>1</v>
      </c>
      <c r="I382" t="s">
        <v>11</v>
      </c>
    </row>
    <row r="383" spans="1:9" x14ac:dyDescent="0.35">
      <c r="A383" t="s">
        <v>16</v>
      </c>
      <c r="B383" t="s">
        <v>61</v>
      </c>
      <c r="C383">
        <v>39</v>
      </c>
      <c r="D383">
        <v>484</v>
      </c>
      <c r="E383">
        <v>6</v>
      </c>
      <c r="F383">
        <v>590000</v>
      </c>
      <c r="G383">
        <v>1</v>
      </c>
      <c r="H383">
        <v>0</v>
      </c>
      <c r="I383" t="s">
        <v>13</v>
      </c>
    </row>
    <row r="384" spans="1:9" x14ac:dyDescent="0.35">
      <c r="A384" t="s">
        <v>16</v>
      </c>
      <c r="B384" t="s">
        <v>62</v>
      </c>
      <c r="C384">
        <v>73</v>
      </c>
      <c r="D384">
        <v>817</v>
      </c>
      <c r="E384">
        <v>5</v>
      </c>
      <c r="F384">
        <v>480000</v>
      </c>
      <c r="G384">
        <v>8</v>
      </c>
      <c r="H384">
        <v>1</v>
      </c>
      <c r="I384" t="s">
        <v>10</v>
      </c>
    </row>
    <row r="385" spans="1:9" x14ac:dyDescent="0.35">
      <c r="A385" t="s">
        <v>16</v>
      </c>
      <c r="B385" t="s">
        <v>63</v>
      </c>
      <c r="C385">
        <v>46</v>
      </c>
      <c r="D385">
        <v>508</v>
      </c>
      <c r="E385">
        <v>6</v>
      </c>
      <c r="F385">
        <v>530000</v>
      </c>
      <c r="G385">
        <v>2</v>
      </c>
      <c r="H385">
        <v>0</v>
      </c>
      <c r="I385" t="s">
        <v>11</v>
      </c>
    </row>
    <row r="386" spans="1:9" x14ac:dyDescent="0.35">
      <c r="A386" t="s">
        <v>16</v>
      </c>
      <c r="B386" t="s">
        <v>64</v>
      </c>
      <c r="C386">
        <v>64</v>
      </c>
      <c r="D386">
        <v>684</v>
      </c>
      <c r="E386">
        <v>4</v>
      </c>
      <c r="F386">
        <v>490000</v>
      </c>
      <c r="G386">
        <v>5</v>
      </c>
      <c r="H386">
        <v>2</v>
      </c>
      <c r="I386" t="s">
        <v>12</v>
      </c>
    </row>
    <row r="387" spans="1:9" x14ac:dyDescent="0.35">
      <c r="A387" t="s">
        <v>16</v>
      </c>
      <c r="B387" t="s">
        <v>65</v>
      </c>
      <c r="C387">
        <v>52</v>
      </c>
      <c r="D387">
        <v>617</v>
      </c>
      <c r="E387">
        <v>3</v>
      </c>
      <c r="F387">
        <v>480000</v>
      </c>
      <c r="G387">
        <v>6</v>
      </c>
      <c r="H387">
        <v>1</v>
      </c>
      <c r="I387" t="s">
        <v>13</v>
      </c>
    </row>
    <row r="388" spans="1:9" x14ac:dyDescent="0.35">
      <c r="A388" t="s">
        <v>16</v>
      </c>
      <c r="B388" t="s">
        <v>66</v>
      </c>
      <c r="C388">
        <v>68</v>
      </c>
      <c r="D388">
        <v>834</v>
      </c>
      <c r="E388">
        <v>3</v>
      </c>
      <c r="F388">
        <v>460000</v>
      </c>
      <c r="G388">
        <v>10</v>
      </c>
      <c r="H388">
        <v>3</v>
      </c>
      <c r="I388" t="s">
        <v>11</v>
      </c>
    </row>
    <row r="389" spans="1:9" x14ac:dyDescent="0.35">
      <c r="A389" t="s">
        <v>16</v>
      </c>
      <c r="B389" t="s">
        <v>67</v>
      </c>
      <c r="C389">
        <v>33</v>
      </c>
      <c r="D389">
        <v>387</v>
      </c>
      <c r="E389">
        <v>6</v>
      </c>
      <c r="F389">
        <v>630000</v>
      </c>
      <c r="G389">
        <v>0</v>
      </c>
      <c r="H389">
        <v>0</v>
      </c>
      <c r="I389" t="s">
        <v>12</v>
      </c>
    </row>
    <row r="390" spans="1:9" x14ac:dyDescent="0.35">
      <c r="A390" t="s">
        <v>16</v>
      </c>
      <c r="B390" t="s">
        <v>68</v>
      </c>
      <c r="C390">
        <v>80</v>
      </c>
      <c r="D390">
        <v>988</v>
      </c>
      <c r="E390">
        <v>5</v>
      </c>
      <c r="F390">
        <v>440000</v>
      </c>
      <c r="G390">
        <v>9</v>
      </c>
      <c r="H390">
        <v>1</v>
      </c>
      <c r="I390" t="s">
        <v>10</v>
      </c>
    </row>
    <row r="391" spans="1:9" x14ac:dyDescent="0.35">
      <c r="A391" t="s">
        <v>16</v>
      </c>
      <c r="B391" t="s">
        <v>69</v>
      </c>
      <c r="C391">
        <v>45</v>
      </c>
      <c r="D391">
        <v>510</v>
      </c>
      <c r="E391">
        <v>5</v>
      </c>
      <c r="F391">
        <v>490000</v>
      </c>
      <c r="G391">
        <v>3</v>
      </c>
      <c r="H391">
        <v>1</v>
      </c>
      <c r="I391" t="s">
        <v>11</v>
      </c>
    </row>
    <row r="392" spans="1:9" x14ac:dyDescent="0.35">
      <c r="A392" t="s">
        <v>16</v>
      </c>
      <c r="B392" t="s">
        <v>70</v>
      </c>
      <c r="C392">
        <v>55</v>
      </c>
      <c r="D392">
        <v>640</v>
      </c>
      <c r="E392">
        <v>4</v>
      </c>
      <c r="F392">
        <v>480000</v>
      </c>
      <c r="G392">
        <v>2</v>
      </c>
      <c r="H392">
        <v>2</v>
      </c>
      <c r="I392" t="s">
        <v>10</v>
      </c>
    </row>
    <row r="393" spans="1:9" x14ac:dyDescent="0.35">
      <c r="A393" t="s">
        <v>16</v>
      </c>
      <c r="B393" t="s">
        <v>71</v>
      </c>
      <c r="C393">
        <v>72</v>
      </c>
      <c r="D393">
        <v>864</v>
      </c>
      <c r="E393">
        <v>1</v>
      </c>
      <c r="F393">
        <v>470000</v>
      </c>
      <c r="G393">
        <v>8</v>
      </c>
      <c r="H393">
        <v>1</v>
      </c>
      <c r="I393" t="s">
        <v>12</v>
      </c>
    </row>
    <row r="394" spans="1:9" x14ac:dyDescent="0.35">
      <c r="A394" t="s">
        <v>16</v>
      </c>
      <c r="B394" t="s">
        <v>72</v>
      </c>
      <c r="C394">
        <v>60</v>
      </c>
      <c r="D394">
        <v>720</v>
      </c>
      <c r="E394">
        <v>6</v>
      </c>
      <c r="F394">
        <v>460000</v>
      </c>
      <c r="G394">
        <v>4</v>
      </c>
      <c r="H394">
        <v>0</v>
      </c>
      <c r="I394" t="s">
        <v>11</v>
      </c>
    </row>
    <row r="395" spans="1:9" x14ac:dyDescent="0.35">
      <c r="A395" t="s">
        <v>16</v>
      </c>
      <c r="B395" t="s">
        <v>73</v>
      </c>
      <c r="C395">
        <v>78</v>
      </c>
      <c r="D395">
        <v>975</v>
      </c>
      <c r="E395">
        <v>5</v>
      </c>
      <c r="F395">
        <v>450000</v>
      </c>
      <c r="G395">
        <v>11</v>
      </c>
      <c r="H395">
        <v>2</v>
      </c>
      <c r="I395" t="s">
        <v>13</v>
      </c>
    </row>
    <row r="396" spans="1:9" x14ac:dyDescent="0.35">
      <c r="A396" t="s">
        <v>16</v>
      </c>
      <c r="B396" t="s">
        <v>74</v>
      </c>
      <c r="C396">
        <v>65</v>
      </c>
      <c r="D396">
        <v>780</v>
      </c>
      <c r="E396">
        <v>2</v>
      </c>
      <c r="F396">
        <v>470000</v>
      </c>
      <c r="G396">
        <v>5</v>
      </c>
      <c r="H396">
        <v>1</v>
      </c>
      <c r="I396" t="s">
        <v>10</v>
      </c>
    </row>
    <row r="397" spans="1:9" x14ac:dyDescent="0.35">
      <c r="A397" t="s">
        <v>16</v>
      </c>
      <c r="B397" t="s">
        <v>75</v>
      </c>
      <c r="C397">
        <v>44</v>
      </c>
      <c r="D397">
        <v>484</v>
      </c>
      <c r="E397">
        <v>6</v>
      </c>
      <c r="F397">
        <v>590000</v>
      </c>
      <c r="G397">
        <v>1</v>
      </c>
      <c r="H397">
        <v>0</v>
      </c>
      <c r="I397" t="s">
        <v>12</v>
      </c>
    </row>
    <row r="398" spans="1:9" x14ac:dyDescent="0.35">
      <c r="A398" t="s">
        <v>16</v>
      </c>
      <c r="B398" t="s">
        <v>76</v>
      </c>
      <c r="C398">
        <v>92</v>
      </c>
      <c r="D398">
        <v>1138</v>
      </c>
      <c r="E398">
        <v>3</v>
      </c>
      <c r="F398">
        <v>450000</v>
      </c>
      <c r="G398">
        <v>15</v>
      </c>
      <c r="H398">
        <v>2</v>
      </c>
      <c r="I398" t="s">
        <v>11</v>
      </c>
    </row>
    <row r="399" spans="1:9" x14ac:dyDescent="0.35">
      <c r="A399" t="s">
        <v>16</v>
      </c>
      <c r="B399" t="s">
        <v>77</v>
      </c>
      <c r="C399">
        <v>56</v>
      </c>
      <c r="D399">
        <v>616</v>
      </c>
      <c r="E399">
        <v>4</v>
      </c>
      <c r="F399">
        <v>490000</v>
      </c>
      <c r="G399">
        <v>3</v>
      </c>
      <c r="H399">
        <v>1</v>
      </c>
      <c r="I399" t="s">
        <v>10</v>
      </c>
    </row>
    <row r="400" spans="1:9" x14ac:dyDescent="0.35">
      <c r="A400" t="s">
        <v>16</v>
      </c>
      <c r="B400" t="s">
        <v>78</v>
      </c>
      <c r="C400">
        <v>48</v>
      </c>
      <c r="D400">
        <v>508</v>
      </c>
      <c r="E400">
        <v>5</v>
      </c>
      <c r="F400">
        <v>530000</v>
      </c>
      <c r="G400">
        <v>2</v>
      </c>
      <c r="H400">
        <v>0</v>
      </c>
      <c r="I400" t="s">
        <v>13</v>
      </c>
    </row>
    <row r="401" spans="1:9" x14ac:dyDescent="0.35">
      <c r="A401" t="s">
        <v>16</v>
      </c>
      <c r="B401" t="s">
        <v>79</v>
      </c>
      <c r="C401">
        <v>42</v>
      </c>
      <c r="D401">
        <v>450</v>
      </c>
      <c r="E401">
        <v>6</v>
      </c>
      <c r="F401">
        <v>590000</v>
      </c>
      <c r="G401">
        <v>1</v>
      </c>
      <c r="H401">
        <v>0</v>
      </c>
      <c r="I401" t="s">
        <v>11</v>
      </c>
    </row>
    <row r="402" spans="1:9" x14ac:dyDescent="0.35">
      <c r="A402" t="s">
        <v>16</v>
      </c>
      <c r="B402" t="s">
        <v>80</v>
      </c>
      <c r="C402">
        <v>72</v>
      </c>
      <c r="D402">
        <v>864</v>
      </c>
      <c r="E402">
        <v>3</v>
      </c>
      <c r="F402">
        <v>460000</v>
      </c>
      <c r="G402">
        <v>8</v>
      </c>
      <c r="H402">
        <v>1</v>
      </c>
      <c r="I402" t="s">
        <v>10</v>
      </c>
    </row>
    <row r="403" spans="1:9" x14ac:dyDescent="0.35">
      <c r="A403" t="s">
        <v>16</v>
      </c>
      <c r="B403" t="s">
        <v>81</v>
      </c>
      <c r="C403">
        <v>60</v>
      </c>
      <c r="D403">
        <v>720</v>
      </c>
      <c r="E403">
        <v>4</v>
      </c>
      <c r="F403">
        <v>480000</v>
      </c>
      <c r="G403">
        <v>5</v>
      </c>
      <c r="H403">
        <v>2</v>
      </c>
      <c r="I403" t="s">
        <v>12</v>
      </c>
    </row>
    <row r="404" spans="1:9" x14ac:dyDescent="0.35">
      <c r="A404" t="s">
        <v>16</v>
      </c>
      <c r="B404" t="s">
        <v>82</v>
      </c>
      <c r="C404">
        <v>76</v>
      </c>
      <c r="D404">
        <v>960</v>
      </c>
      <c r="E404">
        <v>5</v>
      </c>
      <c r="F404">
        <v>470000</v>
      </c>
      <c r="G404">
        <v>12</v>
      </c>
      <c r="H404">
        <v>3</v>
      </c>
      <c r="I404" t="s">
        <v>11</v>
      </c>
    </row>
    <row r="405" spans="1:9" x14ac:dyDescent="0.35">
      <c r="A405" t="s">
        <v>16</v>
      </c>
      <c r="B405" t="s">
        <v>83</v>
      </c>
      <c r="C405">
        <v>62</v>
      </c>
      <c r="D405">
        <v>744</v>
      </c>
      <c r="E405">
        <v>4</v>
      </c>
      <c r="F405">
        <v>450000</v>
      </c>
      <c r="G405">
        <v>6</v>
      </c>
      <c r="H405">
        <v>1</v>
      </c>
      <c r="I405" t="s">
        <v>10</v>
      </c>
    </row>
    <row r="406" spans="1:9" x14ac:dyDescent="0.35">
      <c r="A406" t="s">
        <v>16</v>
      </c>
      <c r="B406" t="s">
        <v>84</v>
      </c>
      <c r="C406">
        <v>44</v>
      </c>
      <c r="D406">
        <v>516</v>
      </c>
      <c r="E406">
        <v>6</v>
      </c>
      <c r="F406">
        <v>540000</v>
      </c>
      <c r="G406">
        <v>2</v>
      </c>
      <c r="H406">
        <v>0</v>
      </c>
      <c r="I406" t="s">
        <v>13</v>
      </c>
    </row>
    <row r="407" spans="1:9" x14ac:dyDescent="0.35">
      <c r="A407" t="s">
        <v>16</v>
      </c>
      <c r="B407" t="s">
        <v>85</v>
      </c>
      <c r="C407">
        <v>50</v>
      </c>
      <c r="D407">
        <v>588</v>
      </c>
      <c r="E407">
        <v>5</v>
      </c>
      <c r="F407">
        <v>530000</v>
      </c>
      <c r="G407">
        <v>3</v>
      </c>
      <c r="H407">
        <v>1</v>
      </c>
      <c r="I407" t="s">
        <v>12</v>
      </c>
    </row>
    <row r="408" spans="1:9" x14ac:dyDescent="0.35">
      <c r="A408" t="s">
        <v>16</v>
      </c>
      <c r="B408" t="s">
        <v>86</v>
      </c>
      <c r="C408">
        <v>82</v>
      </c>
      <c r="D408">
        <v>1020</v>
      </c>
      <c r="E408">
        <v>6</v>
      </c>
      <c r="F408">
        <v>440000</v>
      </c>
      <c r="G408">
        <v>11</v>
      </c>
      <c r="H408">
        <v>1</v>
      </c>
      <c r="I408" t="s">
        <v>11</v>
      </c>
    </row>
    <row r="409" spans="1:9" x14ac:dyDescent="0.35">
      <c r="A409" t="s">
        <v>16</v>
      </c>
      <c r="B409" t="s">
        <v>87</v>
      </c>
      <c r="C409">
        <v>87</v>
      </c>
      <c r="D409">
        <v>1020</v>
      </c>
      <c r="E409">
        <v>4</v>
      </c>
      <c r="F409">
        <v>430000</v>
      </c>
      <c r="G409">
        <v>15</v>
      </c>
      <c r="H409">
        <v>2</v>
      </c>
      <c r="I409" t="s">
        <v>10</v>
      </c>
    </row>
    <row r="410" spans="1:9" x14ac:dyDescent="0.35">
      <c r="A410" t="s">
        <v>16</v>
      </c>
      <c r="B410" t="s">
        <v>88</v>
      </c>
      <c r="C410">
        <v>32</v>
      </c>
      <c r="D410">
        <v>350</v>
      </c>
      <c r="E410">
        <v>6</v>
      </c>
      <c r="F410">
        <v>630000</v>
      </c>
      <c r="G410">
        <v>0</v>
      </c>
      <c r="H410">
        <v>0</v>
      </c>
      <c r="I410" t="s">
        <v>12</v>
      </c>
    </row>
    <row r="411" spans="1:9" x14ac:dyDescent="0.35">
      <c r="A411" t="s">
        <v>16</v>
      </c>
      <c r="B411" t="s">
        <v>89</v>
      </c>
      <c r="C411">
        <v>96</v>
      </c>
      <c r="D411">
        <v>1150</v>
      </c>
      <c r="E411">
        <v>4</v>
      </c>
      <c r="F411">
        <v>400000</v>
      </c>
      <c r="G411">
        <v>14</v>
      </c>
      <c r="H411">
        <v>3</v>
      </c>
      <c r="I411" t="s">
        <v>10</v>
      </c>
    </row>
    <row r="412" spans="1:9" x14ac:dyDescent="0.35">
      <c r="A412" t="s">
        <v>16</v>
      </c>
      <c r="B412" t="s">
        <v>90</v>
      </c>
      <c r="C412">
        <v>91</v>
      </c>
      <c r="D412">
        <v>1071</v>
      </c>
      <c r="E412">
        <v>5</v>
      </c>
      <c r="F412">
        <v>410000</v>
      </c>
      <c r="G412">
        <v>10</v>
      </c>
      <c r="H412">
        <v>2</v>
      </c>
      <c r="I412" t="s">
        <v>11</v>
      </c>
    </row>
    <row r="413" spans="1:9" x14ac:dyDescent="0.35">
      <c r="A413" t="s">
        <v>16</v>
      </c>
      <c r="B413" t="s">
        <v>91</v>
      </c>
      <c r="C413">
        <v>49</v>
      </c>
      <c r="D413">
        <v>575</v>
      </c>
      <c r="E413">
        <v>6</v>
      </c>
      <c r="F413">
        <v>540000</v>
      </c>
      <c r="G413">
        <v>3</v>
      </c>
      <c r="H413">
        <v>1</v>
      </c>
      <c r="I413" t="s">
        <v>13</v>
      </c>
    </row>
    <row r="414" spans="1:9" x14ac:dyDescent="0.35">
      <c r="A414" t="s">
        <v>16</v>
      </c>
      <c r="B414" t="s">
        <v>92</v>
      </c>
      <c r="C414">
        <v>56</v>
      </c>
      <c r="D414">
        <v>640</v>
      </c>
      <c r="E414">
        <v>5</v>
      </c>
      <c r="F414">
        <v>530000</v>
      </c>
      <c r="G414">
        <v>5</v>
      </c>
      <c r="H414">
        <v>0</v>
      </c>
      <c r="I414" t="s">
        <v>13</v>
      </c>
    </row>
    <row r="415" spans="1:9" x14ac:dyDescent="0.35">
      <c r="A415" t="s">
        <v>16</v>
      </c>
      <c r="B415" t="s">
        <v>93</v>
      </c>
      <c r="C415">
        <v>73</v>
      </c>
      <c r="D415">
        <v>870</v>
      </c>
      <c r="E415">
        <v>4</v>
      </c>
      <c r="F415">
        <v>490000</v>
      </c>
      <c r="G415">
        <v>8</v>
      </c>
      <c r="H415">
        <v>2</v>
      </c>
      <c r="I415" t="s">
        <v>10</v>
      </c>
    </row>
    <row r="416" spans="1:9" x14ac:dyDescent="0.35">
      <c r="A416" t="s">
        <v>16</v>
      </c>
      <c r="B416" t="s">
        <v>94</v>
      </c>
      <c r="C416">
        <v>46</v>
      </c>
      <c r="D416">
        <v>484</v>
      </c>
      <c r="E416">
        <v>6</v>
      </c>
      <c r="F416">
        <v>590000</v>
      </c>
      <c r="G416">
        <v>2</v>
      </c>
      <c r="H416">
        <v>0</v>
      </c>
      <c r="I416" t="s">
        <v>11</v>
      </c>
    </row>
    <row r="417" spans="1:9" x14ac:dyDescent="0.35">
      <c r="A417" t="s">
        <v>16</v>
      </c>
      <c r="B417" t="s">
        <v>95</v>
      </c>
      <c r="C417">
        <v>85</v>
      </c>
      <c r="D417">
        <v>1020</v>
      </c>
      <c r="E417">
        <v>4</v>
      </c>
      <c r="F417">
        <v>440000</v>
      </c>
      <c r="G417">
        <v>11</v>
      </c>
      <c r="H417">
        <v>1</v>
      </c>
      <c r="I417" t="s">
        <v>12</v>
      </c>
    </row>
    <row r="418" spans="1:9" x14ac:dyDescent="0.35">
      <c r="A418" t="s">
        <v>16</v>
      </c>
      <c r="B418" t="s">
        <v>96</v>
      </c>
      <c r="C418">
        <v>64</v>
      </c>
      <c r="D418">
        <v>775</v>
      </c>
      <c r="E418">
        <v>5</v>
      </c>
      <c r="F418">
        <v>480000</v>
      </c>
      <c r="G418">
        <v>7</v>
      </c>
      <c r="H418">
        <v>1</v>
      </c>
      <c r="I418" t="s">
        <v>10</v>
      </c>
    </row>
    <row r="419" spans="1:9" x14ac:dyDescent="0.35">
      <c r="A419" t="s">
        <v>16</v>
      </c>
      <c r="B419" t="s">
        <v>97</v>
      </c>
      <c r="C419">
        <v>46</v>
      </c>
      <c r="D419">
        <v>510</v>
      </c>
      <c r="E419">
        <v>6</v>
      </c>
      <c r="F419">
        <v>530000</v>
      </c>
      <c r="G419">
        <v>2</v>
      </c>
      <c r="H419">
        <v>0</v>
      </c>
      <c r="I419" t="s">
        <v>13</v>
      </c>
    </row>
    <row r="420" spans="1:9" x14ac:dyDescent="0.35">
      <c r="A420" t="s">
        <v>16</v>
      </c>
      <c r="B420" t="s">
        <v>98</v>
      </c>
      <c r="C420">
        <v>72</v>
      </c>
      <c r="D420">
        <v>802</v>
      </c>
      <c r="E420">
        <v>4</v>
      </c>
      <c r="F420">
        <v>480000</v>
      </c>
      <c r="G420">
        <v>9</v>
      </c>
      <c r="H420">
        <v>1</v>
      </c>
      <c r="I420" t="s">
        <v>11</v>
      </c>
    </row>
    <row r="421" spans="1:9" x14ac:dyDescent="0.35">
      <c r="A421" t="s">
        <v>16</v>
      </c>
      <c r="B421" t="s">
        <v>99</v>
      </c>
      <c r="C421">
        <v>48</v>
      </c>
      <c r="D421">
        <v>548</v>
      </c>
      <c r="E421">
        <v>6</v>
      </c>
      <c r="F421">
        <v>590000</v>
      </c>
      <c r="G421">
        <v>3</v>
      </c>
      <c r="H421">
        <v>0</v>
      </c>
      <c r="I421" t="s">
        <v>13</v>
      </c>
    </row>
    <row r="422" spans="1:9" x14ac:dyDescent="0.35">
      <c r="A422" t="s">
        <v>16</v>
      </c>
      <c r="B422" t="s">
        <v>100</v>
      </c>
      <c r="C422">
        <v>38</v>
      </c>
      <c r="D422">
        <v>440</v>
      </c>
      <c r="E422">
        <v>6</v>
      </c>
      <c r="F422">
        <v>600000</v>
      </c>
      <c r="G422">
        <v>0</v>
      </c>
      <c r="H422">
        <v>0</v>
      </c>
      <c r="I422" t="s">
        <v>12</v>
      </c>
    </row>
    <row r="423" spans="1:9" x14ac:dyDescent="0.35">
      <c r="A423" t="s">
        <v>16</v>
      </c>
      <c r="B423" t="s">
        <v>101</v>
      </c>
      <c r="C423">
        <v>76</v>
      </c>
      <c r="D423">
        <v>917</v>
      </c>
      <c r="E423">
        <v>4</v>
      </c>
      <c r="F423">
        <v>450000</v>
      </c>
      <c r="G423">
        <v>11</v>
      </c>
      <c r="H423">
        <v>2</v>
      </c>
      <c r="I423" t="s">
        <v>10</v>
      </c>
    </row>
    <row r="424" spans="1:9" x14ac:dyDescent="0.35">
      <c r="A424" t="s">
        <v>16</v>
      </c>
      <c r="B424" t="s">
        <v>102</v>
      </c>
      <c r="C424">
        <v>63</v>
      </c>
      <c r="D424">
        <v>753</v>
      </c>
      <c r="E424">
        <v>5</v>
      </c>
      <c r="F424">
        <v>460000</v>
      </c>
      <c r="G424">
        <v>5</v>
      </c>
      <c r="H424">
        <v>1</v>
      </c>
      <c r="I424" t="s">
        <v>11</v>
      </c>
    </row>
    <row r="425" spans="1:9" x14ac:dyDescent="0.35">
      <c r="A425" t="s">
        <v>16</v>
      </c>
      <c r="B425" t="s">
        <v>103</v>
      </c>
      <c r="C425">
        <v>45</v>
      </c>
      <c r="D425">
        <v>534</v>
      </c>
      <c r="E425">
        <v>6</v>
      </c>
      <c r="F425">
        <v>570000</v>
      </c>
      <c r="G425">
        <v>1</v>
      </c>
      <c r="H425">
        <v>0</v>
      </c>
      <c r="I425" t="s">
        <v>13</v>
      </c>
    </row>
    <row r="426" spans="1:9" x14ac:dyDescent="0.35">
      <c r="A426" t="s">
        <v>16</v>
      </c>
      <c r="B426" t="s">
        <v>104</v>
      </c>
      <c r="C426">
        <v>70</v>
      </c>
      <c r="D426">
        <v>828</v>
      </c>
      <c r="E426">
        <v>5</v>
      </c>
      <c r="F426">
        <v>470000</v>
      </c>
      <c r="G426">
        <v>8</v>
      </c>
      <c r="H426">
        <v>1</v>
      </c>
      <c r="I426" t="s">
        <v>10</v>
      </c>
    </row>
    <row r="427" spans="1:9" x14ac:dyDescent="0.35">
      <c r="A427" t="s">
        <v>16</v>
      </c>
      <c r="B427" t="s">
        <v>105</v>
      </c>
      <c r="C427">
        <v>44</v>
      </c>
      <c r="D427">
        <v>484</v>
      </c>
      <c r="E427">
        <v>6</v>
      </c>
      <c r="F427">
        <v>590000</v>
      </c>
      <c r="G427">
        <v>1</v>
      </c>
      <c r="H427">
        <v>0</v>
      </c>
      <c r="I427" t="s">
        <v>12</v>
      </c>
    </row>
    <row r="428" spans="1:9" x14ac:dyDescent="0.35">
      <c r="A428" t="s">
        <v>16</v>
      </c>
      <c r="B428" t="s">
        <v>106</v>
      </c>
      <c r="C428">
        <v>60</v>
      </c>
      <c r="D428">
        <v>720</v>
      </c>
      <c r="E428">
        <v>4</v>
      </c>
      <c r="F428">
        <v>480000</v>
      </c>
      <c r="G428">
        <v>5</v>
      </c>
      <c r="H428">
        <v>2</v>
      </c>
      <c r="I428" t="s">
        <v>12</v>
      </c>
    </row>
    <row r="429" spans="1:9" x14ac:dyDescent="0.35">
      <c r="A429" t="s">
        <v>16</v>
      </c>
      <c r="B429" t="s">
        <v>107</v>
      </c>
      <c r="C429">
        <v>50</v>
      </c>
      <c r="D429">
        <v>607</v>
      </c>
      <c r="E429">
        <v>5</v>
      </c>
      <c r="F429">
        <v>480000</v>
      </c>
      <c r="G429">
        <v>6</v>
      </c>
      <c r="H429">
        <v>1</v>
      </c>
      <c r="I429" t="s">
        <v>13</v>
      </c>
    </row>
    <row r="430" spans="1:9" x14ac:dyDescent="0.35">
      <c r="A430" t="s">
        <v>16</v>
      </c>
      <c r="B430" t="s">
        <v>108</v>
      </c>
      <c r="C430">
        <v>34</v>
      </c>
      <c r="D430">
        <v>387</v>
      </c>
      <c r="E430">
        <v>6</v>
      </c>
      <c r="F430">
        <v>630000</v>
      </c>
      <c r="G430">
        <v>0</v>
      </c>
      <c r="H430">
        <v>0</v>
      </c>
      <c r="I430" t="s">
        <v>12</v>
      </c>
    </row>
    <row r="431" spans="1:9" x14ac:dyDescent="0.35">
      <c r="A431" t="s">
        <v>16</v>
      </c>
      <c r="B431" t="s">
        <v>109</v>
      </c>
      <c r="C431">
        <v>78</v>
      </c>
      <c r="D431">
        <v>1020</v>
      </c>
      <c r="E431">
        <v>4</v>
      </c>
      <c r="F431">
        <v>430000</v>
      </c>
      <c r="G431">
        <v>9</v>
      </c>
      <c r="H431">
        <v>1</v>
      </c>
      <c r="I431" t="s">
        <v>10</v>
      </c>
    </row>
    <row r="432" spans="1:9" x14ac:dyDescent="0.35">
      <c r="A432" t="s">
        <v>16</v>
      </c>
      <c r="B432" t="s">
        <v>110</v>
      </c>
      <c r="C432">
        <v>47</v>
      </c>
      <c r="D432">
        <v>510</v>
      </c>
      <c r="E432">
        <v>6</v>
      </c>
      <c r="F432">
        <v>530000</v>
      </c>
      <c r="G432">
        <v>3</v>
      </c>
      <c r="H432">
        <v>1</v>
      </c>
      <c r="I432" t="s">
        <v>11</v>
      </c>
    </row>
    <row r="433" spans="1:9" x14ac:dyDescent="0.35">
      <c r="A433" t="s">
        <v>16</v>
      </c>
      <c r="B433" t="s">
        <v>111</v>
      </c>
      <c r="C433">
        <v>54</v>
      </c>
      <c r="D433">
        <v>640</v>
      </c>
      <c r="E433">
        <v>5</v>
      </c>
      <c r="F433">
        <v>520000</v>
      </c>
      <c r="G433">
        <v>2</v>
      </c>
      <c r="H433">
        <v>2</v>
      </c>
      <c r="I433" t="s">
        <v>10</v>
      </c>
    </row>
    <row r="434" spans="1:9" x14ac:dyDescent="0.35">
      <c r="A434" t="s">
        <v>16</v>
      </c>
      <c r="B434" t="s">
        <v>112</v>
      </c>
      <c r="C434">
        <v>69</v>
      </c>
      <c r="D434">
        <v>870</v>
      </c>
      <c r="E434">
        <v>6</v>
      </c>
      <c r="F434">
        <v>480000</v>
      </c>
      <c r="G434">
        <v>8</v>
      </c>
      <c r="H434">
        <v>1</v>
      </c>
      <c r="I434" t="s">
        <v>12</v>
      </c>
    </row>
    <row r="435" spans="1:9" x14ac:dyDescent="0.35">
      <c r="A435" t="s">
        <v>16</v>
      </c>
      <c r="B435" t="s">
        <v>113</v>
      </c>
      <c r="C435">
        <v>66</v>
      </c>
      <c r="D435">
        <v>792</v>
      </c>
      <c r="E435">
        <v>5</v>
      </c>
      <c r="F435">
        <v>470000</v>
      </c>
      <c r="G435">
        <v>7</v>
      </c>
      <c r="H435">
        <v>1</v>
      </c>
      <c r="I435" t="s">
        <v>11</v>
      </c>
    </row>
    <row r="436" spans="1:9" x14ac:dyDescent="0.35">
      <c r="A436" t="s">
        <v>16</v>
      </c>
      <c r="B436" t="s">
        <v>114</v>
      </c>
      <c r="C436">
        <v>62</v>
      </c>
      <c r="D436">
        <v>744</v>
      </c>
      <c r="E436">
        <v>6</v>
      </c>
      <c r="F436">
        <v>460000</v>
      </c>
      <c r="G436">
        <v>6</v>
      </c>
      <c r="H436">
        <v>2</v>
      </c>
      <c r="I436" t="s">
        <v>10</v>
      </c>
    </row>
    <row r="437" spans="1:9" x14ac:dyDescent="0.35">
      <c r="A437" t="s">
        <v>16</v>
      </c>
      <c r="B437" t="s">
        <v>115</v>
      </c>
      <c r="C437">
        <v>76</v>
      </c>
      <c r="D437">
        <v>960</v>
      </c>
      <c r="E437">
        <v>5</v>
      </c>
      <c r="F437">
        <v>450000</v>
      </c>
      <c r="G437">
        <v>11</v>
      </c>
      <c r="H437">
        <v>2</v>
      </c>
      <c r="I437" t="s">
        <v>13</v>
      </c>
    </row>
    <row r="438" spans="1:9" x14ac:dyDescent="0.35">
      <c r="A438" t="s">
        <v>16</v>
      </c>
      <c r="B438" t="s">
        <v>116</v>
      </c>
      <c r="C438">
        <v>64</v>
      </c>
      <c r="D438">
        <v>768</v>
      </c>
      <c r="E438">
        <v>4</v>
      </c>
      <c r="F438">
        <v>450000</v>
      </c>
      <c r="G438">
        <v>5</v>
      </c>
      <c r="H438">
        <v>1</v>
      </c>
      <c r="I438" t="s">
        <v>10</v>
      </c>
    </row>
    <row r="439" spans="1:9" x14ac:dyDescent="0.35">
      <c r="A439" t="s">
        <v>16</v>
      </c>
      <c r="B439" t="s">
        <v>117</v>
      </c>
      <c r="C439">
        <v>42</v>
      </c>
      <c r="D439">
        <v>450</v>
      </c>
      <c r="E439">
        <v>6</v>
      </c>
      <c r="F439">
        <v>590000</v>
      </c>
      <c r="G439">
        <v>1</v>
      </c>
      <c r="H439">
        <v>0</v>
      </c>
      <c r="I439" t="s">
        <v>12</v>
      </c>
    </row>
    <row r="440" spans="1:9" x14ac:dyDescent="0.35">
      <c r="A440" t="s">
        <v>16</v>
      </c>
      <c r="B440" t="s">
        <v>118</v>
      </c>
      <c r="C440">
        <v>84</v>
      </c>
      <c r="D440">
        <v>1020</v>
      </c>
      <c r="E440">
        <v>3</v>
      </c>
      <c r="F440">
        <v>440000</v>
      </c>
      <c r="G440">
        <v>15</v>
      </c>
      <c r="H440">
        <v>2</v>
      </c>
      <c r="I440" t="s">
        <v>11</v>
      </c>
    </row>
    <row r="441" spans="1:9" x14ac:dyDescent="0.35">
      <c r="A441" t="s">
        <v>16</v>
      </c>
      <c r="B441" t="s">
        <v>119</v>
      </c>
      <c r="C441">
        <v>49</v>
      </c>
      <c r="D441">
        <v>584</v>
      </c>
      <c r="E441">
        <v>5</v>
      </c>
      <c r="F441">
        <v>510000</v>
      </c>
      <c r="G441">
        <v>3</v>
      </c>
      <c r="H441">
        <v>1</v>
      </c>
      <c r="I441" t="s">
        <v>13</v>
      </c>
    </row>
    <row r="442" spans="1:9" x14ac:dyDescent="0.35">
      <c r="A442" t="s">
        <v>16</v>
      </c>
      <c r="B442" t="s">
        <v>120</v>
      </c>
      <c r="C442">
        <v>56</v>
      </c>
      <c r="D442">
        <v>640</v>
      </c>
      <c r="E442">
        <v>4</v>
      </c>
      <c r="F442">
        <v>500000</v>
      </c>
      <c r="G442">
        <v>2</v>
      </c>
      <c r="H442">
        <v>2</v>
      </c>
      <c r="I442" t="s">
        <v>10</v>
      </c>
    </row>
    <row r="443" spans="1:9" x14ac:dyDescent="0.35">
      <c r="A443" t="s">
        <v>16</v>
      </c>
      <c r="B443" t="s">
        <v>121</v>
      </c>
      <c r="C443">
        <v>64</v>
      </c>
      <c r="D443">
        <v>768</v>
      </c>
      <c r="E443">
        <v>6</v>
      </c>
      <c r="F443">
        <v>480000</v>
      </c>
      <c r="G443">
        <v>8</v>
      </c>
      <c r="H443">
        <v>1</v>
      </c>
      <c r="I443" t="s">
        <v>12</v>
      </c>
    </row>
    <row r="444" spans="1:9" x14ac:dyDescent="0.35">
      <c r="A444" t="s">
        <v>16</v>
      </c>
      <c r="B444" t="s">
        <v>122</v>
      </c>
      <c r="C444">
        <v>50</v>
      </c>
      <c r="D444">
        <v>600</v>
      </c>
      <c r="E444">
        <v>5</v>
      </c>
      <c r="F444">
        <v>470000</v>
      </c>
      <c r="G444">
        <v>4</v>
      </c>
      <c r="H444">
        <v>0</v>
      </c>
      <c r="I444" t="s">
        <v>11</v>
      </c>
    </row>
    <row r="445" spans="1:9" x14ac:dyDescent="0.35">
      <c r="A445" t="s">
        <v>16</v>
      </c>
      <c r="B445" t="s">
        <v>123</v>
      </c>
      <c r="C445">
        <v>82</v>
      </c>
      <c r="D445">
        <v>1020</v>
      </c>
      <c r="E445">
        <v>4</v>
      </c>
      <c r="F445">
        <v>440000</v>
      </c>
      <c r="G445">
        <v>11</v>
      </c>
      <c r="H445">
        <v>2</v>
      </c>
      <c r="I445" t="s">
        <v>13</v>
      </c>
    </row>
    <row r="446" spans="1:9" x14ac:dyDescent="0.35">
      <c r="A446" t="s">
        <v>16</v>
      </c>
      <c r="B446" t="s">
        <v>124</v>
      </c>
      <c r="C446">
        <v>72</v>
      </c>
      <c r="D446">
        <v>870</v>
      </c>
      <c r="E446">
        <v>5</v>
      </c>
      <c r="F446">
        <v>450000</v>
      </c>
      <c r="G446">
        <v>5</v>
      </c>
      <c r="H446">
        <v>1</v>
      </c>
      <c r="I446" t="s">
        <v>10</v>
      </c>
    </row>
    <row r="447" spans="1:9" x14ac:dyDescent="0.35">
      <c r="A447" t="s">
        <v>16</v>
      </c>
      <c r="B447" t="s">
        <v>125</v>
      </c>
      <c r="C447">
        <v>40</v>
      </c>
      <c r="D447">
        <v>450</v>
      </c>
      <c r="E447">
        <v>6</v>
      </c>
      <c r="F447">
        <v>590000</v>
      </c>
      <c r="G447">
        <v>1</v>
      </c>
      <c r="H447">
        <v>0</v>
      </c>
      <c r="I447" t="s">
        <v>12</v>
      </c>
    </row>
    <row r="448" spans="1:9" x14ac:dyDescent="0.35">
      <c r="A448" t="s">
        <v>16</v>
      </c>
      <c r="B448" t="s">
        <v>126</v>
      </c>
      <c r="C448">
        <v>76</v>
      </c>
      <c r="D448">
        <v>978</v>
      </c>
      <c r="E448">
        <v>4</v>
      </c>
      <c r="F448">
        <v>430000</v>
      </c>
      <c r="G448">
        <v>11</v>
      </c>
      <c r="H448">
        <v>2</v>
      </c>
      <c r="I448" t="s">
        <v>11</v>
      </c>
    </row>
    <row r="449" spans="1:9" x14ac:dyDescent="0.35">
      <c r="A449" t="s">
        <v>16</v>
      </c>
      <c r="B449" t="s">
        <v>127</v>
      </c>
      <c r="C449">
        <v>56</v>
      </c>
      <c r="D449">
        <v>652</v>
      </c>
      <c r="E449">
        <v>4</v>
      </c>
      <c r="F449">
        <v>490000</v>
      </c>
      <c r="G449">
        <v>3</v>
      </c>
      <c r="H449">
        <v>1</v>
      </c>
      <c r="I449" t="s">
        <v>10</v>
      </c>
    </row>
    <row r="450" spans="1:9" x14ac:dyDescent="0.35">
      <c r="A450" t="s">
        <v>16</v>
      </c>
      <c r="B450" t="s">
        <v>128</v>
      </c>
      <c r="C450">
        <v>46</v>
      </c>
      <c r="D450">
        <v>516</v>
      </c>
      <c r="E450">
        <v>5</v>
      </c>
      <c r="F450">
        <v>530000</v>
      </c>
      <c r="G450">
        <v>2</v>
      </c>
      <c r="H450">
        <v>0</v>
      </c>
      <c r="I450" t="s">
        <v>13</v>
      </c>
    </row>
    <row r="451" spans="1:9" x14ac:dyDescent="0.35">
      <c r="A451" t="s">
        <v>16</v>
      </c>
      <c r="B451" t="s">
        <v>129</v>
      </c>
      <c r="C451">
        <v>40</v>
      </c>
      <c r="D451">
        <v>425</v>
      </c>
      <c r="E451">
        <v>6</v>
      </c>
      <c r="F451">
        <v>540000</v>
      </c>
      <c r="G451">
        <v>1</v>
      </c>
      <c r="H451">
        <v>0</v>
      </c>
      <c r="I451" t="s">
        <v>11</v>
      </c>
    </row>
    <row r="452" spans="1:9" x14ac:dyDescent="0.35">
      <c r="A452" t="s">
        <v>16</v>
      </c>
      <c r="B452" t="s">
        <v>130</v>
      </c>
      <c r="C452">
        <v>72</v>
      </c>
      <c r="D452">
        <v>870</v>
      </c>
      <c r="E452">
        <v>5</v>
      </c>
      <c r="F452">
        <v>450000</v>
      </c>
      <c r="G452">
        <v>10</v>
      </c>
      <c r="H452">
        <v>1</v>
      </c>
      <c r="I452" t="s">
        <v>10</v>
      </c>
    </row>
    <row r="453" spans="1:9" x14ac:dyDescent="0.35">
      <c r="A453" t="s">
        <v>16</v>
      </c>
      <c r="B453" t="s">
        <v>131</v>
      </c>
      <c r="C453">
        <v>60</v>
      </c>
      <c r="D453">
        <v>720</v>
      </c>
      <c r="E453">
        <v>6</v>
      </c>
      <c r="F453">
        <v>460000</v>
      </c>
      <c r="G453">
        <v>6</v>
      </c>
      <c r="H453">
        <v>2</v>
      </c>
      <c r="I453"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250F-F755-4FE7-AFBC-17795BEB6879}">
  <sheetPr>
    <tabColor rgb="FF00B050"/>
  </sheetPr>
  <dimension ref="A1:G78"/>
  <sheetViews>
    <sheetView workbookViewId="0">
      <selection activeCell="D2" sqref="D1:D1048576"/>
    </sheetView>
  </sheetViews>
  <sheetFormatPr defaultRowHeight="14.5" x14ac:dyDescent="0.35"/>
  <cols>
    <col min="1" max="1" width="20.08984375" bestFit="1" customWidth="1"/>
    <col min="2" max="2" width="16.08984375" bestFit="1" customWidth="1"/>
    <col min="3" max="3" width="9" bestFit="1" customWidth="1"/>
    <col min="4" max="4" width="6.81640625" bestFit="1" customWidth="1"/>
    <col min="5" max="5" width="12.54296875" bestFit="1" customWidth="1"/>
    <col min="6" max="6" width="10.7265625" bestFit="1" customWidth="1"/>
    <col min="7" max="180" width="15.26953125" bestFit="1" customWidth="1"/>
    <col min="181" max="181" width="10.7265625" bestFit="1" customWidth="1"/>
  </cols>
  <sheetData>
    <row r="1" spans="1:6" x14ac:dyDescent="0.35">
      <c r="A1" t="s">
        <v>135</v>
      </c>
    </row>
    <row r="3" spans="1:6" x14ac:dyDescent="0.35">
      <c r="A3" t="s">
        <v>17</v>
      </c>
    </row>
    <row r="4" spans="1:6" x14ac:dyDescent="0.35">
      <c r="A4" s="4">
        <v>285124</v>
      </c>
      <c r="B4" s="3">
        <f>GETPIVOTDATA("[Measures].[Sum of Units Produced]",$A$3)</f>
        <v>285124</v>
      </c>
    </row>
    <row r="6" spans="1:6" x14ac:dyDescent="0.35">
      <c r="A6" t="s">
        <v>18</v>
      </c>
    </row>
    <row r="7" spans="1:6" x14ac:dyDescent="0.35">
      <c r="A7" s="4">
        <v>220395000</v>
      </c>
      <c r="B7" s="5">
        <f>GETPIVOTDATA("[Measures].[Sum of Production Cost (₦)]",$A$6)</f>
        <v>220395000</v>
      </c>
    </row>
    <row r="8" spans="1:6" x14ac:dyDescent="0.35">
      <c r="A8" t="s">
        <v>136</v>
      </c>
    </row>
    <row r="9" spans="1:6" x14ac:dyDescent="0.35">
      <c r="A9" s="1" t="s">
        <v>133</v>
      </c>
      <c r="B9" t="s">
        <v>17</v>
      </c>
    </row>
    <row r="10" spans="1:6" x14ac:dyDescent="0.35">
      <c r="A10" s="2" t="s">
        <v>9</v>
      </c>
      <c r="B10" s="4">
        <v>61660</v>
      </c>
      <c r="E10" s="2" t="s">
        <v>9</v>
      </c>
      <c r="F10">
        <v>61660</v>
      </c>
    </row>
    <row r="11" spans="1:6" x14ac:dyDescent="0.35">
      <c r="A11" s="2" t="s">
        <v>14</v>
      </c>
      <c r="B11" s="4">
        <v>66582</v>
      </c>
      <c r="E11" s="2" t="s">
        <v>14</v>
      </c>
      <c r="F11">
        <v>66582</v>
      </c>
    </row>
    <row r="12" spans="1:6" x14ac:dyDescent="0.35">
      <c r="A12" s="2" t="s">
        <v>15</v>
      </c>
      <c r="B12" s="4">
        <v>76682</v>
      </c>
      <c r="E12" s="2" t="s">
        <v>15</v>
      </c>
      <c r="F12">
        <v>76682</v>
      </c>
    </row>
    <row r="13" spans="1:6" x14ac:dyDescent="0.35">
      <c r="A13" s="2" t="s">
        <v>16</v>
      </c>
      <c r="B13" s="4">
        <v>80200</v>
      </c>
      <c r="E13" s="2" t="s">
        <v>16</v>
      </c>
      <c r="F13">
        <v>80200</v>
      </c>
    </row>
    <row r="14" spans="1:6" x14ac:dyDescent="0.35">
      <c r="A14" s="2" t="s">
        <v>132</v>
      </c>
      <c r="B14" s="4">
        <v>285124</v>
      </c>
    </row>
    <row r="16" spans="1:6" x14ac:dyDescent="0.35">
      <c r="A16" s="1" t="s">
        <v>133</v>
      </c>
      <c r="B16" t="s">
        <v>17</v>
      </c>
    </row>
    <row r="17" spans="1:2" x14ac:dyDescent="0.35">
      <c r="A17" s="2" t="s">
        <v>10</v>
      </c>
      <c r="B17" s="4">
        <v>101403</v>
      </c>
    </row>
    <row r="18" spans="1:2" x14ac:dyDescent="0.35">
      <c r="A18" s="2" t="s">
        <v>12</v>
      </c>
      <c r="B18" s="4">
        <v>54764</v>
      </c>
    </row>
    <row r="19" spans="1:2" x14ac:dyDescent="0.35">
      <c r="A19" s="2" t="s">
        <v>11</v>
      </c>
      <c r="B19" s="4">
        <v>84967</v>
      </c>
    </row>
    <row r="20" spans="1:2" x14ac:dyDescent="0.35">
      <c r="A20" s="2" t="s">
        <v>13</v>
      </c>
      <c r="B20" s="4">
        <v>43990</v>
      </c>
    </row>
    <row r="21" spans="1:2" x14ac:dyDescent="0.35">
      <c r="A21" s="2" t="s">
        <v>132</v>
      </c>
      <c r="B21" s="4">
        <v>285124</v>
      </c>
    </row>
    <row r="23" spans="1:2" x14ac:dyDescent="0.35">
      <c r="A23" s="1" t="s">
        <v>133</v>
      </c>
      <c r="B23" t="s">
        <v>134</v>
      </c>
    </row>
    <row r="24" spans="1:2" x14ac:dyDescent="0.35">
      <c r="A24" s="2" t="s">
        <v>10</v>
      </c>
      <c r="B24" s="4">
        <v>221</v>
      </c>
    </row>
    <row r="25" spans="1:2" x14ac:dyDescent="0.35">
      <c r="A25" s="2" t="s">
        <v>12</v>
      </c>
      <c r="B25" s="4">
        <v>80</v>
      </c>
    </row>
    <row r="26" spans="1:2" x14ac:dyDescent="0.35">
      <c r="A26" s="2" t="s">
        <v>11</v>
      </c>
      <c r="B26" s="4">
        <v>146</v>
      </c>
    </row>
    <row r="27" spans="1:2" x14ac:dyDescent="0.35">
      <c r="A27" s="2" t="s">
        <v>13</v>
      </c>
      <c r="B27" s="4">
        <v>55</v>
      </c>
    </row>
    <row r="28" spans="1:2" x14ac:dyDescent="0.35">
      <c r="A28" s="2" t="s">
        <v>132</v>
      </c>
      <c r="B28" s="4">
        <v>502</v>
      </c>
    </row>
    <row r="30" spans="1:2" x14ac:dyDescent="0.35">
      <c r="A30" s="1" t="s">
        <v>133</v>
      </c>
      <c r="B30" t="s">
        <v>138</v>
      </c>
    </row>
    <row r="31" spans="1:2" x14ac:dyDescent="0.35">
      <c r="A31" s="2" t="s">
        <v>10</v>
      </c>
      <c r="B31" s="4">
        <v>39</v>
      </c>
    </row>
    <row r="32" spans="1:2" x14ac:dyDescent="0.35">
      <c r="A32" s="2" t="s">
        <v>11</v>
      </c>
      <c r="B32" s="4">
        <v>34</v>
      </c>
    </row>
    <row r="33" spans="1:2" x14ac:dyDescent="0.35">
      <c r="A33" s="2" t="s">
        <v>12</v>
      </c>
      <c r="B33" s="4">
        <v>29</v>
      </c>
    </row>
    <row r="34" spans="1:2" x14ac:dyDescent="0.35">
      <c r="A34" s="2" t="s">
        <v>13</v>
      </c>
      <c r="B34" s="4">
        <v>20</v>
      </c>
    </row>
    <row r="35" spans="1:2" x14ac:dyDescent="0.35">
      <c r="A35" s="2" t="s">
        <v>132</v>
      </c>
      <c r="B35" s="4">
        <v>113</v>
      </c>
    </row>
    <row r="37" spans="1:2" x14ac:dyDescent="0.35">
      <c r="A37" s="1" t="s">
        <v>133</v>
      </c>
      <c r="B37" t="s">
        <v>139</v>
      </c>
    </row>
    <row r="38" spans="1:2" x14ac:dyDescent="0.35">
      <c r="A38" s="2" t="s">
        <v>10</v>
      </c>
      <c r="B38" s="8">
        <v>63.335664335664333</v>
      </c>
    </row>
    <row r="39" spans="1:2" x14ac:dyDescent="0.35">
      <c r="A39" s="2" t="s">
        <v>11</v>
      </c>
      <c r="B39" s="8">
        <v>61.475806451612904</v>
      </c>
    </row>
    <row r="40" spans="1:2" x14ac:dyDescent="0.35">
      <c r="A40" s="2" t="s">
        <v>13</v>
      </c>
      <c r="B40" s="8">
        <v>49.85</v>
      </c>
    </row>
    <row r="41" spans="1:2" x14ac:dyDescent="0.35">
      <c r="A41" s="2" t="s">
        <v>12</v>
      </c>
      <c r="B41" s="8">
        <v>47.638095238095239</v>
      </c>
    </row>
    <row r="42" spans="1:2" x14ac:dyDescent="0.35">
      <c r="A42" s="2" t="s">
        <v>132</v>
      </c>
      <c r="B42" s="8">
        <v>56.792035398230091</v>
      </c>
    </row>
    <row r="45" spans="1:2" x14ac:dyDescent="0.35">
      <c r="A45" s="1" t="s">
        <v>133</v>
      </c>
      <c r="B45" t="s">
        <v>140</v>
      </c>
    </row>
    <row r="46" spans="1:2" x14ac:dyDescent="0.35">
      <c r="A46" s="2" t="s">
        <v>10</v>
      </c>
      <c r="B46" s="7">
        <v>709.11188811188811</v>
      </c>
    </row>
    <row r="47" spans="1:2" x14ac:dyDescent="0.35">
      <c r="A47" s="2" t="s">
        <v>11</v>
      </c>
      <c r="B47" s="7">
        <v>685.2177419354839</v>
      </c>
    </row>
    <row r="48" spans="1:2" x14ac:dyDescent="0.35">
      <c r="A48" s="2" t="s">
        <v>13</v>
      </c>
      <c r="B48" s="7">
        <v>549.875</v>
      </c>
    </row>
    <row r="49" spans="1:7" x14ac:dyDescent="0.35">
      <c r="A49" s="2" t="s">
        <v>12</v>
      </c>
      <c r="B49" s="7">
        <v>521.56190476190477</v>
      </c>
    </row>
    <row r="50" spans="1:7" x14ac:dyDescent="0.35">
      <c r="A50" s="2" t="s">
        <v>132</v>
      </c>
      <c r="B50" s="4">
        <v>630.80530973451323</v>
      </c>
    </row>
    <row r="52" spans="1:7" x14ac:dyDescent="0.35">
      <c r="A52" s="1" t="s">
        <v>133</v>
      </c>
      <c r="B52" t="s">
        <v>141</v>
      </c>
      <c r="G52" s="9">
        <f>MAX(F53:F56)*1.1</f>
        <v>1.7000000000000002</v>
      </c>
    </row>
    <row r="53" spans="1:7" x14ac:dyDescent="0.35">
      <c r="A53" s="2" t="s">
        <v>10</v>
      </c>
      <c r="B53" s="9">
        <v>1.5454545454545454</v>
      </c>
      <c r="E53" s="2" t="s">
        <v>10</v>
      </c>
      <c r="F53" s="9">
        <v>1.5454545454545454</v>
      </c>
      <c r="G53" s="9">
        <f>$G$52-F53</f>
        <v>0.15454545454545476</v>
      </c>
    </row>
    <row r="54" spans="1:7" x14ac:dyDescent="0.35">
      <c r="A54" s="2" t="s">
        <v>12</v>
      </c>
      <c r="B54" s="9">
        <v>0.76190476190476186</v>
      </c>
      <c r="E54" s="2" t="s">
        <v>12</v>
      </c>
      <c r="F54" s="9">
        <v>0.76190476190476186</v>
      </c>
      <c r="G54" s="9">
        <f t="shared" ref="G54:G56" si="0">$G$52-F54</f>
        <v>0.93809523809523832</v>
      </c>
    </row>
    <row r="55" spans="1:7" x14ac:dyDescent="0.35">
      <c r="A55" s="2" t="s">
        <v>11</v>
      </c>
      <c r="B55" s="9">
        <v>1.1774193548387097</v>
      </c>
      <c r="E55" s="2" t="s">
        <v>11</v>
      </c>
      <c r="F55" s="9">
        <v>1.1774193548387097</v>
      </c>
      <c r="G55" s="9">
        <f t="shared" si="0"/>
        <v>0.52258064516129044</v>
      </c>
    </row>
    <row r="56" spans="1:7" x14ac:dyDescent="0.35">
      <c r="A56" s="2" t="s">
        <v>13</v>
      </c>
      <c r="B56" s="9">
        <v>0.6875</v>
      </c>
      <c r="E56" s="2" t="s">
        <v>13</v>
      </c>
      <c r="F56" s="9">
        <v>0.6875</v>
      </c>
      <c r="G56" s="9">
        <f t="shared" si="0"/>
        <v>1.0125000000000002</v>
      </c>
    </row>
    <row r="57" spans="1:7" x14ac:dyDescent="0.35">
      <c r="A57" s="2" t="s">
        <v>132</v>
      </c>
      <c r="B57" s="4">
        <v>1.1106194690265487</v>
      </c>
    </row>
    <row r="59" spans="1:7" x14ac:dyDescent="0.35">
      <c r="A59" s="1" t="s">
        <v>133</v>
      </c>
      <c r="B59" t="s">
        <v>18</v>
      </c>
    </row>
    <row r="60" spans="1:7" x14ac:dyDescent="0.35">
      <c r="A60" s="2" t="s">
        <v>10</v>
      </c>
      <c r="B60" s="11">
        <v>66515000</v>
      </c>
    </row>
    <row r="61" spans="1:7" x14ac:dyDescent="0.35">
      <c r="A61" s="2" t="s">
        <v>11</v>
      </c>
      <c r="B61" s="11">
        <v>58560000</v>
      </c>
    </row>
    <row r="62" spans="1:7" x14ac:dyDescent="0.35">
      <c r="A62" s="2" t="s">
        <v>12</v>
      </c>
      <c r="B62" s="11">
        <v>55270000</v>
      </c>
    </row>
    <row r="63" spans="1:7" x14ac:dyDescent="0.35">
      <c r="A63" s="2" t="s">
        <v>13</v>
      </c>
      <c r="B63" s="11">
        <v>40050000</v>
      </c>
    </row>
    <row r="64" spans="1:7" x14ac:dyDescent="0.35">
      <c r="A64" s="2" t="s">
        <v>132</v>
      </c>
      <c r="B64" s="4">
        <v>220395000</v>
      </c>
    </row>
    <row r="66" spans="1:2" x14ac:dyDescent="0.35">
      <c r="A66" s="1" t="s">
        <v>133</v>
      </c>
      <c r="B66" t="s">
        <v>143</v>
      </c>
    </row>
    <row r="67" spans="1:2" x14ac:dyDescent="0.35">
      <c r="A67" s="2" t="s">
        <v>12</v>
      </c>
      <c r="B67" s="11">
        <v>526380.95238095243</v>
      </c>
    </row>
    <row r="68" spans="1:2" x14ac:dyDescent="0.35">
      <c r="A68" s="2" t="s">
        <v>13</v>
      </c>
      <c r="B68" s="11">
        <v>500625</v>
      </c>
    </row>
    <row r="69" spans="1:2" x14ac:dyDescent="0.35">
      <c r="A69" s="2" t="s">
        <v>11</v>
      </c>
      <c r="B69" s="11">
        <v>472258.06451612903</v>
      </c>
    </row>
    <row r="70" spans="1:2" x14ac:dyDescent="0.35">
      <c r="A70" s="2" t="s">
        <v>10</v>
      </c>
      <c r="B70" s="11">
        <v>465139.86013986013</v>
      </c>
    </row>
    <row r="71" spans="1:2" x14ac:dyDescent="0.35">
      <c r="A71" s="2" t="s">
        <v>132</v>
      </c>
      <c r="B71" s="4">
        <v>487599.55752212391</v>
      </c>
    </row>
    <row r="73" spans="1:2" x14ac:dyDescent="0.35">
      <c r="A73" s="1" t="s">
        <v>133</v>
      </c>
      <c r="B73" t="s">
        <v>142</v>
      </c>
    </row>
    <row r="74" spans="1:2" x14ac:dyDescent="0.35">
      <c r="A74" s="2" t="s">
        <v>11</v>
      </c>
      <c r="B74" s="8">
        <v>7.32258064516129</v>
      </c>
    </row>
    <row r="75" spans="1:2" x14ac:dyDescent="0.35">
      <c r="A75" s="2" t="s">
        <v>10</v>
      </c>
      <c r="B75" s="8">
        <v>7.1258741258741258</v>
      </c>
    </row>
    <row r="76" spans="1:2" x14ac:dyDescent="0.35">
      <c r="A76" s="2" t="s">
        <v>13</v>
      </c>
      <c r="B76" s="8">
        <v>4.1500000000000004</v>
      </c>
    </row>
    <row r="77" spans="1:2" x14ac:dyDescent="0.35">
      <c r="A77" s="2" t="s">
        <v>12</v>
      </c>
      <c r="B77" s="8">
        <v>3.7333333333333334</v>
      </c>
    </row>
    <row r="78" spans="1:2" x14ac:dyDescent="0.35">
      <c r="A78" s="2" t="s">
        <v>132</v>
      </c>
      <c r="B78" s="4">
        <v>5.865044247787611</v>
      </c>
    </row>
  </sheetData>
  <pageMargins left="0.7" right="0.7" top="0.75" bottom="0.75" header="0.3" footer="0.3"/>
  <pageSetup orientation="portrait" horizontalDpi="1200" verticalDpi="1200"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B4DD1-118E-40E8-81D6-38DCBE383F80}">
  <sheetPr>
    <tabColor rgb="FF7030A0"/>
  </sheetPr>
  <dimension ref="A2:J8"/>
  <sheetViews>
    <sheetView workbookViewId="0">
      <selection activeCell="G8" sqref="G8"/>
    </sheetView>
  </sheetViews>
  <sheetFormatPr defaultRowHeight="14.5" x14ac:dyDescent="0.35"/>
  <cols>
    <col min="1" max="1" width="20.08984375" bestFit="1" customWidth="1"/>
    <col min="3" max="3" width="16.08984375" bestFit="1" customWidth="1"/>
    <col min="4" max="4" width="23.90625" bestFit="1" customWidth="1"/>
    <col min="5" max="5" width="12.36328125" bestFit="1" customWidth="1"/>
    <col min="6" max="6" width="15.1796875" bestFit="1" customWidth="1"/>
    <col min="7" max="7" width="17.90625" bestFit="1" customWidth="1"/>
    <col min="8" max="8" width="23.453125" bestFit="1" customWidth="1"/>
    <col min="10" max="10" width="11.81640625" bestFit="1" customWidth="1"/>
  </cols>
  <sheetData>
    <row r="2" spans="1:10" x14ac:dyDescent="0.35">
      <c r="A2" t="s">
        <v>17</v>
      </c>
      <c r="D2" t="s">
        <v>18</v>
      </c>
      <c r="F2" t="s">
        <v>137</v>
      </c>
      <c r="H2" t="s">
        <v>139</v>
      </c>
      <c r="J2" t="s">
        <v>140</v>
      </c>
    </row>
    <row r="3" spans="1:10" x14ac:dyDescent="0.35">
      <c r="A3" s="4">
        <v>285124</v>
      </c>
      <c r="D3" s="4">
        <v>220395000</v>
      </c>
      <c r="F3" s="6">
        <v>113</v>
      </c>
      <c r="H3" s="8">
        <v>56.792035398230091</v>
      </c>
      <c r="J3" s="4">
        <v>630.80530973451323</v>
      </c>
    </row>
    <row r="4" spans="1:10" x14ac:dyDescent="0.35">
      <c r="A4" s="3">
        <f>GETPIVOTDATA("[Measures].[Sum of Units Produced]",$A$2)</f>
        <v>285124</v>
      </c>
      <c r="D4" s="5">
        <f>GETPIVOTDATA("[Measures].[Sum of Production Cost (₦)]",$D$2)</f>
        <v>220395000</v>
      </c>
      <c r="F4">
        <f>GETPIVOTDATA("[Measures].[NO of Employees]",$F$2)</f>
        <v>113</v>
      </c>
      <c r="H4" s="8">
        <f>GETPIVOTDATA("[Measures].[AVERAGE HOURS WORKED]",$H$2)</f>
        <v>56.792035398230091</v>
      </c>
      <c r="J4" s="9">
        <f>GETPIVOTDATA("[Measures].[AVG Units]",$J$2)</f>
        <v>630.80530973451323</v>
      </c>
    </row>
    <row r="6" spans="1:10" x14ac:dyDescent="0.35">
      <c r="A6" t="s">
        <v>141</v>
      </c>
      <c r="C6" t="s">
        <v>142</v>
      </c>
      <c r="E6" t="s">
        <v>143</v>
      </c>
      <c r="G6" t="s">
        <v>144</v>
      </c>
    </row>
    <row r="7" spans="1:10" x14ac:dyDescent="0.35">
      <c r="A7" s="4">
        <v>1.1106194690265487</v>
      </c>
      <c r="C7" s="4">
        <v>5.865044247787611</v>
      </c>
      <c r="E7" s="10">
        <v>487599.55752212391</v>
      </c>
      <c r="G7" s="4">
        <v>25670</v>
      </c>
    </row>
    <row r="8" spans="1:10" x14ac:dyDescent="0.35">
      <c r="A8" s="9">
        <f>GETPIVOTDATA("[Measures].[AVG Traning Hrs]",$A$6)</f>
        <v>1.1106194690265487</v>
      </c>
      <c r="C8" s="9">
        <f>GETPIVOTDATA("[Measures].[AVG Overtime Hrs]",$C$6)</f>
        <v>5.865044247787611</v>
      </c>
      <c r="E8" s="11">
        <f>GETPIVOTDATA("[Measures].[AVG Cost]",$E$6)</f>
        <v>487599.55752212391</v>
      </c>
      <c r="G8">
        <f>GETPIVOTDATA("[Measures].[Total Hours Worked]",$G$6)</f>
        <v>25670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A1BFE-0622-4063-9D97-BE852973E06A}">
  <sheetPr>
    <tabColor theme="4" tint="-0.499984740745262"/>
  </sheetPr>
  <dimension ref="A1:A89"/>
  <sheetViews>
    <sheetView showGridLines="0" showRowColHeaders="0" tabSelected="1" zoomScale="54" zoomScaleNormal="54" workbookViewId="0">
      <selection sqref="A1:XFD1"/>
    </sheetView>
  </sheetViews>
  <sheetFormatPr defaultColWidth="0" defaultRowHeight="14.5" zeroHeight="1" x14ac:dyDescent="0.35"/>
  <cols>
    <col min="1" max="29" width="8.7265625" customWidth="1"/>
    <col min="30" max="16384" width="8.7265625" hidden="1"/>
  </cols>
  <sheetData>
    <row r="1" customFormat="1" x14ac:dyDescent="0.35"/>
    <row r="2" customFormat="1" x14ac:dyDescent="0.35"/>
    <row r="3" customFormat="1" x14ac:dyDescent="0.35"/>
    <row r="4" customFormat="1" x14ac:dyDescent="0.35"/>
    <row r="5" customFormat="1" x14ac:dyDescent="0.35"/>
    <row r="6" customFormat="1" x14ac:dyDescent="0.35"/>
    <row r="7" customFormat="1" x14ac:dyDescent="0.35"/>
    <row r="8" customFormat="1" x14ac:dyDescent="0.35"/>
    <row r="9" customFormat="1" x14ac:dyDescent="0.35"/>
    <row r="10" customFormat="1" x14ac:dyDescent="0.35"/>
    <row r="11" customFormat="1" x14ac:dyDescent="0.35"/>
    <row r="12" customFormat="1" x14ac:dyDescent="0.35"/>
    <row r="13" customFormat="1" x14ac:dyDescent="0.35"/>
    <row r="14" customFormat="1" x14ac:dyDescent="0.35"/>
    <row r="15" customFormat="1" x14ac:dyDescent="0.35"/>
    <row r="16" customFormat="1" x14ac:dyDescent="0.35"/>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row r="41" customFormat="1" x14ac:dyDescent="0.35"/>
    <row r="42" customFormat="1" hidden="1" x14ac:dyDescent="0.35"/>
    <row r="43" customFormat="1" hidden="1" x14ac:dyDescent="0.35"/>
    <row r="44" customFormat="1" hidden="1" x14ac:dyDescent="0.35"/>
    <row r="45" customFormat="1" hidden="1" x14ac:dyDescent="0.35"/>
    <row r="46" customFormat="1" hidden="1" x14ac:dyDescent="0.35"/>
    <row r="47" customFormat="1" hidden="1" x14ac:dyDescent="0.35"/>
    <row r="48" customFormat="1" hidden="1" x14ac:dyDescent="0.35"/>
    <row r="49" customFormat="1" hidden="1" x14ac:dyDescent="0.35"/>
    <row r="50" customFormat="1" hidden="1" x14ac:dyDescent="0.35"/>
    <row r="51" customFormat="1" hidden="1" x14ac:dyDescent="0.35"/>
    <row r="52" customFormat="1" hidden="1" x14ac:dyDescent="0.35"/>
    <row r="53" customFormat="1" hidden="1" x14ac:dyDescent="0.35"/>
    <row r="54" customFormat="1" hidden="1" x14ac:dyDescent="0.35"/>
    <row r="55" customFormat="1" hidden="1" x14ac:dyDescent="0.35"/>
    <row r="56" customFormat="1" hidden="1" x14ac:dyDescent="0.35"/>
    <row r="57" customFormat="1" hidden="1" x14ac:dyDescent="0.35"/>
    <row r="58" customFormat="1" hidden="1" x14ac:dyDescent="0.35"/>
    <row r="59" customFormat="1" hidden="1" x14ac:dyDescent="0.35"/>
    <row r="60" customFormat="1" hidden="1" x14ac:dyDescent="0.35"/>
    <row r="61" customFormat="1" hidden="1" x14ac:dyDescent="0.35"/>
    <row r="62" customFormat="1" hidden="1" x14ac:dyDescent="0.35"/>
    <row r="63" customFormat="1" hidden="1" x14ac:dyDescent="0.35"/>
    <row r="64" customFormat="1" hidden="1" x14ac:dyDescent="0.35"/>
    <row r="65" customFormat="1" hidden="1" x14ac:dyDescent="0.35"/>
    <row r="66" customFormat="1" hidden="1" x14ac:dyDescent="0.35"/>
    <row r="67" customFormat="1" hidden="1" x14ac:dyDescent="0.35"/>
    <row r="68" customFormat="1" hidden="1" x14ac:dyDescent="0.35"/>
    <row r="69" customFormat="1" hidden="1" x14ac:dyDescent="0.35"/>
    <row r="70" customFormat="1" hidden="1" x14ac:dyDescent="0.35"/>
    <row r="71" customFormat="1" hidden="1" x14ac:dyDescent="0.35"/>
    <row r="72" customFormat="1" hidden="1" x14ac:dyDescent="0.35"/>
    <row r="73" customFormat="1" hidden="1" x14ac:dyDescent="0.35"/>
    <row r="74" customFormat="1" hidden="1" x14ac:dyDescent="0.35"/>
    <row r="75" customFormat="1" hidden="1" x14ac:dyDescent="0.35"/>
    <row r="76" customFormat="1" hidden="1" x14ac:dyDescent="0.35"/>
    <row r="77" customFormat="1" hidden="1" x14ac:dyDescent="0.35"/>
    <row r="78" customFormat="1" hidden="1" x14ac:dyDescent="0.35"/>
    <row r="79" customFormat="1" hidden="1" x14ac:dyDescent="0.35"/>
    <row r="80" customFormat="1" hidden="1" x14ac:dyDescent="0.35"/>
    <row r="81" customFormat="1" hidden="1" x14ac:dyDescent="0.35"/>
    <row r="82" customFormat="1" hidden="1" x14ac:dyDescent="0.35"/>
    <row r="83" customFormat="1" hidden="1" x14ac:dyDescent="0.35"/>
    <row r="84" customFormat="1" hidden="1" x14ac:dyDescent="0.35"/>
    <row r="85" customFormat="1" hidden="1" x14ac:dyDescent="0.35"/>
    <row r="86" customFormat="1" hidden="1" x14ac:dyDescent="0.35"/>
    <row r="87" customFormat="1" hidden="1" x14ac:dyDescent="0.35"/>
    <row r="88" customFormat="1" hidden="1" x14ac:dyDescent="0.35"/>
    <row r="89" customFormat="1" hidden="1" x14ac:dyDescent="0.35"/>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e 9 d a 9 a d - 9 8 3 a - 4 5 6 c - 8 f a 0 - 0 3 3 3 2 2 1 8 6 d 0 9 "   x m l n s = " h t t p : / / s c h e m a s . m i c r o s o f t . c o m / D a t a M a s h u p " > A A A A A H Q G A A B Q S w M E F A A C A A g A r h L G W h + j v I W j A A A A 9 Q A A A B I A H A B D b 2 5 m a W c v U G F j a 2 F n Z S 5 4 b W w g o h g A K K A U A A A A A A A A A A A A A A A A A A A A A A A A A A A A h Y 9 B D o I w F E S v Q r q n R Y w G y a c s 3 E p i Q j R u m 1 K h E T 6 G F s v d X H g k r y B G U X c u Z 9 5 b z N y v N 0 i H p v Y u q j O 6 x Y T M a E A 8 h b I t N J Y J 6 e 3 R j 0 j K Y S v k S Z T K G 2 U 0 8 W C K h F T W n m P G n H P U z W n b l S w M g h k 7 Z J t c V q o R 5 C P r / 7 K v 0 V i B U h E O + 9 c Y H t J V R B f L c R K w q Y N M 4 5 e H I 3 v S n x L W f W 3 7 T n G F / i 4 H N k V g 7 w v 8 A V B L A w Q U A A I A C A C u E s 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h L G W r L 7 d S N v A w A A k A o A A B M A H A B G b 3 J t d W x h c y 9 T Z W N 0 a W 9 u M S 5 t I K I Y A C i g F A A A A A A A A A A A A A A A A A A A A A A A A A A A A L 1 W z W 7 j N h C + B 8 g 7 D J i L D A h G X R Q 9 7 N a 7 y D o x 1 m i x m 8 R Z 7 M E x C s a a x I Q p 0 i U p b w T D l z 5 M H 6 x P 0 q G o t X 4 s d Y G i r S + y O D / f N 8 N v S F l c O a E V z M N z 9 P r 8 7 P z M r r n B B K 6 4 4 x a d h T F I d O d n Q L + 5 z s w K a W W q Z Y J m O B U S b c Q m r x 4 + W T T 2 Y c o T n g s l H q 7 Q b p z e P t y g e d I m 5 Y q i L h W X u R W 2 e / E r H B v E A e u C U X a H n s p 7 k S S o o E A b M Y K / 5 4 8 S h 3 O U x P t O f 7 F R I B Y D 8 t U a F p f O G f G Y O b T L t 4 s Q v H w L P 7 0 B Z z K s 8 s / U T m 8 Q J p l 1 O o V p p k I T K o D L J J l o m a U q 6 i U T A 7 s 3 X F l f U L H G S h I X 7 f V o M d H K o X L L Q U X h D h V P K W m A q R c X L O V 6 1 E 8 2 h j 3 7 Q J 6 e S e j C s H g 9 1 E F S v S O Q j 2 6 N p g M q 9 L G C O i H l M e q 5 T 4 u u o V 2 / b L l K K L x I X i a p o Q V 7 8 f / Y 3 B 6 G X c 0 N S Y K L J + M J t z t 9 w e Y 8 3 R J 4 8 T q o 9 X u y 5 u r Z c 8 u 3 W F E 6 x o e 0 3 u j T 9 l Q S 7 9 v d c B Q A D l / c w X f q m q B 1 j g i z K 7 L N l P v x h 6 F P W R j f U 6 C F z 9 p s M D m 1 f l K C B u 7 G 6 C R b d d l v M y 6 F y 2 F m b Y b 2 1 B 4 i i 5 G e a O s g + v P 3 P w a n b h 9 3 a J x I E Q o 2 p 3 b q B w 2 x e u 6 z 3 4 l n + E W v u A d q l F + T w X x L T M u e w W M O V y h F K m i E a r r z L k c N N L a m J e Y Y C l + K D k H 3 B P Y u v 6 Y 5 O 6 a N 9 m z I i N 1 t p h 3 O X e 5 F Y n c x P H F p a e a b C h 6 O W g j D 7 7 s G p h R i f S i 9 o Z q U / i L j / d + l b 8 x X / 8 y 3 e b S U F 6 r 4 j L i B M P K H b q G P v q n 0 N i M P 1 J R x U + J 9 O p t k x q B a 5 U E q h 8 H 5 m V D d j O o 3 z Q 0 3 h E 5 d G x H P 5 u w C r X N Y z O z R 5 z Z D k 4 / 9 Q R 7 D O 6 G 4 y W d 0 H D v x J N C M m 8 F x g T V m w c 3 L u J X m D n / L B D E o 0 i 3 r l O p n S o N P 1 2 V 4 / b J C O f Q z / a j 1 J q r K i U F l U s a N a 2 e + R n S j X 4 s H x Y Y k + 8 X M Y T p m w c j i n 4 V K y j e 2 P C z 8 3 b g 8 b i 0 1 P y W N 0 0 2 E n C 7 h m n 5 K S 7 k e 1 a F i W J T W S y n n K y 6 5 s a H s x i a d 5 G 4 2 5 Z u t + B + + C z 7 w n X g u j p 5 R 1 b / v D s f b t S q n 5 l m U s T h e m 8 X u k y w S f 8 i N g e 0 Z w x e k 2 r i Z E o N M 8 m K g 2 C v W o w N 2 Y L D s V E t / b 2 r C G M D 4 T e X x z 8 X 0 b w j q v x K V z / t 1 J 3 o w q q 0 K r F / / B V B L A Q I t A B Q A A g A I A K 4 S x l o f o 7 y F o w A A A P U A A A A S A A A A A A A A A A A A A A A A A A A A A A B D b 2 5 m a W c v U G F j a 2 F n Z S 5 4 b W x Q S w E C L Q A U A A I A C A C u E s Z a D 8 r p q 6 Q A A A D p A A A A E w A A A A A A A A A A A A A A A A D v A A A A W 0 N v b n R l b n R f V H l w Z X N d L n h t b F B L A Q I t A B Q A A g A I A K 4 S x l q y + 3 U j b w M A A J A K A A A T A A A A A A A A A A A A A A A A A O A B A A B G b 3 J t d W x h c y 9 T Z W N 0 a W 9 u M S 5 t U E s F B g A A A A A D A A M A w g A A A J 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k j A A A A A A A A l y 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U Z u O E x w W W N 2 M 1 F L V k 9 F b l E x d 3 d R R k h G U n l Z V z V 6 W m 0 5 e W J T Q k d h V 3 h s S U d a e W I y M G d S R 0 Y w W V h O b G R I T U F B Q U F B Q U F B Q U F B Q U F z T W N 1 Y z d p O W h V N j M 5 a 0 R I N m t G M F J 3 N U l a V 3 h 3 W l h J Z 1 V Y V m x j b W x s Y 3 d B Q k J a L 0 M 2 V 0 h M O T B D b F R o S j B O Y 0 1 F Q l F B Q U F B Q T 0 i I C 8 + P C 9 T d G F i b G V F b n R y a W V z P j w v S X R l b T 4 8 S X R l b T 4 8 S X R l b U x v Y 2 F 0 a W 9 u P j x J d G V t V H l w Z T 5 G b 3 J t d W x h P C 9 J d G V t V H l w Z T 4 8 S X R l b V B h d G g + U 2 V j d G l v b j E v R G F 0 Y X N l 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X N l d H M i I C 8 + P E V u d H J 5 I F R 5 c G U 9 I k Z p b G x l Z E N v b X B s Z X R l U m V z d W x 0 V G 9 X b 3 J r c 2 h l Z X Q i I F Z h b H V l P S J s M S I g L z 4 8 R W 5 0 c n k g V H l w Z T 0 i Q W R k Z W R U b 0 R h d G F N b 2 R l b C I g V m F s d W U 9 I m w w I i A v P j x F b n R y e S B U e X B l P S J G a W x s Q 2 9 1 b n Q i I F Z h b H V l P S J s N D U y I i A v P j x F b n R y e S B U e X B l P S J G a W x s R X J y b 3 J D b 2 R l I i B W Y W x 1 Z T 0 i c 1 V u a 2 5 v d 2 4 i I C 8 + P E V u d H J 5 I F R 5 c G U 9 I k Z p b G x F c n J v c k N v d W 5 0 I i B W Y W x 1 Z T 0 i b D A i I C 8 + P E V u d H J 5 I F R 5 c G U 9 I k Z p b G x M Y X N 0 V X B k Y X R l Z C I g V m F s d W U 9 I m Q y M D I 1 L T A 2 L T A 2 V D A x O j I x O j I 5 L j c 1 N T c 4 O T l a I i A v P j x F b n R y e S B U e X B l P S J G a W x s Q 2 9 s d W 1 u V H l w Z X M i I F Z h b H V l P S J z Q m d Z R E F 3 T V J B d 0 1 H I i A v P j x F b n R y e S B U e X B l P S J G a W x s Q 2 9 s d W 1 u T m F t Z X M i I F Z h b H V l P S J z W y Z x d W 9 0 O 1 d l Z W s g T m F t Z S Z x d W 9 0 O y w m c X V v d D t F b X B s b 3 l l Z S B J R C Z x d W 9 0 O y w m c X V v d D t I b 3 V y c y B X b 3 J r Z W Q m c X V v d D s s J n F 1 b 3 Q 7 V W 5 p d H M g U H J v Z H V j Z W Q m c X V v d D s s J n F 1 b 3 Q 7 U X V h b G l 0 e S B J c 3 N 1 Z X M m c X V v d D s s J n F 1 b 3 Q 7 U H J v Z H V j d G l v b i B D b 3 N 0 I C j i g q Y p J n F 1 b 3 Q 7 L C Z x d W 9 0 O 0 9 2 Z X J 0 a W 1 l I E h v d X J z J n F 1 b 3 Q 7 L C Z x d W 9 0 O 1 R y Y W l u a W 5 n I E h v d X J z J n F 1 b 3 Q 7 L C Z x d W 9 0 O 1 J p Z y B M b 2 N h d G l v b 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R h d G F z Z X R z L 1 N w b G l 0 I E N v b H V t b i B i e S B E Z W x p b W l 0 Z X I u e 1 N v d X J j Z S 5 O Y W 1 l L j E s M H 0 m c X V v d D s s J n F 1 b 3 Q 7 U 2 V j d G l v b j E v R G F 0 Y X N l d H M v Q 2 h h b m d l Z C B U e X B l M S 5 7 R W 1 w b G 9 5 Z W U g S U Q s M X 0 m c X V v d D s s J n F 1 b 3 Q 7 U 2 V j d G l v b j E v R G F 0 Y X N l d H M v Q 2 h h b m d l Z C B U e X B l L n t I b 3 V y c y B X b 3 J r Z W Q s M n 0 m c X V v d D s s J n F 1 b 3 Q 7 U 2 V j d G l v b j E v R G F 0 Y X N l d H M v Q 2 h h b m d l Z C B U e X B l L n t V b m l 0 c y B Q c m 9 k d W N l Z C w z f S Z x d W 9 0 O y w m c X V v d D t T Z W N 0 a W 9 u M S 9 E Y X R h c 2 V 0 c y 9 D a G F u Z 2 V k I F R 5 c G U u e 1 F 1 Y W x p d H k g S X N z d W V z L D R 9 J n F 1 b 3 Q 7 L C Z x d W 9 0 O 1 N l Y 3 R p b 2 4 x L 0 R h d G F z Z X R z L 0 N o Y W 5 n Z W Q g V H l w Z T E u e 1 B y b 2 R 1 Y 3 R p b 2 4 g Q 2 9 z d C A o 4 o K m K S w 1 f S Z x d W 9 0 O y w m c X V v d D t T Z W N 0 a W 9 u M S 9 E Y X R h c 2 V 0 c y 9 D a G F u Z 2 V k I F R 5 c G U u e 0 9 2 Z X J 0 a W 1 l I E h v d X J z L D Z 9 J n F 1 b 3 Q 7 L C Z x d W 9 0 O 1 N l Y 3 R p b 2 4 x L 0 R h d G F z Z X R z L 0 N o Y W 5 n Z W Q g V H l w Z S 5 7 V H J h a W 5 p b m c g S G 9 1 c n M s N 3 0 m c X V v d D s s J n F 1 b 3 Q 7 U 2 V j d G l v b j E v R G F 0 Y X N l d H M v Q 2 h h b m d l Z C B U e X B l L n t S a W c g T G 9 j Y X R p b 2 4 s O H 0 m c X V v d D t d L C Z x d W 9 0 O 0 N v b H V t b k N v d W 5 0 J n F 1 b 3 Q 7 O j k s J n F 1 b 3 Q 7 S 2 V 5 Q 2 9 s d W 1 u T m F t Z X M m c X V v d D s 6 W 1 0 s J n F 1 b 3 Q 7 Q 2 9 s d W 1 u S W R l b n R p d G l l c y Z x d W 9 0 O z p b J n F 1 b 3 Q 7 U 2 V j d G l v b j E v R G F 0 Y X N l d H M v U 3 B s a X Q g Q 2 9 s d W 1 u I G J 5 I E R l b G l t a X R l c i 5 7 U 2 9 1 c m N l L k 5 h b W U u M S w w f S Z x d W 9 0 O y w m c X V v d D t T Z W N 0 a W 9 u M S 9 E Y X R h c 2 V 0 c y 9 D a G F u Z 2 V k I F R 5 c G U x L n t F b X B s b 3 l l Z S B J R C w x f S Z x d W 9 0 O y w m c X V v d D t T Z W N 0 a W 9 u M S 9 E Y X R h c 2 V 0 c y 9 D a G F u Z 2 V k I F R 5 c G U u e 0 h v d X J z I F d v c m t l Z C w y f S Z x d W 9 0 O y w m c X V v d D t T Z W N 0 a W 9 u M S 9 E Y X R h c 2 V 0 c y 9 D a G F u Z 2 V k I F R 5 c G U u e 1 V u a X R z I F B y b 2 R 1 Y 2 V k L D N 9 J n F 1 b 3 Q 7 L C Z x d W 9 0 O 1 N l Y 3 R p b 2 4 x L 0 R h d G F z Z X R z L 0 N o Y W 5 n Z W Q g V H l w Z S 5 7 U X V h b G l 0 e S B J c 3 N 1 Z X M s N H 0 m c X V v d D s s J n F 1 b 3 Q 7 U 2 V j d G l v b j E v R G F 0 Y X N l d H M v Q 2 h h b m d l Z C B U e X B l M S 5 7 U H J v Z H V j d G l v b i B D b 3 N 0 I C j i g q Y p L D V 9 J n F 1 b 3 Q 7 L C Z x d W 9 0 O 1 N l Y 3 R p b 2 4 x L 0 R h d G F z Z X R z L 0 N o Y W 5 n Z W Q g V H l w Z S 5 7 T 3 Z l c n R p b W U g S G 9 1 c n M s N n 0 m c X V v d D s s J n F 1 b 3 Q 7 U 2 V j d G l v b j E v R G F 0 Y X N l d H M v Q 2 h h b m d l Z C B U e X B l L n t U c m F p b m l u Z y B I b 3 V y c y w 3 f S Z x d W 9 0 O y w m c X V v d D t T Z W N 0 a W 9 u M S 9 E Y X R h c 2 V 0 c y 9 D a G F u Z 2 V k I F R 5 c G U u e 1 J p Z y B M b 2 N h d G l v b i w 4 f S Z x d W 9 0 O 1 0 s J n F 1 b 3 Q 7 U m V s Y X R p b 2 5 z a G l w S W 5 m b y Z x d W 9 0 O z p b X X 0 i I C 8 + P E V u d H J 5 I F R 5 c G U 9 I l F 1 Z X J 5 S U Q i I F Z h b H V l P S J z Z D g 0 Y z c z N W I t Z W Z m N i 0 0 Z j F k L W I z Y z Q t Z D Y w N D I 5 M D k 2 O T M z I i A v P j w v U 3 R h Y m x l R W 5 0 c m l l c z 4 8 L 0 l 0 Z W 0 + P E l 0 Z W 0 + P E l 0 Z W 1 M b 2 N h d G l v b j 4 8 S X R l b V R 5 c G U + R m 9 y b X V s Y T w v S X R l b V R 5 c G U + P E l 0 Z W 1 Q Y X R o P l N l Y 3 R p b 2 4 x L 0 R h d G F z Z X R z 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z M m V j N 2 I w L W J k Y j g t N G U 4 N S 1 i N 2 Y 2 L T Q w Y z d l Y T Q x N z Q 0 N 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2 L T A 2 V D A w O j U 4 O j I z L j E z N T Y 3 M z B 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1 L T A 2 L T A 2 V D A w O j U 4 O j I z L j E 2 M D I 2 M j F a I i A v P j x F b n R y e S B U e X B l P S J G a W x s R X J y b 3 J D b 2 R l I i B W Y W x 1 Z T 0 i c 1 V u a 2 5 v d 2 4 i I C 8 + P E V u d H J 5 I F R 5 c G U 9 I k F k Z G V k V G 9 E Y X R h T W 9 k Z W w i I F Z h b H V l P S J s M C I g L z 4 8 R W 5 0 c n k g V H l w Z T 0 i T G 9 h Z F R v U m V w b 3 J 0 R G l z Y W J s Z W Q i I F Z h b H V l P S J s M S I g L z 4 8 R W 5 0 c n k g V H l w Z T 0 i U X V l c n l H c m 9 1 c E l E I i B W Y W x 1 Z T 0 i c z c z M m V j N 2 I w L W J k Y j g t N G U 4 N S 1 i N 2 Y 2 L T Q w Y z d l Y T Q x N z Q 0 N 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N l O W M y O W Y w N S 1 j Y j Y x L T Q w Z j c t Y T U 0 Z S 0 x M j c 0 M z V j M z A 0 M D 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2 L T A 2 V D A w O j U 4 O j I z L j E 2 M D I 2 M j F 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M y Z W M 3 Y j A t Y m R i O C 0 0 Z T g 1 L W I 3 Z j Y t N D B j N 2 V h N D E 3 N D Q 3 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Y t M D Z U M D A 6 N T g 6 M j M u M T Y w M j Y y 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E Y X R h c 2 V 0 c y 9 G a W x 0 Z X J l Z C U y M E h p Z G R l b i U y M E Z p b G V z M T w v S X R l b V B h d G g + P C 9 J d G V t T G 9 j Y X R p b 2 4 + P F N 0 Y W J s Z U V u d H J p Z X M g L z 4 8 L 0 l 0 Z W 0 + P E l 0 Z W 0 + P E l 0 Z W 1 M b 2 N h d G l v b j 4 8 S X R l b V R 5 c G U + R m 9 y b X V s Y T w v S X R l b V R 5 c G U + P E l 0 Z W 1 Q Y X R o P l N l Y 3 R p b 2 4 x L 0 R h d G F z Z X R z L 0 l u d m 9 r Z S U y M E N 1 c 3 R v b S U y M E Z 1 b m N 0 a W 9 u M T w v S X R l b V B h d G g + P C 9 J d G V t T G 9 j Y X R p b 2 4 + P F N 0 Y W J s Z U V u d H J p Z X M g L z 4 8 L 0 l 0 Z W 0 + P E l 0 Z W 0 + P E l 0 Z W 1 M b 2 N h d G l v b j 4 8 S X R l b V R 5 c G U + R m 9 y b X V s Y T w v S X R l b V R 5 c G U + P E l 0 Z W 1 Q Y X R o P l N l Y 3 R p b 2 4 x L 0 R h d G F z Z X R z L 1 J l b m F t Z W Q l M j B D b 2 x 1 b W 5 z M T w v S X R l b V B h d G g + P C 9 J d G V t T G 9 j Y X R p b 2 4 + P F N 0 Y W J s Z U V u d H J p Z X M g L z 4 8 L 0 l 0 Z W 0 + P E l 0 Z W 0 + P E l 0 Z W 1 M b 2 N h d G l v b j 4 8 S X R l b V R 5 c G U + R m 9 y b X V s Y T w v S X R l b V R 5 c G U + P E l 0 Z W 1 Q Y X R o P l N l Y 3 R p b 2 4 x L 0 R h d G F z Z X R z L 1 J l b W 9 2 Z W Q l M j B P d G h l c i U y M E N v b H V t b n M x P C 9 J d G V t U G F 0 a D 4 8 L 0 l 0 Z W 1 M b 2 N h d G l v b j 4 8 U 3 R h Y m x l R W 5 0 c m l l c y A v P j w v S X R l b T 4 8 S X R l b T 4 8 S X R l b U x v Y 2 F 0 a W 9 u P j x J d G V t V H l w Z T 5 G b 3 J t d W x h P C 9 J d G V t V H l w Z T 4 8 S X R l b V B h d G g + U 2 V j d G l v b j E v R G F 0 Y X N l d H M v R X h w Y W 5 k Z W Q l M j B U Y W J s Z S U y M E N v b H V t b j E 8 L 0 l 0 Z W 1 Q Y X R o P j w v S X R l b U x v Y 2 F 0 a W 9 u P j x T d G F i b G V F b n R y a W V z I C 8 + P C 9 J d G V t P j x J d G V t P j x J d G V t T G 9 j Y X R p b 2 4 + P E l 0 Z W 1 U e X B l P k Z v c m 1 1 b G E 8 L 0 l 0 Z W 1 U e X B l P j x J d G V t U G F 0 a D 5 T Z W N 0 a W 9 u M S 9 E Y X R h c 2 V 0 c y 9 D a G F u Z 2 V k J T I w V H l w Z T w v S X R l b V B h d G g + P C 9 J d G V t T G 9 j Y X R p b 2 4 + P F N 0 Y W J s Z U V u d H J p Z X M g L z 4 8 L 0 l 0 Z W 0 + P E l 0 Z W 0 + P E l 0 Z W 1 M b 2 N h d G l v b j 4 8 S X R l b V R 5 c G U + R m 9 y b X V s Y T w v S X R l b V R 5 c G U + P E l 0 Z W 1 Q Y X R o P l N l Y 3 R p b 2 4 x L 0 R h d G F z Z X R z L 1 N w b G l 0 J T I w Q 2 9 s d W 1 u J T I w Y n k l M j B E Z W x p b W l 0 Z X I 8 L 0 l 0 Z W 1 Q Y X R o P j w v S X R l b U x v Y 2 F 0 a W 9 u P j x T d G F i b G V F b n R y a W V z I C 8 + P C 9 J d G V t P j x J d G V t P j x J d G V t T G 9 j Y X R p b 2 4 + P E l 0 Z W 1 U e X B l P k Z v c m 1 1 b G E 8 L 0 l 0 Z W 1 U e X B l P j x J d G V t U G F 0 a D 5 T Z W N 0 a W 9 u M S 9 E Y X R h c 2 V 0 c y 9 S Z W 1 v d m V k J T I w Q 2 9 s d W 1 u c z w v S X R l b V B h d G g + P C 9 J d G V t T G 9 j Y X R p b 2 4 + P F N 0 Y W J s Z U V u d H J p Z X M g L z 4 8 L 0 l 0 Z W 0 + P E l 0 Z W 0 + P E l 0 Z W 1 M b 2 N h d G l v b j 4 8 S X R l b V R 5 c G U + R m 9 y b X V s Y T w v S X R l b V R 5 c G U + P E l 0 Z W 1 Q Y X R o P l N l Y 3 R p b 2 4 x L 0 R h d G F z Z X R z L 1 J l b m F t Z W Q l M j B D b 2 x 1 b W 5 z P C 9 J d G V t U G F 0 a D 4 8 L 0 l 0 Z W 1 M b 2 N h d G l v b j 4 8 U 3 R h Y m x l R W 5 0 c m l l c y A v P j w v S X R l b T 4 8 S X R l b T 4 8 S X R l b U x v Y 2 F 0 a W 9 u P j x J d G V t V H l w Z T 5 G b 3 J t d W x h P C 9 J d G V t V H l w Z T 4 8 S X R l b V B h d G g + U 2 V j d G l v b j E v R G F 0 Y X N l d H M v Q 2 h h b m d l Z C U y M F R 5 c G U x P C 9 J d G V t U G F 0 a D 4 8 L 0 l 0 Z W 1 M b 2 N h d G l v b j 4 8 U 3 R h Y m x l R W 5 0 c m l l c y A v P j w v S X R l b T 4 8 L 0 l 0 Z W 1 z P j w v T G 9 j Y W x Q Y W N r Y W d l T W V 0 Y W R h d G F G a W x l P h Y A A A B Q S w U G A A A A A A A A A A A A A A A A A A A A A A A A J g E A A A E A A A D Q j J 3 f A R X R E Y x 6 A M B P w p f r A Q A A A N 0 o t 9 d O Y f 9 O t E c Z i g v H C N Q A A A A A A g A A A A A A E G Y A A A A B A A A g A A A A 0 y P D Z a r 5 i d o 2 E u K x s x S r g w 9 r 1 R Q s U 2 c W b t F h T Z j r L b w A A A A A D o A A A A A C A A A g A A A A A Z A u v 7 L V Z F I 5 S 5 w v B G 1 d W O S u 2 C p A B H A L 7 E j n Y I u e Z 3 J Q A A A A l d v W H a V C Z 2 c Z 9 C g 0 J n s f A 7 k a 2 N 8 4 J x v G P B n 8 v Z N a M n M S R o k 8 O 9 d 0 3 h o U Z 3 B D M u w x G E M y S l N c B c Q f W x f d l f Z E d f 6 Z G K 6 T 6 9 1 v d U h m u 3 J W a g J A A A A A Y v x H e + T 9 s 2 I M T w z 6 F G G e Z p 7 q m s J R P E L W u 1 4 X 8 F r M t U D Z N 9 7 F i C g L e n K w 6 C E K 2 x K z 7 s G D d u U M 1 P v U B P h 8 A M g h B Q = = < / D a t a M a s h u p > 
</file>

<file path=customXml/itemProps1.xml><?xml version="1.0" encoding="utf-8"?>
<ds:datastoreItem xmlns:ds="http://schemas.openxmlformats.org/officeDocument/2006/customXml" ds:itemID="{DD75D049-4477-48AF-ACF7-030CA2550F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Datasets</vt:lpstr>
      <vt:lpstr>MODEL</vt:lpstr>
      <vt:lpstr>KPIS</vt:lpstr>
      <vt:lpstr>DASHBOARD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Fadayini</dc:creator>
  <cp:lastModifiedBy>Fadayini</cp:lastModifiedBy>
  <dcterms:created xsi:type="dcterms:W3CDTF">2025-06-06T00:50:13Z</dcterms:created>
  <dcterms:modified xsi:type="dcterms:W3CDTF">2025-06-06T14:34:12Z</dcterms:modified>
</cp:coreProperties>
</file>