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di\OneDrive\Desktop\Jitz\Sub Stats\Client Analysis\Victor Salazar\"/>
    </mc:Choice>
  </mc:AlternateContent>
  <xr:revisionPtr revIDLastSave="0" documentId="13_ncr:1_{5B6524F2-97ED-4A7B-B2C6-301DA4FB5C7B}" xr6:coauthVersionLast="47" xr6:coauthVersionMax="47" xr10:uidLastSave="{00000000-0000-0000-0000-000000000000}"/>
  <bookViews>
    <workbookView xWindow="-120" yWindow="-120" windowWidth="29040" windowHeight="15720" xr2:uid="{6FB57357-6F82-40E6-92C0-EF4F4A3A2352}"/>
  </bookViews>
  <sheets>
    <sheet name="Data" sheetId="2" r:id="rId1"/>
    <sheet name="Comp Facts" sheetId="4" r:id="rId2"/>
    <sheet name="Data Valid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22" i="2" l="1"/>
  <c r="B2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4" i="2"/>
  <c r="B3" i="2"/>
  <c r="E2" i="4" l="1"/>
  <c r="G2" i="4"/>
  <c r="D2" i="4"/>
  <c r="F2" i="4"/>
</calcChain>
</file>

<file path=xl/sharedStrings.xml><?xml version="1.0" encoding="utf-8"?>
<sst xmlns="http://schemas.openxmlformats.org/spreadsheetml/2006/main" count="258" uniqueCount="82">
  <si>
    <t>Guard Pull</t>
  </si>
  <si>
    <t>Takedown</t>
  </si>
  <si>
    <t>Single Leg</t>
  </si>
  <si>
    <t>Double Leg</t>
  </si>
  <si>
    <t>Arm Drag</t>
  </si>
  <si>
    <t>Trip</t>
  </si>
  <si>
    <t>Ankle Pick</t>
  </si>
  <si>
    <t>Duck Under</t>
  </si>
  <si>
    <t>Arm Throw</t>
  </si>
  <si>
    <t>Lateral throw</t>
  </si>
  <si>
    <t>Position</t>
  </si>
  <si>
    <t>Half Guard</t>
  </si>
  <si>
    <t>Side Control</t>
  </si>
  <si>
    <t>Back</t>
  </si>
  <si>
    <t>Sweep</t>
  </si>
  <si>
    <t>Transition</t>
  </si>
  <si>
    <t>Guard Pass</t>
  </si>
  <si>
    <t>Submission Arm</t>
  </si>
  <si>
    <t>Americana</t>
  </si>
  <si>
    <t>Omoplata</t>
  </si>
  <si>
    <t>Kimura</t>
  </si>
  <si>
    <t>Choke</t>
  </si>
  <si>
    <t>Triangle</t>
  </si>
  <si>
    <t>Arm Triangle</t>
  </si>
  <si>
    <t>Baseball Choke</t>
  </si>
  <si>
    <t>Guillotine</t>
  </si>
  <si>
    <t>Straight Ankle Lock</t>
  </si>
  <si>
    <t>Leg Lock</t>
  </si>
  <si>
    <t>Knee Bar</t>
  </si>
  <si>
    <t>Heel Hook</t>
  </si>
  <si>
    <t>Sit Down</t>
  </si>
  <si>
    <t>No Gi</t>
  </si>
  <si>
    <t>Success</t>
  </si>
  <si>
    <t>Attempt</t>
  </si>
  <si>
    <t>Gi</t>
  </si>
  <si>
    <t>Arm Bar</t>
  </si>
  <si>
    <t>RNC</t>
  </si>
  <si>
    <t>Front Collar</t>
  </si>
  <si>
    <t>Darce</t>
  </si>
  <si>
    <t>offense_attempted</t>
  </si>
  <si>
    <t>offense_succeeded</t>
  </si>
  <si>
    <t>defense_attempted</t>
  </si>
  <si>
    <t>defense_succeeded</t>
  </si>
  <si>
    <t>move_name</t>
  </si>
  <si>
    <t>category</t>
  </si>
  <si>
    <t>result</t>
  </si>
  <si>
    <t>match_type</t>
  </si>
  <si>
    <t>match</t>
  </si>
  <si>
    <t>wins</t>
  </si>
  <si>
    <t>losses</t>
  </si>
  <si>
    <t>sub_wins</t>
  </si>
  <si>
    <t>sub_losses</t>
  </si>
  <si>
    <t>sub_win_move</t>
  </si>
  <si>
    <t>sub_loss_move</t>
  </si>
  <si>
    <t>NewBreed-1</t>
  </si>
  <si>
    <t>NewBreed-2</t>
  </si>
  <si>
    <t>WLP-1</t>
  </si>
  <si>
    <t>WLP-2</t>
  </si>
  <si>
    <t>WLP-5</t>
  </si>
  <si>
    <t>WLP-6</t>
  </si>
  <si>
    <t>Twister</t>
  </si>
  <si>
    <t>RNC - OT</t>
  </si>
  <si>
    <t>Arm Bar Triangle</t>
  </si>
  <si>
    <t>Closed Guard Bottom</t>
  </si>
  <si>
    <t>Closed Guard Top</t>
  </si>
  <si>
    <t>Bottom Half Guard</t>
  </si>
  <si>
    <t>Top Half Guard</t>
  </si>
  <si>
    <t>Mount Top</t>
  </si>
  <si>
    <t>Butterfly Guard</t>
  </si>
  <si>
    <t>Mount Bottom</t>
  </si>
  <si>
    <t>Back Defense</t>
  </si>
  <si>
    <t>Half Guard Sweep</t>
  </si>
  <si>
    <t>Swept Closed Guard Top</t>
  </si>
  <si>
    <t>Leg Lock Attack</t>
  </si>
  <si>
    <t>Anaconda</t>
  </si>
  <si>
    <t>Fireman's Carry</t>
  </si>
  <si>
    <t>Buggy Choke</t>
  </si>
  <si>
    <t>Uchi Mata</t>
  </si>
  <si>
    <t>Spinal Lock</t>
  </si>
  <si>
    <t>Subs</t>
  </si>
  <si>
    <t>def_sub_threats</t>
  </si>
  <si>
    <t>off_sub_threats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</si>
</sst>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/>
    <xf numFmtId="0" fontId="3" fillId="0" borderId="1" xfId="0" applyFont="1" applyBorder="1"/>
    <xf numFmtId="0" fontId="3" fillId="3" borderId="3" xfId="0" applyFont="1" applyFill="1" applyBorder="1"/>
    <xf numFmtId="0" fontId="3" fillId="3" borderId="2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2" fillId="2" borderId="2" xfId="0" applyFont="1" applyFill="1" applyBorder="1" applyAlignment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43EFD5-5D0D-445A-8BBD-B02FEEF1AA8C}" name="CompData" displayName="CompData" ref="A1:G68" totalsRowShown="0" headerRowDxfId="17" headerRowBorderDxfId="16" tableBorderDxfId="15">
  <autoFilter ref="A1:G68" xr:uid="{1C43EFD5-5D0D-445A-8BBD-B02FEEF1AA8C}"/>
  <tableColumns count="7">
    <tableColumn id="1" xr3:uid="{794BD73F-7A9F-4730-8CA0-18C95B3ECB71}" name="move_name"/>
    <tableColumn id="2" xr3:uid="{34A8B421-3CF4-4C5D-A7F2-42B76D1576A4}" name="category">
      <calculatedColumnFormula>_xlfn.XLOOKUP(CompData[[#This Row],[move_name]],MovesCategory[move_name],MovesCategory[category],"")</calculatedColumnFormula>
    </tableColumn>
    <tableColumn id="7" xr3:uid="{F65A794D-2929-4D92-9CD3-715552B56863}" name="offense_attempted"/>
    <tableColumn id="9" xr3:uid="{FD59BDD9-AA2F-4E3E-A109-43565D0010C2}" name="offense_succeeded"/>
    <tableColumn id="10" xr3:uid="{5A6F6F68-AA8D-4690-A06F-F69BC2A3DAB4}" name="defense_attempted"/>
    <tableColumn id="11" xr3:uid="{62B85D9C-9FD1-4BA4-B122-7CD172DD9C2A}" name="defense_succeeded"/>
    <tableColumn id="12" xr3:uid="{83DDA02B-C7E0-4043-9457-1CDE61FAAEDE}" name="mat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072680-5D46-4C1F-9BC6-C97208D6D2E9}" name="CompFacts" displayName="CompFacts" ref="A1:I3" totalsRowShown="0">
  <autoFilter ref="A1:I3" xr:uid="{03072680-5D46-4C1F-9BC6-C97208D6D2E9}"/>
  <tableColumns count="9">
    <tableColumn id="1" xr3:uid="{F7D843B5-9452-43A2-9216-AE0213FCE81A}" name="match_type"/>
    <tableColumn id="2" xr3:uid="{30C9AB79-1652-49CA-8074-8C6EE1701B1D}" name="wins"/>
    <tableColumn id="3" xr3:uid="{1676EBD6-DE10-414B-8F60-F99494A06B7D}" name="losses"/>
    <tableColumn id="4" xr3:uid="{7EDEAFAD-F069-4910-9C25-07983EF1772F}" name="off_sub_threats"/>
    <tableColumn id="5" xr3:uid="{939F804A-DD84-4259-AAB1-80986E594014}" name="def_sub_threats"/>
    <tableColumn id="6" xr3:uid="{0DEF3BD4-2D32-48A6-BAE6-0196692FF5BB}" name="sub_wins"/>
    <tableColumn id="7" xr3:uid="{B4A6013E-A626-4B7A-9132-5DE3EAE6B5D4}" name="sub_losses"/>
    <tableColumn id="8" xr3:uid="{68E417B3-E472-4749-BCF9-6EB28110FC24}" name="sub_win_move"/>
    <tableColumn id="9" xr3:uid="{76225B7A-AAE7-4295-AB32-FB724F8FF7C0}" name="sub_loss_mo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A2EA6-EEC1-4D7C-8DED-32A1A2B051FA}" name="MovesCategory" displayName="MovesCategory" ref="A1:D46" totalsRowShown="0" headerRowDxfId="14" dataDxfId="13" headerRowBorderDxfId="11" tableBorderDxfId="12" totalsRowBorderDxfId="10">
  <autoFilter ref="A1:D46" xr:uid="{534A2EA6-EEC1-4D7C-8DED-32A1A2B051FA}"/>
  <tableColumns count="4">
    <tableColumn id="1" xr3:uid="{1EB8C5F0-A06F-4964-8536-694A23640FC3}" name="move_name" dataDxfId="9"/>
    <tableColumn id="2" xr3:uid="{BE04D037-31D2-4EE8-A906-9427D706D7B0}" name="category" dataDxfId="8"/>
    <tableColumn id="3" xr3:uid="{9F612CE4-6B32-4D14-B34D-C6CD626B0891}" name="result" dataDxfId="7"/>
    <tableColumn id="5" xr3:uid="{30C89B33-B0E3-4F22-A4A2-2BBE8F7423DE}" name="match_typ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231D82-1B68-4F15-A925-99EBB9F18305}" name="Subs" displayName="Subs" ref="G1:G5" totalsRowShown="0" headerRowDxfId="0" dataDxfId="1" headerRowBorderDxfId="4" tableBorderDxfId="5" totalsRowBorderDxfId="3">
  <autoFilter ref="G1:G5" xr:uid="{DC231D82-1B68-4F15-A925-99EBB9F18305}"/>
  <tableColumns count="1">
    <tableColumn id="1" xr3:uid="{F22C2925-2C61-494A-82C4-41B7BDD348E2}" name="Sub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A24D-6DA9-4718-8010-4C10F6FB1099}">
  <dimension ref="A1:G68"/>
  <sheetViews>
    <sheetView tabSelected="1" workbookViewId="0">
      <selection activeCell="J4" sqref="J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4" width="20.88671875" bestFit="1" customWidth="1"/>
    <col min="5" max="6" width="21.33203125" bestFit="1" customWidth="1"/>
    <col min="7" max="7" width="12.109375" bestFit="1" customWidth="1"/>
    <col min="10" max="10" width="12.88671875" bestFit="1" customWidth="1"/>
    <col min="11" max="11" width="15.109375" bestFit="1" customWidth="1"/>
    <col min="12" max="12" width="10.21875" bestFit="1" customWidth="1"/>
  </cols>
  <sheetData>
    <row r="1" spans="1:7" x14ac:dyDescent="0.3">
      <c r="A1" s="5" t="s">
        <v>43</v>
      </c>
      <c r="B1" s="6" t="s">
        <v>44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47</v>
      </c>
    </row>
    <row r="2" spans="1:7" x14ac:dyDescent="0.3">
      <c r="A2" t="s">
        <v>2</v>
      </c>
      <c r="B2" t="str">
        <f>_xlfn.XLOOKUP(CompData[[#This Row],[move_name]],MovesCategory[move_name],MovesCategory[category],"")</f>
        <v>Takedown</v>
      </c>
      <c r="C2">
        <v>0</v>
      </c>
      <c r="D2">
        <v>0</v>
      </c>
      <c r="E2">
        <v>0</v>
      </c>
      <c r="F2">
        <v>1</v>
      </c>
      <c r="G2" t="s">
        <v>54</v>
      </c>
    </row>
    <row r="3" spans="1:7" x14ac:dyDescent="0.3">
      <c r="A3" t="s">
        <v>25</v>
      </c>
      <c r="B3" t="str">
        <f>_xlfn.XLOOKUP(CompData[[#This Row],[move_name]],MovesCategory[move_name],MovesCategory[category],"")</f>
        <v>Choke</v>
      </c>
      <c r="C3">
        <v>1</v>
      </c>
      <c r="D3">
        <v>0</v>
      </c>
      <c r="E3">
        <v>0</v>
      </c>
      <c r="F3">
        <v>0</v>
      </c>
      <c r="G3" t="s">
        <v>54</v>
      </c>
    </row>
    <row r="4" spans="1:7" x14ac:dyDescent="0.3">
      <c r="A4" t="s">
        <v>67</v>
      </c>
      <c r="B4" t="str">
        <f>_xlfn.XLOOKUP(CompData[[#This Row],[move_name]],MovesCategory[move_name],MovesCategory[category],"")</f>
        <v>Position</v>
      </c>
      <c r="C4">
        <v>1</v>
      </c>
      <c r="D4">
        <v>0</v>
      </c>
      <c r="E4">
        <v>0</v>
      </c>
      <c r="F4">
        <v>0</v>
      </c>
      <c r="G4" t="s">
        <v>54</v>
      </c>
    </row>
    <row r="5" spans="1:7" x14ac:dyDescent="0.3">
      <c r="A5" t="s">
        <v>66</v>
      </c>
      <c r="B5" t="str">
        <f>_xlfn.XLOOKUP(CompData[[#This Row],[move_name]],MovesCategory[move_name],MovesCategory[category],"")</f>
        <v>Position</v>
      </c>
      <c r="C5">
        <v>0</v>
      </c>
      <c r="D5">
        <v>1</v>
      </c>
      <c r="E5">
        <v>0</v>
      </c>
      <c r="F5">
        <v>0</v>
      </c>
      <c r="G5" t="s">
        <v>54</v>
      </c>
    </row>
    <row r="6" spans="1:7" x14ac:dyDescent="0.3">
      <c r="A6" t="s">
        <v>71</v>
      </c>
      <c r="B6" t="str">
        <f>_xlfn.XLOOKUP(CompData[[#This Row],[move_name]],MovesCategory[move_name],MovesCategory[category],"")</f>
        <v>Transition</v>
      </c>
      <c r="C6">
        <v>0</v>
      </c>
      <c r="D6">
        <v>0</v>
      </c>
      <c r="E6">
        <v>1</v>
      </c>
      <c r="F6">
        <v>0</v>
      </c>
      <c r="G6" t="s">
        <v>54</v>
      </c>
    </row>
    <row r="7" spans="1:7" x14ac:dyDescent="0.3">
      <c r="A7" t="s">
        <v>16</v>
      </c>
      <c r="B7" t="str">
        <f>_xlfn.XLOOKUP(CompData[[#This Row],[move_name]],MovesCategory[move_name],MovesCategory[category],"")</f>
        <v>Transition</v>
      </c>
      <c r="C7">
        <v>0</v>
      </c>
      <c r="D7">
        <v>0</v>
      </c>
      <c r="E7">
        <v>0</v>
      </c>
      <c r="F7">
        <v>1</v>
      </c>
      <c r="G7" t="s">
        <v>54</v>
      </c>
    </row>
    <row r="8" spans="1:7" x14ac:dyDescent="0.3">
      <c r="A8" t="s">
        <v>2</v>
      </c>
      <c r="B8" t="str">
        <f>_xlfn.XLOOKUP(CompData[[#This Row],[move_name]],MovesCategory[move_name],MovesCategory[category],"")</f>
        <v>Takedown</v>
      </c>
      <c r="C8">
        <v>0</v>
      </c>
      <c r="D8">
        <v>0</v>
      </c>
      <c r="E8">
        <v>0</v>
      </c>
      <c r="F8">
        <v>1</v>
      </c>
      <c r="G8" t="s">
        <v>54</v>
      </c>
    </row>
    <row r="9" spans="1:7" x14ac:dyDescent="0.3">
      <c r="A9" t="s">
        <v>74</v>
      </c>
      <c r="B9" t="str">
        <f>_xlfn.XLOOKUP(CompData[[#This Row],[move_name]],MovesCategory[move_name],MovesCategory[category],"")</f>
        <v>Choke</v>
      </c>
      <c r="C9">
        <v>1</v>
      </c>
      <c r="D9">
        <v>0</v>
      </c>
      <c r="E9">
        <v>0</v>
      </c>
      <c r="F9">
        <v>0</v>
      </c>
      <c r="G9" t="s">
        <v>54</v>
      </c>
    </row>
    <row r="10" spans="1:7" x14ac:dyDescent="0.3">
      <c r="A10" t="s">
        <v>66</v>
      </c>
      <c r="B10" t="str">
        <f>_xlfn.XLOOKUP(CompData[[#This Row],[move_name]],MovesCategory[move_name],MovesCategory[category],"")</f>
        <v>Position</v>
      </c>
      <c r="C10">
        <v>0</v>
      </c>
      <c r="D10">
        <v>1</v>
      </c>
      <c r="E10">
        <v>0</v>
      </c>
      <c r="F10">
        <v>0</v>
      </c>
      <c r="G10" t="s">
        <v>54</v>
      </c>
    </row>
    <row r="11" spans="1:7" x14ac:dyDescent="0.3">
      <c r="A11" t="s">
        <v>68</v>
      </c>
      <c r="B11" t="str">
        <f>_xlfn.XLOOKUP(CompData[[#This Row],[move_name]],MovesCategory[move_name],MovesCategory[category],"")</f>
        <v>Position</v>
      </c>
      <c r="C11">
        <v>0</v>
      </c>
      <c r="D11">
        <v>0</v>
      </c>
      <c r="E11">
        <v>0</v>
      </c>
      <c r="F11">
        <v>1</v>
      </c>
      <c r="G11" t="s">
        <v>54</v>
      </c>
    </row>
    <row r="12" spans="1:7" x14ac:dyDescent="0.3">
      <c r="A12" t="s">
        <v>19</v>
      </c>
      <c r="B12" t="str">
        <f>_xlfn.XLOOKUP(CompData[[#This Row],[move_name]],MovesCategory[move_name],MovesCategory[category],"")</f>
        <v>Submission Arm</v>
      </c>
      <c r="C12">
        <v>1</v>
      </c>
      <c r="D12">
        <v>0</v>
      </c>
      <c r="E12">
        <v>0</v>
      </c>
      <c r="F12">
        <v>0</v>
      </c>
      <c r="G12" t="s">
        <v>54</v>
      </c>
    </row>
    <row r="13" spans="1:7" x14ac:dyDescent="0.3">
      <c r="A13" t="s">
        <v>22</v>
      </c>
      <c r="B13" t="str">
        <f>_xlfn.XLOOKUP(CompData[[#This Row],[move_name]],MovesCategory[move_name],MovesCategory[category],"")</f>
        <v>Choke</v>
      </c>
      <c r="C13">
        <v>0</v>
      </c>
      <c r="D13">
        <v>0</v>
      </c>
      <c r="E13">
        <v>0</v>
      </c>
      <c r="F13">
        <v>1</v>
      </c>
      <c r="G13" t="s">
        <v>54</v>
      </c>
    </row>
    <row r="14" spans="1:7" x14ac:dyDescent="0.3">
      <c r="A14" t="s">
        <v>16</v>
      </c>
      <c r="B14" t="str">
        <f>_xlfn.XLOOKUP(CompData[[#This Row],[move_name]],MovesCategory[move_name],MovesCategory[category],"")</f>
        <v>Transition</v>
      </c>
      <c r="C14">
        <v>0</v>
      </c>
      <c r="D14">
        <v>0</v>
      </c>
      <c r="E14">
        <v>1</v>
      </c>
      <c r="F14">
        <v>0</v>
      </c>
      <c r="G14" t="s">
        <v>54</v>
      </c>
    </row>
    <row r="15" spans="1:7" x14ac:dyDescent="0.3">
      <c r="A15" t="s">
        <v>2</v>
      </c>
      <c r="B15" t="str">
        <f>_xlfn.XLOOKUP(CompData[[#This Row],[move_name]],MovesCategory[move_name],MovesCategory[category],"")</f>
        <v>Takedown</v>
      </c>
      <c r="C15">
        <v>0</v>
      </c>
      <c r="D15">
        <v>0</v>
      </c>
      <c r="E15">
        <v>0</v>
      </c>
      <c r="F15">
        <v>1</v>
      </c>
      <c r="G15" t="s">
        <v>55</v>
      </c>
    </row>
    <row r="16" spans="1:7" x14ac:dyDescent="0.3">
      <c r="A16" t="s">
        <v>6</v>
      </c>
      <c r="B16" t="str">
        <f>_xlfn.XLOOKUP(CompData[[#This Row],[move_name]],MovesCategory[move_name],MovesCategory[category],"")</f>
        <v>Takedown</v>
      </c>
      <c r="C16">
        <v>0</v>
      </c>
      <c r="D16">
        <v>0</v>
      </c>
      <c r="E16">
        <v>0</v>
      </c>
      <c r="F16">
        <v>2</v>
      </c>
      <c r="G16" t="s">
        <v>55</v>
      </c>
    </row>
    <row r="17" spans="1:7" x14ac:dyDescent="0.3">
      <c r="A17" t="s">
        <v>7</v>
      </c>
      <c r="B17" t="str">
        <f>_xlfn.XLOOKUP(CompData[[#This Row],[move_name]],MovesCategory[move_name],MovesCategory[category],"")</f>
        <v>Takedown</v>
      </c>
      <c r="C17">
        <v>0</v>
      </c>
      <c r="D17">
        <v>0</v>
      </c>
      <c r="E17">
        <v>1</v>
      </c>
      <c r="F17">
        <v>0</v>
      </c>
      <c r="G17" t="s">
        <v>55</v>
      </c>
    </row>
    <row r="18" spans="1:7" x14ac:dyDescent="0.3">
      <c r="A18" t="s">
        <v>25</v>
      </c>
      <c r="B18" t="str">
        <f>_xlfn.XLOOKUP(CompData[[#This Row],[move_name]],MovesCategory[move_name],MovesCategory[category],"")</f>
        <v>Choke</v>
      </c>
      <c r="C18">
        <v>0</v>
      </c>
      <c r="D18">
        <v>0</v>
      </c>
      <c r="E18">
        <v>0</v>
      </c>
      <c r="F18">
        <v>3</v>
      </c>
      <c r="G18" t="s">
        <v>55</v>
      </c>
    </row>
    <row r="19" spans="1:7" x14ac:dyDescent="0.3">
      <c r="A19" t="s">
        <v>26</v>
      </c>
      <c r="B19" t="str">
        <f>_xlfn.XLOOKUP(CompData[[#This Row],[move_name]],MovesCategory[move_name],MovesCategory[category],"")</f>
        <v>Leg Lock</v>
      </c>
      <c r="C19">
        <v>2</v>
      </c>
      <c r="D19">
        <v>0</v>
      </c>
      <c r="E19">
        <v>0</v>
      </c>
      <c r="F19">
        <v>1</v>
      </c>
      <c r="G19" t="s">
        <v>55</v>
      </c>
    </row>
    <row r="20" spans="1:7" x14ac:dyDescent="0.3">
      <c r="A20" t="s">
        <v>65</v>
      </c>
      <c r="B20" t="str">
        <f>_xlfn.XLOOKUP(CompData[[#This Row],[move_name]],MovesCategory[move_name],MovesCategory[category],"")</f>
        <v>Position</v>
      </c>
      <c r="C20">
        <v>0</v>
      </c>
      <c r="D20">
        <v>0</v>
      </c>
      <c r="E20">
        <v>0</v>
      </c>
      <c r="F20">
        <v>1</v>
      </c>
      <c r="G20" t="s">
        <v>55</v>
      </c>
    </row>
    <row r="21" spans="1:7" x14ac:dyDescent="0.3">
      <c r="A21" t="s">
        <v>70</v>
      </c>
      <c r="B21" t="str">
        <f>_xlfn.XLOOKUP(CompData[[#This Row],[move_name]],MovesCategory[move_name],MovesCategory[category],"")</f>
        <v>Position</v>
      </c>
      <c r="C21">
        <v>0</v>
      </c>
      <c r="D21">
        <v>0</v>
      </c>
      <c r="E21">
        <v>1</v>
      </c>
      <c r="F21">
        <v>0</v>
      </c>
      <c r="G21" t="s">
        <v>55</v>
      </c>
    </row>
    <row r="22" spans="1:7" x14ac:dyDescent="0.3">
      <c r="A22" t="s">
        <v>36</v>
      </c>
      <c r="B22" t="str">
        <f>_xlfn.XLOOKUP(CompData[[#This Row],[move_name]],MovesCategory[move_name],MovesCategory[category],"")</f>
        <v>Choke</v>
      </c>
      <c r="C22">
        <v>0</v>
      </c>
      <c r="D22">
        <v>0</v>
      </c>
      <c r="E22">
        <v>0</v>
      </c>
      <c r="F22">
        <v>1</v>
      </c>
      <c r="G22" t="s">
        <v>55</v>
      </c>
    </row>
    <row r="23" spans="1:7" x14ac:dyDescent="0.3">
      <c r="A23" t="s">
        <v>35</v>
      </c>
      <c r="B23" t="str">
        <f>_xlfn.XLOOKUP(CompData[[#This Row],[move_name]],MovesCategory[move_name],MovesCategory[category],"")</f>
        <v>Submission Arm</v>
      </c>
      <c r="C23">
        <v>0</v>
      </c>
      <c r="D23">
        <v>0</v>
      </c>
      <c r="E23">
        <v>0</v>
      </c>
      <c r="F23">
        <v>1</v>
      </c>
      <c r="G23" t="s">
        <v>55</v>
      </c>
    </row>
    <row r="24" spans="1:7" x14ac:dyDescent="0.3">
      <c r="A24" t="s">
        <v>22</v>
      </c>
      <c r="B24" t="str">
        <f>_xlfn.XLOOKUP(CompData[[#This Row],[move_name]],MovesCategory[move_name],MovesCategory[category],"")</f>
        <v>Choke</v>
      </c>
      <c r="C24">
        <v>0</v>
      </c>
      <c r="D24">
        <v>0</v>
      </c>
      <c r="E24">
        <v>0</v>
      </c>
      <c r="F24">
        <v>1</v>
      </c>
      <c r="G24" t="s">
        <v>55</v>
      </c>
    </row>
    <row r="25" spans="1:7" x14ac:dyDescent="0.3">
      <c r="A25" t="s">
        <v>16</v>
      </c>
      <c r="B25" t="str">
        <f>_xlfn.XLOOKUP(CompData[[#This Row],[move_name]],MovesCategory[move_name],MovesCategory[category],"")</f>
        <v>Transition</v>
      </c>
      <c r="C25">
        <v>0</v>
      </c>
      <c r="D25">
        <v>0</v>
      </c>
      <c r="E25">
        <v>1</v>
      </c>
      <c r="F25">
        <v>0</v>
      </c>
      <c r="G25" t="s">
        <v>55</v>
      </c>
    </row>
    <row r="26" spans="1:7" x14ac:dyDescent="0.3">
      <c r="A26" t="s">
        <v>69</v>
      </c>
      <c r="B26" t="str">
        <f>_xlfn.XLOOKUP(CompData[[#This Row],[move_name]],MovesCategory[move_name],MovesCategory[category],"")</f>
        <v>Position</v>
      </c>
      <c r="C26">
        <v>0</v>
      </c>
      <c r="D26">
        <v>0</v>
      </c>
      <c r="E26">
        <v>1</v>
      </c>
      <c r="F26">
        <v>0</v>
      </c>
      <c r="G26" t="s">
        <v>55</v>
      </c>
    </row>
    <row r="27" spans="1:7" x14ac:dyDescent="0.3">
      <c r="A27" t="s">
        <v>12</v>
      </c>
      <c r="B27" t="str">
        <f>_xlfn.XLOOKUP(CompData[[#This Row],[move_name]],MovesCategory[move_name],MovesCategory[category],"")</f>
        <v>Position</v>
      </c>
      <c r="C27">
        <v>0</v>
      </c>
      <c r="D27">
        <v>0</v>
      </c>
      <c r="E27">
        <v>1</v>
      </c>
      <c r="F27">
        <v>0</v>
      </c>
      <c r="G27" t="s">
        <v>55</v>
      </c>
    </row>
    <row r="28" spans="1:7" x14ac:dyDescent="0.3">
      <c r="A28" t="s">
        <v>3</v>
      </c>
      <c r="B28" t="str">
        <f>_xlfn.XLOOKUP(CompData[[#This Row],[move_name]],MovesCategory[move_name],MovesCategory[category],"")</f>
        <v>Takedown</v>
      </c>
      <c r="C28">
        <v>0</v>
      </c>
      <c r="D28">
        <v>0</v>
      </c>
      <c r="E28">
        <v>1</v>
      </c>
      <c r="F28">
        <v>0</v>
      </c>
      <c r="G28" t="s">
        <v>56</v>
      </c>
    </row>
    <row r="29" spans="1:7" x14ac:dyDescent="0.3">
      <c r="A29" t="s">
        <v>68</v>
      </c>
      <c r="B29" t="str">
        <f>_xlfn.XLOOKUP(CompData[[#This Row],[move_name]],MovesCategory[move_name],MovesCategory[category],"")</f>
        <v>Position</v>
      </c>
      <c r="C29">
        <v>0</v>
      </c>
      <c r="D29">
        <v>0</v>
      </c>
      <c r="E29">
        <v>0</v>
      </c>
      <c r="F29">
        <v>1</v>
      </c>
      <c r="G29" t="s">
        <v>56</v>
      </c>
    </row>
    <row r="30" spans="1:7" x14ac:dyDescent="0.3">
      <c r="A30" t="s">
        <v>16</v>
      </c>
      <c r="B30" t="str">
        <f>_xlfn.XLOOKUP(CompData[[#This Row],[move_name]],MovesCategory[move_name],MovesCategory[category],"")</f>
        <v>Transition</v>
      </c>
      <c r="C30">
        <v>0</v>
      </c>
      <c r="D30">
        <v>0</v>
      </c>
      <c r="E30">
        <v>2</v>
      </c>
      <c r="F30">
        <v>0</v>
      </c>
      <c r="G30" t="s">
        <v>56</v>
      </c>
    </row>
    <row r="31" spans="1:7" x14ac:dyDescent="0.3">
      <c r="A31" t="s">
        <v>30</v>
      </c>
      <c r="B31" t="str">
        <f>_xlfn.XLOOKUP(CompData[[#This Row],[move_name]],MovesCategory[move_name],MovesCategory[category],"")</f>
        <v>Position</v>
      </c>
      <c r="C31">
        <v>0</v>
      </c>
      <c r="D31">
        <v>1</v>
      </c>
      <c r="E31">
        <v>0</v>
      </c>
      <c r="F31">
        <v>0</v>
      </c>
      <c r="G31" t="s">
        <v>56</v>
      </c>
    </row>
    <row r="32" spans="1:7" x14ac:dyDescent="0.3">
      <c r="A32" t="s">
        <v>36</v>
      </c>
      <c r="B32" t="str">
        <f>_xlfn.XLOOKUP(CompData[[#This Row],[move_name]],MovesCategory[move_name],MovesCategory[category],"")</f>
        <v>Choke</v>
      </c>
      <c r="C32">
        <v>0</v>
      </c>
      <c r="D32">
        <v>0</v>
      </c>
      <c r="E32">
        <v>1</v>
      </c>
      <c r="F32">
        <v>1</v>
      </c>
      <c r="G32" t="s">
        <v>56</v>
      </c>
    </row>
    <row r="33" spans="1:7" x14ac:dyDescent="0.3">
      <c r="A33" t="s">
        <v>70</v>
      </c>
      <c r="B33" t="str">
        <f>_xlfn.XLOOKUP(CompData[[#This Row],[move_name]],MovesCategory[move_name],MovesCategory[category],"")</f>
        <v>Position</v>
      </c>
      <c r="C33">
        <v>0</v>
      </c>
      <c r="D33">
        <v>0</v>
      </c>
      <c r="E33">
        <v>0</v>
      </c>
      <c r="F33">
        <v>1</v>
      </c>
      <c r="G33" t="s">
        <v>56</v>
      </c>
    </row>
    <row r="34" spans="1:7" x14ac:dyDescent="0.3">
      <c r="A34" t="s">
        <v>4</v>
      </c>
      <c r="B34" t="str">
        <f>_xlfn.XLOOKUP(CompData[[#This Row],[move_name]],MovesCategory[move_name],MovesCategory[category],"")</f>
        <v>Takedown</v>
      </c>
      <c r="C34">
        <v>0</v>
      </c>
      <c r="D34">
        <v>0</v>
      </c>
      <c r="E34">
        <v>0</v>
      </c>
      <c r="F34">
        <v>1</v>
      </c>
      <c r="G34" t="s">
        <v>57</v>
      </c>
    </row>
    <row r="35" spans="1:7" x14ac:dyDescent="0.3">
      <c r="A35" t="s">
        <v>3</v>
      </c>
      <c r="B35" t="str">
        <f>_xlfn.XLOOKUP(CompData[[#This Row],[move_name]],MovesCategory[move_name],MovesCategory[category],"")</f>
        <v>Takedown</v>
      </c>
      <c r="C35">
        <v>3</v>
      </c>
      <c r="D35">
        <v>0</v>
      </c>
      <c r="E35">
        <v>0</v>
      </c>
      <c r="F35">
        <v>0</v>
      </c>
      <c r="G35" t="s">
        <v>57</v>
      </c>
    </row>
    <row r="36" spans="1:7" x14ac:dyDescent="0.3">
      <c r="A36" t="s">
        <v>5</v>
      </c>
      <c r="B36" t="str">
        <f>_xlfn.XLOOKUP(CompData[[#This Row],[move_name]],MovesCategory[move_name],MovesCategory[category],"")</f>
        <v>Takedown</v>
      </c>
      <c r="C36">
        <v>0</v>
      </c>
      <c r="D36">
        <v>0</v>
      </c>
      <c r="E36">
        <v>0</v>
      </c>
      <c r="F36">
        <v>2</v>
      </c>
      <c r="G36" t="s">
        <v>57</v>
      </c>
    </row>
    <row r="37" spans="1:7" x14ac:dyDescent="0.3">
      <c r="A37" t="s">
        <v>25</v>
      </c>
      <c r="B37" t="str">
        <f>_xlfn.XLOOKUP(CompData[[#This Row],[move_name]],MovesCategory[move_name],MovesCategory[category],"")</f>
        <v>Choke</v>
      </c>
      <c r="C37">
        <v>2</v>
      </c>
      <c r="D37">
        <v>0</v>
      </c>
      <c r="E37">
        <v>0</v>
      </c>
      <c r="F37">
        <v>0</v>
      </c>
      <c r="G37" t="s">
        <v>57</v>
      </c>
    </row>
    <row r="38" spans="1:7" x14ac:dyDescent="0.3">
      <c r="A38" t="s">
        <v>63</v>
      </c>
      <c r="B38" t="str">
        <f>_xlfn.XLOOKUP(CompData[[#This Row],[move_name]],MovesCategory[move_name],MovesCategory[category],"")</f>
        <v>Position</v>
      </c>
      <c r="C38">
        <v>0</v>
      </c>
      <c r="D38">
        <v>2</v>
      </c>
      <c r="E38">
        <v>0</v>
      </c>
      <c r="F38">
        <v>1</v>
      </c>
      <c r="G38" t="s">
        <v>57</v>
      </c>
    </row>
    <row r="39" spans="1:7" x14ac:dyDescent="0.3">
      <c r="A39" t="s">
        <v>26</v>
      </c>
      <c r="B39" t="str">
        <f>_xlfn.XLOOKUP(CompData[[#This Row],[move_name]],MovesCategory[move_name],MovesCategory[category],"")</f>
        <v>Leg Lock</v>
      </c>
      <c r="C39">
        <v>0</v>
      </c>
      <c r="D39">
        <v>0</v>
      </c>
      <c r="E39">
        <v>0</v>
      </c>
      <c r="F39">
        <v>1</v>
      </c>
      <c r="G39" t="s">
        <v>57</v>
      </c>
    </row>
    <row r="40" spans="1:7" x14ac:dyDescent="0.3">
      <c r="A40" t="s">
        <v>16</v>
      </c>
      <c r="B40" t="str">
        <f>_xlfn.XLOOKUP(CompData[[#This Row],[move_name]],MovesCategory[move_name],MovesCategory[category],"")</f>
        <v>Transition</v>
      </c>
      <c r="C40">
        <v>0</v>
      </c>
      <c r="D40">
        <v>1</v>
      </c>
      <c r="E40">
        <v>0</v>
      </c>
      <c r="F40">
        <v>0</v>
      </c>
      <c r="G40" t="s">
        <v>57</v>
      </c>
    </row>
    <row r="41" spans="1:7" x14ac:dyDescent="0.3">
      <c r="A41" t="s">
        <v>22</v>
      </c>
      <c r="B41" t="str">
        <f>_xlfn.XLOOKUP(CompData[[#This Row],[move_name]],MovesCategory[move_name],MovesCategory[category],"")</f>
        <v>Choke</v>
      </c>
      <c r="C41">
        <v>1</v>
      </c>
      <c r="D41">
        <v>1</v>
      </c>
      <c r="E41">
        <v>0</v>
      </c>
      <c r="F41">
        <v>1</v>
      </c>
      <c r="G41" t="s">
        <v>57</v>
      </c>
    </row>
    <row r="42" spans="1:7" x14ac:dyDescent="0.3">
      <c r="A42" t="s">
        <v>2</v>
      </c>
      <c r="B42" t="str">
        <f>_xlfn.XLOOKUP(CompData[[#This Row],[move_name]],MovesCategory[move_name],MovesCategory[category],"")</f>
        <v>Takedown</v>
      </c>
      <c r="C42">
        <v>1</v>
      </c>
      <c r="D42">
        <v>0</v>
      </c>
      <c r="E42">
        <v>1</v>
      </c>
      <c r="F42">
        <v>0</v>
      </c>
      <c r="G42" t="s">
        <v>57</v>
      </c>
    </row>
    <row r="43" spans="1:7" x14ac:dyDescent="0.3">
      <c r="A43" t="s">
        <v>0</v>
      </c>
      <c r="B43" t="str">
        <f>_xlfn.XLOOKUP(CompData[[#This Row],[move_name]],MovesCategory[move_name],MovesCategory[category],"")</f>
        <v>Takedown</v>
      </c>
      <c r="C43">
        <v>0</v>
      </c>
      <c r="D43">
        <v>1</v>
      </c>
      <c r="E43">
        <v>0</v>
      </c>
      <c r="F43">
        <v>0</v>
      </c>
      <c r="G43" t="s">
        <v>57</v>
      </c>
    </row>
    <row r="44" spans="1:7" x14ac:dyDescent="0.3">
      <c r="A44" t="s">
        <v>30</v>
      </c>
      <c r="B44" t="str">
        <f>_xlfn.XLOOKUP(CompData[[#This Row],[move_name]],MovesCategory[move_name],MovesCategory[category],"")</f>
        <v>Position</v>
      </c>
      <c r="C44">
        <v>0</v>
      </c>
      <c r="D44">
        <v>1</v>
      </c>
      <c r="E44">
        <v>0</v>
      </c>
      <c r="F44">
        <v>0</v>
      </c>
      <c r="G44" t="s">
        <v>57</v>
      </c>
    </row>
    <row r="45" spans="1:7" x14ac:dyDescent="0.3">
      <c r="A45" t="s">
        <v>75</v>
      </c>
      <c r="B45" t="str">
        <f>_xlfn.XLOOKUP(CompData[[#This Row],[move_name]],MovesCategory[move_name],MovesCategory[category],"")</f>
        <v>Takedown</v>
      </c>
      <c r="C45">
        <v>1</v>
      </c>
      <c r="D45">
        <v>0</v>
      </c>
      <c r="E45">
        <v>0</v>
      </c>
      <c r="F45">
        <v>0</v>
      </c>
      <c r="G45" t="s">
        <v>58</v>
      </c>
    </row>
    <row r="46" spans="1:7" x14ac:dyDescent="0.3">
      <c r="A46" t="s">
        <v>5</v>
      </c>
      <c r="B46" t="str">
        <f>_xlfn.XLOOKUP(CompData[[#This Row],[move_name]],MovesCategory[move_name],MovesCategory[category],"")</f>
        <v>Takedown</v>
      </c>
      <c r="C46">
        <v>1</v>
      </c>
      <c r="D46">
        <v>0</v>
      </c>
      <c r="E46">
        <v>0</v>
      </c>
      <c r="F46">
        <v>0</v>
      </c>
      <c r="G46" t="s">
        <v>58</v>
      </c>
    </row>
    <row r="47" spans="1:7" x14ac:dyDescent="0.3">
      <c r="A47" t="s">
        <v>3</v>
      </c>
      <c r="B47" t="str">
        <f>_xlfn.XLOOKUP(CompData[[#This Row],[move_name]],MovesCategory[move_name],MovesCategory[category],"")</f>
        <v>Takedown</v>
      </c>
      <c r="C47">
        <v>1</v>
      </c>
      <c r="D47">
        <v>0</v>
      </c>
      <c r="E47">
        <v>0</v>
      </c>
      <c r="F47">
        <v>0</v>
      </c>
      <c r="G47" t="s">
        <v>58</v>
      </c>
    </row>
    <row r="48" spans="1:7" x14ac:dyDescent="0.3">
      <c r="A48" t="s">
        <v>2</v>
      </c>
      <c r="B48" t="str">
        <f>_xlfn.XLOOKUP(CompData[[#This Row],[move_name]],MovesCategory[move_name],MovesCategory[category],"")</f>
        <v>Takedown</v>
      </c>
      <c r="C48">
        <v>0</v>
      </c>
      <c r="D48">
        <v>0</v>
      </c>
      <c r="E48">
        <v>1</v>
      </c>
      <c r="F48">
        <v>0</v>
      </c>
      <c r="G48" t="s">
        <v>58</v>
      </c>
    </row>
    <row r="49" spans="1:7" x14ac:dyDescent="0.3">
      <c r="A49" t="s">
        <v>25</v>
      </c>
      <c r="B49" t="str">
        <f>_xlfn.XLOOKUP(CompData[[#This Row],[move_name]],MovesCategory[move_name],MovesCategory[category],"")</f>
        <v>Choke</v>
      </c>
      <c r="C49">
        <v>1</v>
      </c>
      <c r="D49">
        <v>0</v>
      </c>
      <c r="E49">
        <v>0</v>
      </c>
      <c r="F49">
        <v>0</v>
      </c>
      <c r="G49" t="s">
        <v>58</v>
      </c>
    </row>
    <row r="50" spans="1:7" x14ac:dyDescent="0.3">
      <c r="A50" t="s">
        <v>76</v>
      </c>
      <c r="B50" t="str">
        <f>_xlfn.XLOOKUP(CompData[[#This Row],[move_name]],MovesCategory[move_name],MovesCategory[category],"")</f>
        <v>Choke</v>
      </c>
      <c r="C50">
        <v>1</v>
      </c>
      <c r="D50">
        <v>0</v>
      </c>
      <c r="E50">
        <v>0</v>
      </c>
      <c r="F50">
        <v>0</v>
      </c>
      <c r="G50" t="s">
        <v>58</v>
      </c>
    </row>
    <row r="51" spans="1:7" x14ac:dyDescent="0.3">
      <c r="A51" t="s">
        <v>12</v>
      </c>
      <c r="B51" t="str">
        <f>_xlfn.XLOOKUP(CompData[[#This Row],[move_name]],MovesCategory[move_name],MovesCategory[category],"")</f>
        <v>Position</v>
      </c>
      <c r="C51">
        <v>0</v>
      </c>
      <c r="D51">
        <v>0</v>
      </c>
      <c r="E51">
        <v>1</v>
      </c>
      <c r="F51">
        <v>0</v>
      </c>
      <c r="G51" t="s">
        <v>58</v>
      </c>
    </row>
    <row r="52" spans="1:7" x14ac:dyDescent="0.3">
      <c r="A52" t="s">
        <v>70</v>
      </c>
      <c r="B52" t="str">
        <f>_xlfn.XLOOKUP(CompData[[#This Row],[move_name]],MovesCategory[move_name],MovesCategory[category],"")</f>
        <v>Position</v>
      </c>
      <c r="C52">
        <v>0</v>
      </c>
      <c r="D52">
        <v>0</v>
      </c>
      <c r="E52">
        <v>0</v>
      </c>
      <c r="F52">
        <v>1</v>
      </c>
      <c r="G52" t="s">
        <v>58</v>
      </c>
    </row>
    <row r="53" spans="1:7" x14ac:dyDescent="0.3">
      <c r="A53" t="s">
        <v>36</v>
      </c>
      <c r="B53" t="str">
        <f>_xlfn.XLOOKUP(CompData[[#This Row],[move_name]],MovesCategory[move_name],MovesCategory[category],"")</f>
        <v>Choke</v>
      </c>
      <c r="C53">
        <v>0</v>
      </c>
      <c r="D53">
        <v>1</v>
      </c>
      <c r="E53">
        <v>0</v>
      </c>
      <c r="F53">
        <v>0</v>
      </c>
      <c r="G53" t="s">
        <v>58</v>
      </c>
    </row>
    <row r="54" spans="1:7" x14ac:dyDescent="0.3">
      <c r="A54" t="s">
        <v>63</v>
      </c>
      <c r="B54" t="str">
        <f>_xlfn.XLOOKUP(CompData[[#This Row],[move_name]],MovesCategory[move_name],MovesCategory[category],"")</f>
        <v>Position</v>
      </c>
      <c r="C54">
        <v>0</v>
      </c>
      <c r="D54">
        <v>0</v>
      </c>
      <c r="E54">
        <v>0</v>
      </c>
      <c r="F54">
        <v>2</v>
      </c>
      <c r="G54" t="s">
        <v>58</v>
      </c>
    </row>
    <row r="55" spans="1:7" x14ac:dyDescent="0.3">
      <c r="A55" t="s">
        <v>77</v>
      </c>
      <c r="B55" t="str">
        <f>_xlfn.XLOOKUP(CompData[[#This Row],[move_name]],MovesCategory[move_name],MovesCategory[category],"")</f>
        <v>Takedown</v>
      </c>
      <c r="C55">
        <v>0</v>
      </c>
      <c r="D55">
        <v>1</v>
      </c>
      <c r="E55">
        <v>0</v>
      </c>
      <c r="F55">
        <v>0</v>
      </c>
      <c r="G55" t="s">
        <v>59</v>
      </c>
    </row>
    <row r="56" spans="1:7" x14ac:dyDescent="0.3">
      <c r="A56" t="s">
        <v>12</v>
      </c>
      <c r="B56" t="str">
        <f>_xlfn.XLOOKUP(CompData[[#This Row],[move_name]],MovesCategory[move_name],MovesCategory[category],"")</f>
        <v>Position</v>
      </c>
      <c r="C56">
        <v>0</v>
      </c>
      <c r="D56">
        <v>0</v>
      </c>
      <c r="E56">
        <v>2</v>
      </c>
      <c r="F56">
        <v>0</v>
      </c>
      <c r="G56" t="s">
        <v>59</v>
      </c>
    </row>
    <row r="57" spans="1:7" x14ac:dyDescent="0.3">
      <c r="A57" t="s">
        <v>76</v>
      </c>
      <c r="B57" t="str">
        <f>_xlfn.XLOOKUP(CompData[[#This Row],[move_name]],MovesCategory[move_name],MovesCategory[category],"")</f>
        <v>Choke</v>
      </c>
      <c r="C57">
        <v>2</v>
      </c>
      <c r="D57">
        <v>0</v>
      </c>
      <c r="E57">
        <v>0</v>
      </c>
      <c r="F57">
        <v>0</v>
      </c>
      <c r="G57" t="s">
        <v>59</v>
      </c>
    </row>
    <row r="58" spans="1:7" x14ac:dyDescent="0.3">
      <c r="A58" t="s">
        <v>69</v>
      </c>
      <c r="B58" t="str">
        <f>_xlfn.XLOOKUP(CompData[[#This Row],[move_name]],MovesCategory[move_name],MovesCategory[category],"")</f>
        <v>Position</v>
      </c>
      <c r="C58">
        <v>0</v>
      </c>
      <c r="D58">
        <v>0</v>
      </c>
      <c r="E58">
        <v>4</v>
      </c>
      <c r="F58">
        <v>0</v>
      </c>
      <c r="G58" t="s">
        <v>59</v>
      </c>
    </row>
    <row r="59" spans="1:7" x14ac:dyDescent="0.3">
      <c r="A59" t="s">
        <v>70</v>
      </c>
      <c r="B59" t="str">
        <f>_xlfn.XLOOKUP(CompData[[#This Row],[move_name]],MovesCategory[move_name],MovesCategory[category],"")</f>
        <v>Position</v>
      </c>
      <c r="C59">
        <v>0</v>
      </c>
      <c r="D59">
        <v>0</v>
      </c>
      <c r="E59">
        <v>4</v>
      </c>
      <c r="F59">
        <v>0</v>
      </c>
      <c r="G59" t="s">
        <v>59</v>
      </c>
    </row>
    <row r="60" spans="1:7" x14ac:dyDescent="0.3">
      <c r="A60" t="s">
        <v>36</v>
      </c>
      <c r="B60" t="str">
        <f>_xlfn.XLOOKUP(CompData[[#This Row],[move_name]],MovesCategory[move_name],MovesCategory[category],"")</f>
        <v>Choke</v>
      </c>
      <c r="C60">
        <v>0</v>
      </c>
      <c r="D60">
        <v>0</v>
      </c>
      <c r="E60">
        <v>0</v>
      </c>
      <c r="F60">
        <v>2</v>
      </c>
      <c r="G60" t="s">
        <v>59</v>
      </c>
    </row>
    <row r="61" spans="1:7" x14ac:dyDescent="0.3">
      <c r="A61" t="s">
        <v>13</v>
      </c>
      <c r="B61" t="str">
        <f>_xlfn.XLOOKUP(CompData[[#This Row],[move_name]],MovesCategory[move_name],MovesCategory[category],"")</f>
        <v>Position</v>
      </c>
      <c r="C61">
        <v>1</v>
      </c>
      <c r="D61">
        <v>0</v>
      </c>
      <c r="E61">
        <v>0</v>
      </c>
      <c r="F61">
        <v>0</v>
      </c>
      <c r="G61" t="s">
        <v>59</v>
      </c>
    </row>
    <row r="62" spans="1:7" x14ac:dyDescent="0.3">
      <c r="A62" t="s">
        <v>28</v>
      </c>
      <c r="B62" t="str">
        <f>_xlfn.XLOOKUP(CompData[[#This Row],[move_name]],MovesCategory[move_name],MovesCategory[category],"")</f>
        <v>Leg Lock</v>
      </c>
      <c r="C62">
        <v>0</v>
      </c>
      <c r="D62">
        <v>0</v>
      </c>
      <c r="E62">
        <v>0</v>
      </c>
      <c r="F62">
        <v>1</v>
      </c>
      <c r="G62" t="s">
        <v>59</v>
      </c>
    </row>
    <row r="63" spans="1:7" x14ac:dyDescent="0.3">
      <c r="A63" t="s">
        <v>25</v>
      </c>
      <c r="B63" t="str">
        <f>_xlfn.XLOOKUP(CompData[[#This Row],[move_name]],MovesCategory[move_name],MovesCategory[category],"")</f>
        <v>Choke</v>
      </c>
      <c r="C63">
        <v>0</v>
      </c>
      <c r="D63">
        <v>0</v>
      </c>
      <c r="E63">
        <v>0</v>
      </c>
      <c r="F63">
        <v>1</v>
      </c>
      <c r="G63" t="s">
        <v>59</v>
      </c>
    </row>
    <row r="64" spans="1:7" x14ac:dyDescent="0.3">
      <c r="A64" t="s">
        <v>14</v>
      </c>
      <c r="B64" t="str">
        <f>_xlfn.XLOOKUP(CompData[[#This Row],[move_name]],MovesCategory[move_name],MovesCategory[category],"")</f>
        <v>Transition</v>
      </c>
      <c r="C64">
        <v>0</v>
      </c>
      <c r="D64">
        <v>1</v>
      </c>
      <c r="E64">
        <v>0</v>
      </c>
      <c r="F64">
        <v>0</v>
      </c>
      <c r="G64" t="s">
        <v>59</v>
      </c>
    </row>
    <row r="65" spans="1:7" x14ac:dyDescent="0.3">
      <c r="A65" t="s">
        <v>29</v>
      </c>
      <c r="B65" t="str">
        <f>_xlfn.XLOOKUP(CompData[[#This Row],[move_name]],MovesCategory[move_name],MovesCategory[category],"")</f>
        <v>Leg Lock</v>
      </c>
      <c r="C65">
        <v>0</v>
      </c>
      <c r="D65">
        <v>0</v>
      </c>
      <c r="E65">
        <v>0</v>
      </c>
      <c r="F65">
        <v>1</v>
      </c>
      <c r="G65" t="s">
        <v>59</v>
      </c>
    </row>
    <row r="66" spans="1:7" x14ac:dyDescent="0.3">
      <c r="A66" t="s">
        <v>12</v>
      </c>
      <c r="B66" t="str">
        <f>_xlfn.XLOOKUP(CompData[[#This Row],[move_name]],MovesCategory[move_name],MovesCategory[category],"")</f>
        <v>Position</v>
      </c>
      <c r="C66">
        <v>1</v>
      </c>
      <c r="D66">
        <v>0</v>
      </c>
      <c r="E66">
        <v>0</v>
      </c>
      <c r="F66">
        <v>0</v>
      </c>
      <c r="G66" t="s">
        <v>59</v>
      </c>
    </row>
    <row r="67" spans="1:7" x14ac:dyDescent="0.3">
      <c r="A67" t="s">
        <v>16</v>
      </c>
      <c r="B67" t="str">
        <f>_xlfn.XLOOKUP(CompData[[#This Row],[move_name]],MovesCategory[move_name],MovesCategory[category],"")</f>
        <v>Transition</v>
      </c>
      <c r="C67">
        <v>0</v>
      </c>
      <c r="D67">
        <v>0</v>
      </c>
      <c r="E67">
        <v>1</v>
      </c>
      <c r="F67">
        <v>0</v>
      </c>
      <c r="G67" t="s">
        <v>59</v>
      </c>
    </row>
    <row r="68" spans="1:7" x14ac:dyDescent="0.3">
      <c r="A68" t="s">
        <v>60</v>
      </c>
      <c r="B68" t="str">
        <f>_xlfn.XLOOKUP(CompData[[#This Row],[move_name]],MovesCategory[move_name],MovesCategory[category],"")</f>
        <v>Spinal Lock</v>
      </c>
      <c r="C68">
        <v>0</v>
      </c>
      <c r="D68">
        <v>0</v>
      </c>
      <c r="E68">
        <v>1</v>
      </c>
      <c r="F68">
        <v>0</v>
      </c>
      <c r="G68" t="s">
        <v>59</v>
      </c>
    </row>
  </sheetData>
  <phoneticPr fontId="4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8D346AE-A1B9-4A94-B049-A75FC1979D2E}">
          <x14:formula1>
            <xm:f>'Data Validation'!$A$2:$A$38</xm:f>
          </x14:formula1>
          <xm:sqref>A2:A17</xm:sqref>
        </x14:dataValidation>
        <x14:dataValidation type="list" allowBlank="1" showInputMessage="1" showErrorMessage="1" xr:uid="{3BA4F2E3-C05A-473A-B10A-406DA02956F0}">
          <x14:formula1>
            <xm:f>'Data Validation'!$A$2:$A$46</xm:f>
          </x14:formula1>
          <xm:sqref>A18:A68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DAFF-777B-4841-92C9-3CE8987BB24B}">
  <dimension ref="A1:I3"/>
  <sheetViews>
    <sheetView workbookViewId="0">
      <selection activeCell="D2" sqref="D2"/>
    </sheetView>
  </sheetViews>
  <sheetFormatPr defaultRowHeight="14.4" x14ac:dyDescent="0.3"/>
  <cols>
    <col min="1" max="1" width="13.109375" customWidth="1"/>
    <col min="2" max="2" width="14.6640625" bestFit="1" customWidth="1"/>
    <col min="3" max="3" width="15.109375" bestFit="1" customWidth="1"/>
    <col min="4" max="4" width="16.5546875" customWidth="1"/>
    <col min="5" max="5" width="17" customWidth="1"/>
    <col min="6" max="6" width="15.21875" bestFit="1" customWidth="1"/>
    <col min="7" max="7" width="14.33203125" bestFit="1" customWidth="1"/>
    <col min="8" max="8" width="16" customWidth="1"/>
    <col min="9" max="9" width="16.109375" customWidth="1"/>
  </cols>
  <sheetData>
    <row r="1" spans="1:9" x14ac:dyDescent="0.3">
      <c r="A1" t="s">
        <v>46</v>
      </c>
      <c r="B1" t="s">
        <v>48</v>
      </c>
      <c r="C1" t="s">
        <v>49</v>
      </c>
      <c r="D1" t="s">
        <v>81</v>
      </c>
      <c r="E1" t="s">
        <v>80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3">
      <c r="A2" t="s">
        <v>31</v>
      </c>
      <c r="B2">
        <v>2</v>
      </c>
      <c r="C2">
        <v>4</v>
      </c>
      <c r="D2">
        <f>SUMIFS(CompData[offense_attempted],CompData[category],'Data Validation'!G2)+SUMIFS(CompData[offense_attempted],CompData[category],'Data Validation'!G3)+SUMIFS(CompData[offense_attempted],CompData[category],'Data Validation'!G4)+SUMIFS(CompData[offense_attempted],CompData[category],'Data Validation'!G5)</f>
        <v>12</v>
      </c>
      <c r="E2">
        <f>SUMIFS(CompData[defense_succeeded],CompData[category],'Data Validation'!G2)+SUMIFS(CompData[defense_succeeded],CompData[category],'Data Validation'!G3)+SUMIFS(CompData[defense_succeeded],CompData[category],'Data Validation'!G4)+SUMIFS(CompData[defense_succeeded],CompData[category],'Data Validation'!G5)</f>
        <v>16</v>
      </c>
      <c r="F2">
        <f>SUMIFS(CompData[offense_succeeded],CompData[category],'Data Validation'!G2)+SUMIFS(CompData[offense_succeeded],CompData[category],'Data Validation'!G3)+SUMIFS(CompData[offense_succeeded],CompData[category],'Data Validation'!G4)+SUMIFS(CompData[offense_succeeded],CompData[category],'Data Validation'!G5)</f>
        <v>2</v>
      </c>
      <c r="G2">
        <f>SUMIFS(CompData[defense_attempted],CompData[category],'Data Validation'!G2)+SUMIFS(CompData[defense_attempted],CompData[category],'Data Validation'!G3)+SUMIFS(CompData[defense_attempted],CompData[category],'Data Validation'!G4)+SUMIFS(CompData[defense_attempted],CompData[category],'Data Validation'!G5)</f>
        <v>2</v>
      </c>
      <c r="H2" t="s">
        <v>62</v>
      </c>
      <c r="I2" t="s">
        <v>60</v>
      </c>
    </row>
    <row r="3" spans="1:9" x14ac:dyDescent="0.3">
      <c r="H3" t="s">
        <v>61</v>
      </c>
      <c r="I3" t="s">
        <v>61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CEBA57C-5728-48D9-8FB0-E0A13A90621F}">
          <x14:formula1>
            <xm:f>'Data Validation'!#REF!</xm:f>
          </x14:formula1>
          <xm:sqref>B1:B3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CCFD-1BD1-4397-B153-8287D9C4A064}">
  <dimension ref="A1:G46"/>
  <sheetViews>
    <sheetView workbookViewId="0">
      <selection activeCell="G2" sqref="G2:G5"/>
    </sheetView>
  </sheetViews>
  <sheetFormatPr defaultRowHeight="14.4" x14ac:dyDescent="0.3"/>
  <cols>
    <col min="1" max="1" width="16.6640625" bestFit="1" customWidth="1"/>
    <col min="2" max="2" width="14.33203125" bestFit="1" customWidth="1"/>
    <col min="3" max="3" width="8.6640625" bestFit="1" customWidth="1"/>
    <col min="4" max="4" width="13.33203125" bestFit="1" customWidth="1"/>
  </cols>
  <sheetData>
    <row r="1" spans="1:7" x14ac:dyDescent="0.3">
      <c r="A1" s="7" t="s">
        <v>43</v>
      </c>
      <c r="B1" s="7" t="s">
        <v>44</v>
      </c>
      <c r="C1" s="7" t="s">
        <v>45</v>
      </c>
      <c r="D1" s="7" t="s">
        <v>46</v>
      </c>
      <c r="G1" s="9" t="s">
        <v>79</v>
      </c>
    </row>
    <row r="2" spans="1:7" x14ac:dyDescent="0.3">
      <c r="A2" s="1" t="s">
        <v>0</v>
      </c>
      <c r="B2" s="1" t="s">
        <v>1</v>
      </c>
      <c r="C2" s="4" t="s">
        <v>32</v>
      </c>
      <c r="D2" s="4" t="s">
        <v>31</v>
      </c>
      <c r="G2" s="1" t="s">
        <v>78</v>
      </c>
    </row>
    <row r="3" spans="1:7" x14ac:dyDescent="0.3">
      <c r="A3" s="2" t="s">
        <v>2</v>
      </c>
      <c r="B3" s="2" t="s">
        <v>1</v>
      </c>
      <c r="C3" s="1" t="s">
        <v>33</v>
      </c>
      <c r="D3" s="1" t="s">
        <v>34</v>
      </c>
      <c r="G3" s="1" t="s">
        <v>17</v>
      </c>
    </row>
    <row r="4" spans="1:7" x14ac:dyDescent="0.3">
      <c r="A4" s="1" t="s">
        <v>3</v>
      </c>
      <c r="B4" s="1" t="s">
        <v>1</v>
      </c>
      <c r="C4" s="1"/>
      <c r="D4" s="1"/>
      <c r="G4" s="1" t="s">
        <v>21</v>
      </c>
    </row>
    <row r="5" spans="1:7" x14ac:dyDescent="0.3">
      <c r="A5" s="2" t="s">
        <v>4</v>
      </c>
      <c r="B5" s="2" t="s">
        <v>1</v>
      </c>
      <c r="C5" s="1"/>
      <c r="D5" s="1"/>
      <c r="G5" s="3" t="s">
        <v>27</v>
      </c>
    </row>
    <row r="6" spans="1:7" x14ac:dyDescent="0.3">
      <c r="A6" s="2" t="s">
        <v>75</v>
      </c>
      <c r="B6" s="2" t="s">
        <v>1</v>
      </c>
      <c r="C6" s="1"/>
      <c r="D6" s="1"/>
    </row>
    <row r="7" spans="1:7" x14ac:dyDescent="0.3">
      <c r="A7" s="1" t="s">
        <v>5</v>
      </c>
      <c r="B7" s="1" t="s">
        <v>1</v>
      </c>
      <c r="C7" s="1"/>
      <c r="D7" s="1"/>
    </row>
    <row r="8" spans="1:7" x14ac:dyDescent="0.3">
      <c r="A8" s="2" t="s">
        <v>6</v>
      </c>
      <c r="B8" s="2" t="s">
        <v>1</v>
      </c>
      <c r="C8" s="1"/>
      <c r="D8" s="1"/>
    </row>
    <row r="9" spans="1:7" x14ac:dyDescent="0.3">
      <c r="A9" s="1" t="s">
        <v>7</v>
      </c>
      <c r="B9" s="1" t="s">
        <v>1</v>
      </c>
      <c r="C9" s="1"/>
      <c r="D9" s="1"/>
    </row>
    <row r="10" spans="1:7" x14ac:dyDescent="0.3">
      <c r="A10" s="2" t="s">
        <v>8</v>
      </c>
      <c r="B10" s="2" t="s">
        <v>1</v>
      </c>
      <c r="C10" s="1"/>
      <c r="D10" s="1"/>
    </row>
    <row r="11" spans="1:7" x14ac:dyDescent="0.3">
      <c r="A11" s="1" t="s">
        <v>9</v>
      </c>
      <c r="B11" s="1" t="s">
        <v>1</v>
      </c>
      <c r="C11" s="1"/>
      <c r="D11" s="1"/>
    </row>
    <row r="12" spans="1:7" x14ac:dyDescent="0.3">
      <c r="A12" s="1" t="s">
        <v>77</v>
      </c>
      <c r="B12" s="1" t="s">
        <v>1</v>
      </c>
      <c r="C12" s="1"/>
      <c r="D12" s="1"/>
    </row>
    <row r="13" spans="1:7" x14ac:dyDescent="0.3">
      <c r="A13" s="1" t="s">
        <v>60</v>
      </c>
      <c r="B13" s="1" t="s">
        <v>78</v>
      </c>
      <c r="C13" s="1"/>
      <c r="D13" s="1"/>
    </row>
    <row r="14" spans="1:7" x14ac:dyDescent="0.3">
      <c r="A14" s="1" t="s">
        <v>30</v>
      </c>
      <c r="B14" s="2" t="s">
        <v>10</v>
      </c>
      <c r="C14" s="1"/>
      <c r="D14" s="1"/>
    </row>
    <row r="15" spans="1:7" x14ac:dyDescent="0.3">
      <c r="A15" s="2" t="s">
        <v>63</v>
      </c>
      <c r="B15" s="2" t="s">
        <v>10</v>
      </c>
      <c r="C15" s="1"/>
      <c r="D15" s="1"/>
    </row>
    <row r="16" spans="1:7" x14ac:dyDescent="0.3">
      <c r="A16" s="1" t="s">
        <v>64</v>
      </c>
      <c r="B16" s="1" t="s">
        <v>10</v>
      </c>
      <c r="C16" s="1"/>
      <c r="D16" s="1"/>
    </row>
    <row r="17" spans="1:4" x14ac:dyDescent="0.3">
      <c r="A17" s="2" t="s">
        <v>65</v>
      </c>
      <c r="B17" s="2" t="s">
        <v>10</v>
      </c>
      <c r="C17" s="1"/>
      <c r="D17" s="1"/>
    </row>
    <row r="18" spans="1:4" x14ac:dyDescent="0.3">
      <c r="A18" s="1" t="s">
        <v>66</v>
      </c>
      <c r="B18" s="1" t="s">
        <v>10</v>
      </c>
      <c r="C18" s="1"/>
      <c r="D18" s="1"/>
    </row>
    <row r="19" spans="1:4" x14ac:dyDescent="0.3">
      <c r="A19" s="2" t="s">
        <v>11</v>
      </c>
      <c r="B19" s="2" t="s">
        <v>10</v>
      </c>
      <c r="C19" s="1"/>
      <c r="D19" s="1"/>
    </row>
    <row r="20" spans="1:4" x14ac:dyDescent="0.3">
      <c r="A20" s="2" t="s">
        <v>12</v>
      </c>
      <c r="B20" s="2" t="s">
        <v>10</v>
      </c>
      <c r="C20" s="1"/>
      <c r="D20" s="1"/>
    </row>
    <row r="21" spans="1:4" x14ac:dyDescent="0.3">
      <c r="A21" s="1" t="s">
        <v>67</v>
      </c>
      <c r="B21" s="1" t="s">
        <v>10</v>
      </c>
      <c r="C21" s="1"/>
      <c r="D21" s="1"/>
    </row>
    <row r="22" spans="1:4" x14ac:dyDescent="0.3">
      <c r="A22" s="2" t="s">
        <v>68</v>
      </c>
      <c r="B22" s="2" t="s">
        <v>10</v>
      </c>
      <c r="C22" s="1"/>
      <c r="D22" s="1"/>
    </row>
    <row r="23" spans="1:4" x14ac:dyDescent="0.3">
      <c r="A23" s="1" t="s">
        <v>69</v>
      </c>
      <c r="B23" s="1" t="s">
        <v>10</v>
      </c>
      <c r="C23" s="1"/>
      <c r="D23" s="1"/>
    </row>
    <row r="24" spans="1:4" x14ac:dyDescent="0.3">
      <c r="A24" s="2" t="s">
        <v>70</v>
      </c>
      <c r="B24" s="2" t="s">
        <v>10</v>
      </c>
      <c r="C24" s="1"/>
      <c r="D24" s="1"/>
    </row>
    <row r="25" spans="1:4" x14ac:dyDescent="0.3">
      <c r="A25" s="1" t="s">
        <v>13</v>
      </c>
      <c r="B25" s="1" t="s">
        <v>10</v>
      </c>
      <c r="C25" s="1"/>
      <c r="D25" s="1"/>
    </row>
    <row r="26" spans="1:4" x14ac:dyDescent="0.3">
      <c r="A26" s="2" t="s">
        <v>71</v>
      </c>
      <c r="B26" s="2" t="s">
        <v>15</v>
      </c>
      <c r="C26" s="1"/>
      <c r="D26" s="1"/>
    </row>
    <row r="27" spans="1:4" x14ac:dyDescent="0.3">
      <c r="A27" s="2" t="s">
        <v>72</v>
      </c>
      <c r="B27" s="2" t="s">
        <v>15</v>
      </c>
      <c r="C27" s="1"/>
      <c r="D27" s="1"/>
    </row>
    <row r="28" spans="1:4" x14ac:dyDescent="0.3">
      <c r="A28" s="1" t="s">
        <v>14</v>
      </c>
      <c r="B28" s="1" t="s">
        <v>15</v>
      </c>
      <c r="C28" s="1"/>
      <c r="D28" s="1"/>
    </row>
    <row r="29" spans="1:4" x14ac:dyDescent="0.3">
      <c r="A29" s="2" t="s">
        <v>16</v>
      </c>
      <c r="B29" s="2" t="s">
        <v>15</v>
      </c>
      <c r="C29" s="1"/>
      <c r="D29" s="1"/>
    </row>
    <row r="30" spans="1:4" x14ac:dyDescent="0.3">
      <c r="A30" s="2" t="s">
        <v>35</v>
      </c>
      <c r="B30" s="2" t="s">
        <v>17</v>
      </c>
      <c r="C30" s="1"/>
      <c r="D30" s="1"/>
    </row>
    <row r="31" spans="1:4" x14ac:dyDescent="0.3">
      <c r="A31" s="1" t="s">
        <v>18</v>
      </c>
      <c r="B31" s="1" t="s">
        <v>17</v>
      </c>
      <c r="C31" s="1"/>
      <c r="D31" s="1"/>
    </row>
    <row r="32" spans="1:4" x14ac:dyDescent="0.3">
      <c r="A32" s="2" t="s">
        <v>19</v>
      </c>
      <c r="B32" s="2" t="s">
        <v>17</v>
      </c>
      <c r="C32" s="1"/>
      <c r="D32" s="1"/>
    </row>
    <row r="33" spans="1:4" x14ac:dyDescent="0.3">
      <c r="A33" s="1" t="s">
        <v>20</v>
      </c>
      <c r="B33" s="1" t="s">
        <v>17</v>
      </c>
      <c r="C33" s="1"/>
      <c r="D33" s="1"/>
    </row>
    <row r="34" spans="1:4" x14ac:dyDescent="0.3">
      <c r="A34" s="2" t="s">
        <v>36</v>
      </c>
      <c r="B34" s="2" t="s">
        <v>21</v>
      </c>
      <c r="C34" s="1"/>
      <c r="D34" s="1"/>
    </row>
    <row r="35" spans="1:4" x14ac:dyDescent="0.3">
      <c r="A35" s="1" t="s">
        <v>37</v>
      </c>
      <c r="B35" s="1" t="s">
        <v>21</v>
      </c>
      <c r="C35" s="1"/>
      <c r="D35" s="1"/>
    </row>
    <row r="36" spans="1:4" x14ac:dyDescent="0.3">
      <c r="A36" s="2" t="s">
        <v>38</v>
      </c>
      <c r="B36" s="2" t="s">
        <v>21</v>
      </c>
      <c r="C36" s="1"/>
      <c r="D36" s="1"/>
    </row>
    <row r="37" spans="1:4" x14ac:dyDescent="0.3">
      <c r="A37" s="8" t="s">
        <v>74</v>
      </c>
      <c r="B37" s="2" t="s">
        <v>21</v>
      </c>
      <c r="C37" s="3"/>
      <c r="D37" s="3"/>
    </row>
    <row r="38" spans="1:4" x14ac:dyDescent="0.3">
      <c r="A38" s="3" t="s">
        <v>22</v>
      </c>
      <c r="B38" s="3" t="s">
        <v>21</v>
      </c>
      <c r="C38" s="3"/>
      <c r="D38" s="3"/>
    </row>
    <row r="39" spans="1:4" x14ac:dyDescent="0.3">
      <c r="A39" s="1" t="s">
        <v>23</v>
      </c>
      <c r="B39" s="1" t="s">
        <v>21</v>
      </c>
      <c r="C39" s="1"/>
      <c r="D39" s="1"/>
    </row>
    <row r="40" spans="1:4" x14ac:dyDescent="0.3">
      <c r="A40" s="1" t="s">
        <v>24</v>
      </c>
      <c r="B40" s="1" t="s">
        <v>21</v>
      </c>
      <c r="C40" s="1"/>
      <c r="D40" s="1"/>
    </row>
    <row r="41" spans="1:4" x14ac:dyDescent="0.3">
      <c r="A41" s="1" t="s">
        <v>76</v>
      </c>
      <c r="B41" s="1" t="s">
        <v>21</v>
      </c>
      <c r="C41" s="1"/>
      <c r="D41" s="1"/>
    </row>
    <row r="42" spans="1:4" x14ac:dyDescent="0.3">
      <c r="A42" s="1" t="s">
        <v>25</v>
      </c>
      <c r="B42" s="1" t="s">
        <v>21</v>
      </c>
      <c r="C42" s="1"/>
      <c r="D42" s="1"/>
    </row>
    <row r="43" spans="1:4" x14ac:dyDescent="0.3">
      <c r="A43" s="1" t="s">
        <v>73</v>
      </c>
      <c r="B43" s="1" t="s">
        <v>27</v>
      </c>
      <c r="C43" s="1"/>
      <c r="D43" s="1"/>
    </row>
    <row r="44" spans="1:4" x14ac:dyDescent="0.3">
      <c r="A44" s="1" t="s">
        <v>26</v>
      </c>
      <c r="B44" s="1" t="s">
        <v>27</v>
      </c>
      <c r="C44" s="1"/>
      <c r="D44" s="1"/>
    </row>
    <row r="45" spans="1:4" x14ac:dyDescent="0.3">
      <c r="A45" s="1" t="s">
        <v>28</v>
      </c>
      <c r="B45" s="1" t="s">
        <v>27</v>
      </c>
      <c r="C45" s="1"/>
      <c r="D45" s="1"/>
    </row>
    <row r="46" spans="1:4" x14ac:dyDescent="0.3">
      <c r="A46" s="1" t="s">
        <v>29</v>
      </c>
      <c r="B46" s="1" t="s">
        <v>27</v>
      </c>
      <c r="C46" s="1"/>
      <c r="D46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 Facts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Diaz</dc:creator>
  <cp:lastModifiedBy>Abraham Diaz</cp:lastModifiedBy>
  <dcterms:created xsi:type="dcterms:W3CDTF">2023-02-02T02:06:23Z</dcterms:created>
  <dcterms:modified xsi:type="dcterms:W3CDTF">2023-02-26T23:44:25Z</dcterms:modified>
</cp:coreProperties>
</file>