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OneDrive\PhD\DP-Experiment\analysis\"/>
    </mc:Choice>
  </mc:AlternateContent>
  <xr:revisionPtr revIDLastSave="55" documentId="8_{3FCABA84-407A-425D-8891-B90CEA21B1B8}" xr6:coauthVersionLast="43" xr6:coauthVersionMax="43" xr10:uidLastSave="{34FADE1D-510A-49D4-B497-9584951CF537}"/>
  <bookViews>
    <workbookView xWindow="-120" yWindow="-120" windowWidth="41280" windowHeight="27000" xr2:uid="{98E9D0D6-6A63-4C65-8D4C-4D11F684FB5E}"/>
  </bookViews>
  <sheets>
    <sheet name="Wiener-deconvolution_single_v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0" i="1" l="1"/>
  <c r="P20" i="1"/>
  <c r="N20" i="1"/>
  <c r="Q20" i="1" s="1"/>
  <c r="M20" i="1"/>
  <c r="J20" i="1"/>
  <c r="E20" i="1"/>
  <c r="F20" i="1" s="1"/>
  <c r="R19" i="1"/>
  <c r="P19" i="1"/>
  <c r="N19" i="1"/>
  <c r="Q19" i="1" s="1"/>
  <c r="M19" i="1"/>
  <c r="J19" i="1"/>
  <c r="E19" i="1"/>
  <c r="F19" i="1" s="1"/>
  <c r="R18" i="1"/>
  <c r="P18" i="1"/>
  <c r="Q18" i="1" s="1"/>
  <c r="J18" i="1"/>
  <c r="F18" i="1"/>
  <c r="E18" i="1"/>
  <c r="R17" i="1"/>
  <c r="P17" i="1"/>
  <c r="Q17" i="1" s="1"/>
  <c r="J17" i="1"/>
  <c r="E17" i="1"/>
  <c r="F17" i="1" s="1"/>
  <c r="R16" i="1"/>
  <c r="P16" i="1"/>
  <c r="Q16" i="1" s="1"/>
  <c r="N16" i="1"/>
  <c r="M16" i="1"/>
  <c r="J16" i="1"/>
  <c r="E16" i="1"/>
  <c r="F16" i="1" s="1"/>
  <c r="R15" i="1"/>
  <c r="P15" i="1"/>
  <c r="Q15" i="1" s="1"/>
  <c r="N15" i="1"/>
  <c r="M15" i="1"/>
  <c r="J15" i="1"/>
  <c r="E15" i="1"/>
  <c r="F15" i="1" s="1"/>
  <c r="R14" i="1"/>
  <c r="P14" i="1"/>
  <c r="Q14" i="1" s="1"/>
  <c r="N14" i="1"/>
  <c r="M14" i="1"/>
  <c r="J14" i="1"/>
  <c r="E14" i="1"/>
  <c r="F14" i="1" s="1"/>
  <c r="J13" i="1"/>
  <c r="E13" i="1"/>
  <c r="F13" i="1" s="1"/>
  <c r="J12" i="1"/>
  <c r="E12" i="1"/>
  <c r="F12" i="1" s="1"/>
  <c r="N11" i="1"/>
  <c r="R11" i="1" s="1"/>
  <c r="M11" i="1"/>
  <c r="P11" i="1" s="1"/>
  <c r="J11" i="1"/>
  <c r="E11" i="1"/>
  <c r="F11" i="1" s="1"/>
  <c r="N10" i="1"/>
  <c r="R10" i="1" s="1"/>
  <c r="M10" i="1"/>
  <c r="P10" i="1" s="1"/>
  <c r="J10" i="1"/>
  <c r="E10" i="1"/>
  <c r="F10" i="1" s="1"/>
  <c r="N9" i="1"/>
  <c r="R9" i="1" s="1"/>
  <c r="M9" i="1"/>
  <c r="P9" i="1" s="1"/>
  <c r="J9" i="1"/>
  <c r="E9" i="1"/>
  <c r="F9" i="1" s="1"/>
  <c r="N8" i="1"/>
  <c r="R8" i="1" s="1"/>
  <c r="M8" i="1"/>
  <c r="P8" i="1" s="1"/>
  <c r="J8" i="1"/>
  <c r="E8" i="1"/>
  <c r="F8" i="1" s="1"/>
  <c r="N7" i="1"/>
  <c r="R7" i="1" s="1"/>
  <c r="M7" i="1"/>
  <c r="P7" i="1" s="1"/>
  <c r="J7" i="1"/>
  <c r="E7" i="1"/>
  <c r="F7" i="1" s="1"/>
  <c r="N6" i="1"/>
  <c r="R6" i="1" s="1"/>
  <c r="M6" i="1"/>
  <c r="P6" i="1" s="1"/>
  <c r="J6" i="1"/>
  <c r="E6" i="1"/>
  <c r="F6" i="1" s="1"/>
  <c r="N5" i="1"/>
  <c r="R5" i="1" s="1"/>
  <c r="M5" i="1"/>
  <c r="P5" i="1" s="1"/>
  <c r="J5" i="1"/>
  <c r="E5" i="1"/>
  <c r="F5" i="1" s="1"/>
  <c r="N4" i="1"/>
  <c r="R4" i="1" s="1"/>
  <c r="M4" i="1"/>
  <c r="P4" i="1" s="1"/>
  <c r="J4" i="1"/>
  <c r="E4" i="1"/>
  <c r="F4" i="1" s="1"/>
  <c r="N3" i="1"/>
  <c r="R3" i="1" s="1"/>
  <c r="M3" i="1"/>
  <c r="P3" i="1" s="1"/>
  <c r="J3" i="1"/>
  <c r="E3" i="1"/>
  <c r="F3" i="1" s="1"/>
  <c r="N2" i="1"/>
  <c r="R2" i="1" s="1"/>
  <c r="M2" i="1"/>
  <c r="P2" i="1" s="1"/>
  <c r="J2" i="1"/>
  <c r="E2" i="1"/>
  <c r="F2" i="1" s="1"/>
  <c r="Q2" i="1" l="1"/>
  <c r="Q3" i="1"/>
  <c r="Q4" i="1"/>
  <c r="Q5" i="1"/>
  <c r="Q6" i="1"/>
  <c r="Q7" i="1"/>
  <c r="Q8" i="1"/>
  <c r="Q9" i="1"/>
  <c r="Q10" i="1"/>
  <c r="Q11" i="1"/>
</calcChain>
</file>

<file path=xl/sharedStrings.xml><?xml version="1.0" encoding="utf-8"?>
<sst xmlns="http://schemas.openxmlformats.org/spreadsheetml/2006/main" count="79" uniqueCount="36">
  <si>
    <t>measurement</t>
  </si>
  <si>
    <t>wavelength / nm</t>
  </si>
  <si>
    <t>d / um</t>
  </si>
  <si>
    <t>d / σ_B</t>
  </si>
  <si>
    <t>d / σ_B err</t>
  </si>
  <si>
    <t>orientation</t>
  </si>
  <si>
    <t>ξ_std / %</t>
  </si>
  <si>
    <t>ξ/σ_B</t>
  </si>
  <si>
    <t>ξ/σ_err / %</t>
  </si>
  <si>
    <t>ξ/σ_err</t>
  </si>
  <si>
    <t>zeta</t>
  </si>
  <si>
    <t>of averaged image</t>
  </si>
  <si>
    <t>26T2300_18nm_L</t>
  </si>
  <si>
    <t>vertical</t>
  </si>
  <si>
    <t>horizontal</t>
  </si>
  <si>
    <t>26T2300_18nm_S</t>
  </si>
  <si>
    <t>27T1529_8nm_S</t>
  </si>
  <si>
    <t>29T1007_13p5nm_L</t>
  </si>
  <si>
    <t>no corresponding backgrounds to compare positions with</t>
  </si>
  <si>
    <t>29T1007_13p5nm_S</t>
  </si>
  <si>
    <t>label</t>
  </si>
  <si>
    <t>18nm vertical L</t>
  </si>
  <si>
    <t>18nm horizontal L</t>
  </si>
  <si>
    <t>18nm vertical S</t>
  </si>
  <si>
    <t>18nm horizontal S</t>
  </si>
  <si>
    <t>8nm vertical S</t>
  </si>
  <si>
    <t>8nm horizontal S</t>
  </si>
  <si>
    <t>13.5nm vertical L</t>
  </si>
  <si>
    <t>13.5nm horizontal L</t>
  </si>
  <si>
    <t>13.5nm vertical S</t>
  </si>
  <si>
    <t>13.5nm horizontal S</t>
  </si>
  <si>
    <t>sigma_B / um</t>
  </si>
  <si>
    <t>sigma_B_err / %</t>
  </si>
  <si>
    <t>xi / um</t>
  </si>
  <si>
    <t>sigma_B_err / um</t>
  </si>
  <si>
    <t>xi std /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</si>
</sst>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9" fontId="2" fillId="0" borderId="0" xfId="1" applyFont="1"/>
    <xf numFmtId="9" fontId="0" fillId="0" borderId="0" xfId="1" applyFont="1"/>
    <xf numFmtId="164" fontId="0" fillId="0" borderId="0" xfId="0" applyNumberFormat="1"/>
    <xf numFmtId="1" fontId="0" fillId="0" borderId="0" xfId="1" applyNumberFormat="1" applyFont="1"/>
    <xf numFmtId="9" fontId="0" fillId="0" borderId="0" xfId="0" applyNumberFormat="1"/>
    <xf numFmtId="165" fontId="2" fillId="0" borderId="0" xfId="0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9FAC-D282-4B5F-AE98-045E58F6018A}">
  <dimension ref="A1:X21"/>
  <sheetViews>
    <sheetView tabSelected="1" zoomScale="112" zoomScaleNormal="112" workbookViewId="0">
      <selection activeCell="I16" sqref="I16"/>
    </sheetView>
  </sheetViews>
  <sheetFormatPr defaultRowHeight="15" x14ac:dyDescent="0.25"/>
  <cols>
    <col min="1" max="1" width="18.28515625" bestFit="1" customWidth="1"/>
    <col min="2" max="2" width="15.85546875" customWidth="1"/>
    <col min="3" max="3" width="16.140625" bestFit="1" customWidth="1"/>
    <col min="4" max="4" width="6.7109375" bestFit="1" customWidth="1"/>
    <col min="5" max="5" width="11.140625" bestFit="1" customWidth="1"/>
    <col min="6" max="6" width="11.140625" customWidth="1"/>
    <col min="7" max="7" width="11" bestFit="1" customWidth="1"/>
    <col min="8" max="8" width="12.85546875" style="1" bestFit="1" customWidth="1"/>
    <col min="9" max="9" width="15.28515625" style="2" bestFit="1" customWidth="1"/>
    <col min="10" max="10" width="13" style="3" customWidth="1"/>
    <col min="11" max="12" width="13" style="1" customWidth="1"/>
    <col min="13" max="13" width="13" customWidth="1"/>
    <col min="14" max="14" width="10.7109375" style="1" bestFit="1" customWidth="1"/>
    <col min="15" max="15" width="10.7109375" style="1" customWidth="1"/>
    <col min="16" max="16" width="10.7109375" bestFit="1" customWidth="1"/>
    <col min="17" max="17" width="7.42578125" bestFit="1" customWidth="1"/>
  </cols>
  <sheetData>
    <row r="1" spans="1:23" x14ac:dyDescent="0.25">
      <c r="A1" t="s">
        <v>0</v>
      </c>
      <c r="B1" t="s">
        <v>20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31</v>
      </c>
      <c r="I1" s="2" t="s">
        <v>32</v>
      </c>
      <c r="J1" s="3" t="s">
        <v>34</v>
      </c>
      <c r="K1" s="1" t="s">
        <v>33</v>
      </c>
      <c r="L1" s="1" t="s">
        <v>35</v>
      </c>
      <c r="M1" t="s">
        <v>6</v>
      </c>
      <c r="N1" s="1" t="s">
        <v>7</v>
      </c>
      <c r="P1" t="s">
        <v>8</v>
      </c>
      <c r="Q1" t="s">
        <v>9</v>
      </c>
      <c r="R1" t="s">
        <v>10</v>
      </c>
      <c r="W1" t="s">
        <v>11</v>
      </c>
    </row>
    <row r="2" spans="1:23" x14ac:dyDescent="0.25">
      <c r="A2" t="s">
        <v>12</v>
      </c>
      <c r="B2" t="s">
        <v>21</v>
      </c>
      <c r="C2">
        <v>18</v>
      </c>
      <c r="D2">
        <v>215</v>
      </c>
      <c r="E2" s="4">
        <f t="shared" ref="E2:E20" si="0">D2/H2</f>
        <v>0.30935251798561153</v>
      </c>
      <c r="F2" s="4">
        <f>E2*I2</f>
        <v>4.0215827338129499E-2</v>
      </c>
      <c r="G2" t="s">
        <v>13</v>
      </c>
      <c r="H2" s="1">
        <v>695</v>
      </c>
      <c r="I2" s="2">
        <v>0.13</v>
      </c>
      <c r="J2" s="5">
        <f>H2*I2</f>
        <v>90.350000000000009</v>
      </c>
      <c r="K2" s="1">
        <v>819.96</v>
      </c>
      <c r="L2" s="1">
        <v>73.8</v>
      </c>
      <c r="M2" s="6">
        <f>L2/K2</f>
        <v>9.0004390458071112E-2</v>
      </c>
      <c r="N2" s="7">
        <f t="shared" ref="N2:N16" si="1">K2/H2</f>
        <v>1.1797985611510793</v>
      </c>
      <c r="O2" s="7"/>
      <c r="P2" s="6">
        <f>I2+M2</f>
        <v>0.22000439045807113</v>
      </c>
      <c r="Q2" s="8">
        <f>N2*P2</f>
        <v>0.25956086330935257</v>
      </c>
      <c r="R2">
        <f>N2^2 * ( 4 + N2^2 )^(-0.5)</f>
        <v>0.5994373743856739</v>
      </c>
      <c r="W2">
        <v>811.32</v>
      </c>
    </row>
    <row r="3" spans="1:23" x14ac:dyDescent="0.25">
      <c r="A3" t="s">
        <v>12</v>
      </c>
      <c r="B3" t="s">
        <v>22</v>
      </c>
      <c r="C3">
        <v>18</v>
      </c>
      <c r="D3">
        <v>215</v>
      </c>
      <c r="E3" s="4">
        <f t="shared" si="0"/>
        <v>0.25353773584905659</v>
      </c>
      <c r="F3" s="4">
        <f t="shared" ref="F3:F20" si="2">E3*I3</f>
        <v>1.0141509433962264E-2</v>
      </c>
      <c r="G3" t="s">
        <v>14</v>
      </c>
      <c r="H3" s="1">
        <v>848</v>
      </c>
      <c r="I3" s="2">
        <v>0.04</v>
      </c>
      <c r="J3" s="5">
        <f t="shared" ref="J3:J20" si="3">H3*I3</f>
        <v>33.92</v>
      </c>
      <c r="K3" s="1">
        <v>997.08</v>
      </c>
      <c r="L3" s="1">
        <v>56.51</v>
      </c>
      <c r="M3" s="6">
        <f t="shared" ref="M3:M20" si="4">L3/K3</f>
        <v>5.6675492437918716E-2</v>
      </c>
      <c r="N3" s="7">
        <f t="shared" si="1"/>
        <v>1.1758018867924529</v>
      </c>
      <c r="O3" s="7"/>
      <c r="P3" s="6">
        <f t="shared" ref="P3:P20" si="5">I3+M3</f>
        <v>9.6675492437918717E-2</v>
      </c>
      <c r="Q3" s="8">
        <f t="shared" ref="Q3:Q20" si="6">N3*P3</f>
        <v>0.11367122641509433</v>
      </c>
      <c r="R3">
        <f t="shared" ref="R3:R20" si="7">N3^2 * ( 4 + N3^2 )^(-0.5)</f>
        <v>0.59590342247811667</v>
      </c>
      <c r="W3">
        <v>1045.19</v>
      </c>
    </row>
    <row r="4" spans="1:23" x14ac:dyDescent="0.25">
      <c r="A4" t="s">
        <v>12</v>
      </c>
      <c r="B4" t="s">
        <v>21</v>
      </c>
      <c r="C4">
        <v>18</v>
      </c>
      <c r="D4">
        <v>890</v>
      </c>
      <c r="E4" s="4">
        <f t="shared" si="0"/>
        <v>1.2805755395683454</v>
      </c>
      <c r="F4" s="4">
        <f t="shared" si="2"/>
        <v>0.1664748201438849</v>
      </c>
      <c r="G4" t="s">
        <v>13</v>
      </c>
      <c r="H4" s="1">
        <v>695</v>
      </c>
      <c r="I4" s="2">
        <v>0.13</v>
      </c>
      <c r="J4" s="5">
        <f t="shared" si="3"/>
        <v>90.350000000000009</v>
      </c>
      <c r="K4" s="1">
        <v>842.83</v>
      </c>
      <c r="L4" s="1">
        <v>67.209999999999994</v>
      </c>
      <c r="M4" s="6">
        <f t="shared" si="4"/>
        <v>7.9743245968937976E-2</v>
      </c>
      <c r="N4" s="7">
        <f t="shared" si="1"/>
        <v>1.212705035971223</v>
      </c>
      <c r="O4" s="7"/>
      <c r="P4" s="6">
        <f t="shared" si="5"/>
        <v>0.20974324596893798</v>
      </c>
      <c r="Q4" s="8">
        <f t="shared" si="6"/>
        <v>0.25435669064748201</v>
      </c>
      <c r="R4">
        <f t="shared" si="7"/>
        <v>0.62876847316133866</v>
      </c>
      <c r="W4">
        <v>1265.04</v>
      </c>
    </row>
    <row r="5" spans="1:23" x14ac:dyDescent="0.25">
      <c r="A5" t="s">
        <v>12</v>
      </c>
      <c r="B5" t="s">
        <v>22</v>
      </c>
      <c r="C5">
        <v>18</v>
      </c>
      <c r="D5">
        <v>890</v>
      </c>
      <c r="E5" s="4">
        <f t="shared" si="0"/>
        <v>1.0495283018867925</v>
      </c>
      <c r="F5" s="4">
        <f t="shared" si="2"/>
        <v>4.1981132075471703E-2</v>
      </c>
      <c r="G5" t="s">
        <v>14</v>
      </c>
      <c r="H5" s="1">
        <v>848</v>
      </c>
      <c r="I5" s="2">
        <v>0.04</v>
      </c>
      <c r="J5" s="5">
        <f t="shared" si="3"/>
        <v>33.92</v>
      </c>
      <c r="K5" s="1">
        <v>922.51</v>
      </c>
      <c r="L5" s="1">
        <v>36.869999999999997</v>
      </c>
      <c r="M5" s="6">
        <f t="shared" si="4"/>
        <v>3.9967046427681001E-2</v>
      </c>
      <c r="N5" s="7">
        <f t="shared" si="1"/>
        <v>1.0878655660377359</v>
      </c>
      <c r="O5" s="7"/>
      <c r="P5" s="6">
        <f t="shared" si="5"/>
        <v>7.9967046427681002E-2</v>
      </c>
      <c r="Q5" s="8">
        <f t="shared" si="6"/>
        <v>8.6993396226415096E-2</v>
      </c>
      <c r="R5">
        <f t="shared" si="7"/>
        <v>0.51980558504390917</v>
      </c>
      <c r="W5">
        <v>277.37</v>
      </c>
    </row>
    <row r="6" spans="1:23" x14ac:dyDescent="0.25">
      <c r="A6" t="s">
        <v>15</v>
      </c>
      <c r="B6" t="s">
        <v>23</v>
      </c>
      <c r="C6">
        <v>18</v>
      </c>
      <c r="D6">
        <v>215</v>
      </c>
      <c r="E6" s="4">
        <f t="shared" si="0"/>
        <v>0.49768518518518517</v>
      </c>
      <c r="F6" s="4">
        <f t="shared" si="2"/>
        <v>3.9814814814814817E-2</v>
      </c>
      <c r="G6" t="s">
        <v>13</v>
      </c>
      <c r="H6" s="1">
        <v>432</v>
      </c>
      <c r="I6" s="2">
        <v>0.08</v>
      </c>
      <c r="J6" s="5">
        <f t="shared" si="3"/>
        <v>34.56</v>
      </c>
      <c r="K6" s="1">
        <v>745.36</v>
      </c>
      <c r="L6" s="1">
        <v>61.87</v>
      </c>
      <c r="M6" s="6">
        <f t="shared" si="4"/>
        <v>8.3006869163893951E-2</v>
      </c>
      <c r="N6" s="7">
        <f t="shared" si="1"/>
        <v>1.7253703703703704</v>
      </c>
      <c r="O6" s="7"/>
      <c r="P6" s="6">
        <f t="shared" si="5"/>
        <v>0.16300686916389395</v>
      </c>
      <c r="Q6" s="8">
        <f t="shared" si="6"/>
        <v>0.2812472222222222</v>
      </c>
      <c r="R6">
        <f t="shared" si="7"/>
        <v>1.1270244334163626</v>
      </c>
      <c r="W6">
        <v>867.87</v>
      </c>
    </row>
    <row r="7" spans="1:23" x14ac:dyDescent="0.25">
      <c r="A7" t="s">
        <v>15</v>
      </c>
      <c r="B7" t="s">
        <v>24</v>
      </c>
      <c r="C7">
        <v>18</v>
      </c>
      <c r="D7">
        <v>215</v>
      </c>
      <c r="E7" s="4">
        <f t="shared" si="0"/>
        <v>0.56282722513089001</v>
      </c>
      <c r="F7" s="4">
        <f t="shared" si="2"/>
        <v>2.8141361256544501E-2</v>
      </c>
      <c r="G7" t="s">
        <v>14</v>
      </c>
      <c r="H7" s="1">
        <v>382</v>
      </c>
      <c r="I7" s="2">
        <v>0.05</v>
      </c>
      <c r="J7" s="5">
        <f t="shared" si="3"/>
        <v>19.100000000000001</v>
      </c>
      <c r="K7" s="1">
        <v>805.12</v>
      </c>
      <c r="L7" s="1">
        <v>57.88</v>
      </c>
      <c r="M7" s="6">
        <f t="shared" si="4"/>
        <v>7.1889904610492855E-2</v>
      </c>
      <c r="N7" s="7">
        <f t="shared" si="1"/>
        <v>2.1076439790575918</v>
      </c>
      <c r="O7" s="7"/>
      <c r="P7" s="6">
        <f t="shared" si="5"/>
        <v>0.12188990461049286</v>
      </c>
      <c r="Q7" s="8">
        <f t="shared" si="6"/>
        <v>0.25690052356020948</v>
      </c>
      <c r="R7">
        <f t="shared" si="7"/>
        <v>1.5288597038209091</v>
      </c>
      <c r="W7">
        <v>769.44</v>
      </c>
    </row>
    <row r="8" spans="1:23" x14ac:dyDescent="0.25">
      <c r="A8" t="s">
        <v>15</v>
      </c>
      <c r="B8" t="s">
        <v>23</v>
      </c>
      <c r="C8">
        <v>18</v>
      </c>
      <c r="D8">
        <v>322</v>
      </c>
      <c r="E8" s="4">
        <f t="shared" si="0"/>
        <v>0.74537037037037035</v>
      </c>
      <c r="F8" s="4">
        <f t="shared" si="2"/>
        <v>5.962962962962963E-2</v>
      </c>
      <c r="G8" t="s">
        <v>13</v>
      </c>
      <c r="H8" s="1">
        <v>432</v>
      </c>
      <c r="I8" s="2">
        <v>0.08</v>
      </c>
      <c r="J8" s="5">
        <f t="shared" si="3"/>
        <v>34.56</v>
      </c>
      <c r="K8" s="1">
        <v>577.03</v>
      </c>
      <c r="L8" s="1">
        <v>61.14</v>
      </c>
      <c r="M8" s="6">
        <f t="shared" si="4"/>
        <v>0.10595636275410292</v>
      </c>
      <c r="N8" s="7">
        <f t="shared" si="1"/>
        <v>1.3357175925925926</v>
      </c>
      <c r="O8" s="7"/>
      <c r="P8" s="6">
        <f t="shared" si="5"/>
        <v>0.18595636275410293</v>
      </c>
      <c r="Q8" s="8">
        <f t="shared" si="6"/>
        <v>0.24838518518518521</v>
      </c>
      <c r="R8">
        <f t="shared" si="7"/>
        <v>0.74183930212323579</v>
      </c>
      <c r="W8">
        <v>566.59</v>
      </c>
    </row>
    <row r="9" spans="1:23" x14ac:dyDescent="0.25">
      <c r="A9" t="s">
        <v>15</v>
      </c>
      <c r="B9" t="s">
        <v>24</v>
      </c>
      <c r="C9">
        <v>18</v>
      </c>
      <c r="D9">
        <v>322</v>
      </c>
      <c r="E9" s="4">
        <f t="shared" si="0"/>
        <v>0.84293193717277481</v>
      </c>
      <c r="F9" s="4">
        <f t="shared" si="2"/>
        <v>4.2146596858638745E-2</v>
      </c>
      <c r="G9" t="s">
        <v>14</v>
      </c>
      <c r="H9" s="1">
        <v>382</v>
      </c>
      <c r="I9" s="2">
        <v>0.05</v>
      </c>
      <c r="J9" s="5">
        <f t="shared" si="3"/>
        <v>19.100000000000001</v>
      </c>
      <c r="K9" s="1">
        <v>673.18</v>
      </c>
      <c r="L9" s="1">
        <v>51.85</v>
      </c>
      <c r="M9" s="6">
        <f t="shared" si="4"/>
        <v>7.7022490270061514E-2</v>
      </c>
      <c r="N9" s="7">
        <f t="shared" si="1"/>
        <v>1.7622513089005234</v>
      </c>
      <c r="O9" s="7"/>
      <c r="P9" s="6">
        <f t="shared" si="5"/>
        <v>0.12702249027006152</v>
      </c>
      <c r="Q9" s="8">
        <f t="shared" si="6"/>
        <v>0.22384554973821991</v>
      </c>
      <c r="R9">
        <f t="shared" si="7"/>
        <v>1.1650309283306741</v>
      </c>
      <c r="W9">
        <v>546.67999999999995</v>
      </c>
    </row>
    <row r="10" spans="1:23" x14ac:dyDescent="0.25">
      <c r="A10" t="s">
        <v>15</v>
      </c>
      <c r="B10" t="s">
        <v>23</v>
      </c>
      <c r="C10">
        <v>18</v>
      </c>
      <c r="D10">
        <v>445</v>
      </c>
      <c r="E10" s="4">
        <f t="shared" si="0"/>
        <v>1.0300925925925926</v>
      </c>
      <c r="F10" s="4">
        <f t="shared" si="2"/>
        <v>8.2407407407407401E-2</v>
      </c>
      <c r="G10" t="s">
        <v>13</v>
      </c>
      <c r="H10" s="1">
        <v>432</v>
      </c>
      <c r="I10" s="2">
        <v>0.08</v>
      </c>
      <c r="J10" s="5">
        <f t="shared" si="3"/>
        <v>34.56</v>
      </c>
      <c r="K10" s="1">
        <v>624.19000000000005</v>
      </c>
      <c r="L10" s="1">
        <v>69.89</v>
      </c>
      <c r="M10" s="6">
        <f t="shared" si="4"/>
        <v>0.11196911196911195</v>
      </c>
      <c r="N10" s="7">
        <f t="shared" si="1"/>
        <v>1.4448842592592595</v>
      </c>
      <c r="O10" s="7"/>
      <c r="P10" s="6">
        <f t="shared" si="5"/>
        <v>0.19196911196911196</v>
      </c>
      <c r="Q10" s="8">
        <f t="shared" si="6"/>
        <v>0.27737314814814817</v>
      </c>
      <c r="R10">
        <f t="shared" si="7"/>
        <v>0.84613534430673565</v>
      </c>
      <c r="W10">
        <v>573.69000000000005</v>
      </c>
    </row>
    <row r="11" spans="1:23" x14ac:dyDescent="0.25">
      <c r="A11" t="s">
        <v>15</v>
      </c>
      <c r="B11" t="s">
        <v>24</v>
      </c>
      <c r="C11">
        <v>18</v>
      </c>
      <c r="D11">
        <v>445</v>
      </c>
      <c r="E11" s="4">
        <f t="shared" si="0"/>
        <v>1.1649214659685865</v>
      </c>
      <c r="F11" s="4">
        <f t="shared" si="2"/>
        <v>5.8246073298429325E-2</v>
      </c>
      <c r="G11" t="s">
        <v>14</v>
      </c>
      <c r="H11" s="1">
        <v>382</v>
      </c>
      <c r="I11" s="2">
        <v>0.05</v>
      </c>
      <c r="J11" s="5">
        <f t="shared" si="3"/>
        <v>19.100000000000001</v>
      </c>
      <c r="K11" s="1">
        <v>860.31</v>
      </c>
      <c r="L11" s="1">
        <v>73.55</v>
      </c>
      <c r="M11" s="6">
        <f t="shared" si="4"/>
        <v>8.5492438772070536E-2</v>
      </c>
      <c r="N11" s="7">
        <f t="shared" si="1"/>
        <v>2.2521204188481674</v>
      </c>
      <c r="O11" s="7"/>
      <c r="P11" s="6">
        <f t="shared" si="5"/>
        <v>0.13549243877207054</v>
      </c>
      <c r="Q11" s="8">
        <f t="shared" si="6"/>
        <v>0.30514528795811519</v>
      </c>
      <c r="R11">
        <f t="shared" si="7"/>
        <v>1.6839554015896081</v>
      </c>
      <c r="W11">
        <v>741.61</v>
      </c>
    </row>
    <row r="12" spans="1:23" x14ac:dyDescent="0.25">
      <c r="A12" t="s">
        <v>15</v>
      </c>
      <c r="B12" t="s">
        <v>23</v>
      </c>
      <c r="C12">
        <v>18</v>
      </c>
      <c r="D12">
        <v>707</v>
      </c>
      <c r="E12" s="4">
        <f t="shared" si="0"/>
        <v>1.6365740740740742</v>
      </c>
      <c r="F12" s="4">
        <f t="shared" si="2"/>
        <v>0.13092592592592595</v>
      </c>
      <c r="G12" t="s">
        <v>13</v>
      </c>
      <c r="H12" s="1">
        <v>432</v>
      </c>
      <c r="I12" s="2">
        <v>0.08</v>
      </c>
      <c r="J12" s="5">
        <f t="shared" si="3"/>
        <v>34.56</v>
      </c>
      <c r="M12" s="6"/>
      <c r="N12" s="7"/>
      <c r="O12" s="7"/>
      <c r="P12" s="6"/>
      <c r="Q12" s="8"/>
    </row>
    <row r="13" spans="1:23" x14ac:dyDescent="0.25">
      <c r="A13" t="s">
        <v>15</v>
      </c>
      <c r="B13" t="s">
        <v>24</v>
      </c>
      <c r="C13">
        <v>18</v>
      </c>
      <c r="D13">
        <v>707</v>
      </c>
      <c r="E13" s="4">
        <f t="shared" si="0"/>
        <v>1.8507853403141361</v>
      </c>
      <c r="F13" s="4">
        <f t="shared" si="2"/>
        <v>9.2539267015706805E-2</v>
      </c>
      <c r="G13" t="s">
        <v>14</v>
      </c>
      <c r="H13" s="1">
        <v>382</v>
      </c>
      <c r="I13" s="2">
        <v>0.05</v>
      </c>
      <c r="J13" s="5">
        <f t="shared" si="3"/>
        <v>19.100000000000001</v>
      </c>
      <c r="M13" s="6"/>
      <c r="N13" s="7"/>
      <c r="O13" s="7"/>
      <c r="P13" s="6"/>
      <c r="Q13" s="8"/>
    </row>
    <row r="14" spans="1:23" x14ac:dyDescent="0.25">
      <c r="A14" t="s">
        <v>16</v>
      </c>
      <c r="B14" t="s">
        <v>25</v>
      </c>
      <c r="C14">
        <v>8</v>
      </c>
      <c r="D14">
        <v>215</v>
      </c>
      <c r="E14" s="4">
        <f t="shared" si="0"/>
        <v>0.57795698924731187</v>
      </c>
      <c r="F14" s="4">
        <f t="shared" si="2"/>
        <v>1.7338709677419354E-2</v>
      </c>
      <c r="G14" t="s">
        <v>13</v>
      </c>
      <c r="H14" s="1">
        <v>372</v>
      </c>
      <c r="I14" s="2">
        <v>0.03</v>
      </c>
      <c r="J14" s="5">
        <f t="shared" si="3"/>
        <v>11.16</v>
      </c>
      <c r="K14" s="1">
        <v>423.4</v>
      </c>
      <c r="L14" s="1">
        <v>25.36</v>
      </c>
      <c r="M14" s="6">
        <f t="shared" si="4"/>
        <v>5.9896079357581483E-2</v>
      </c>
      <c r="N14" s="7">
        <f t="shared" si="1"/>
        <v>1.1381720430107527</v>
      </c>
      <c r="O14" s="7"/>
      <c r="P14" s="6">
        <f t="shared" si="5"/>
        <v>8.9896079357581482E-2</v>
      </c>
      <c r="Q14" s="8">
        <f t="shared" si="6"/>
        <v>0.10231720430107527</v>
      </c>
      <c r="R14">
        <f t="shared" si="7"/>
        <v>0.5629437246382073</v>
      </c>
      <c r="W14">
        <v>374.68</v>
      </c>
    </row>
    <row r="15" spans="1:23" x14ac:dyDescent="0.25">
      <c r="A15" t="s">
        <v>16</v>
      </c>
      <c r="B15" t="s">
        <v>26</v>
      </c>
      <c r="C15">
        <v>8</v>
      </c>
      <c r="D15">
        <v>215</v>
      </c>
      <c r="E15" s="4">
        <f t="shared" si="0"/>
        <v>0.63421828908554567</v>
      </c>
      <c r="F15" s="4">
        <f t="shared" si="2"/>
        <v>1.9026548672566368E-2</v>
      </c>
      <c r="G15" t="s">
        <v>14</v>
      </c>
      <c r="H15" s="1">
        <v>339</v>
      </c>
      <c r="I15" s="2">
        <v>0.03</v>
      </c>
      <c r="J15" s="5">
        <f t="shared" si="3"/>
        <v>10.17</v>
      </c>
      <c r="K15" s="1">
        <v>603.82000000000005</v>
      </c>
      <c r="L15" s="1">
        <v>6.25</v>
      </c>
      <c r="M15" s="6">
        <f t="shared" si="4"/>
        <v>1.0350766784803418E-2</v>
      </c>
      <c r="N15" s="7">
        <f t="shared" si="1"/>
        <v>1.7811799410029501</v>
      </c>
      <c r="O15" s="7"/>
      <c r="P15" s="6">
        <f t="shared" si="5"/>
        <v>4.0350766784803413E-2</v>
      </c>
      <c r="Q15" s="8">
        <f t="shared" si="6"/>
        <v>7.1871976401179941E-2</v>
      </c>
      <c r="R15">
        <f t="shared" si="7"/>
        <v>1.1846149939199762</v>
      </c>
      <c r="W15">
        <v>476.16</v>
      </c>
    </row>
    <row r="16" spans="1:23" x14ac:dyDescent="0.25">
      <c r="A16" t="s">
        <v>16</v>
      </c>
      <c r="B16" t="s">
        <v>25</v>
      </c>
      <c r="C16">
        <v>8</v>
      </c>
      <c r="D16">
        <v>322</v>
      </c>
      <c r="E16" s="4">
        <f t="shared" si="0"/>
        <v>0.86559139784946237</v>
      </c>
      <c r="F16" s="4">
        <f t="shared" si="2"/>
        <v>2.596774193548387E-2</v>
      </c>
      <c r="G16" t="s">
        <v>13</v>
      </c>
      <c r="H16" s="1">
        <v>372</v>
      </c>
      <c r="I16" s="2">
        <v>0.03</v>
      </c>
      <c r="J16" s="5">
        <f t="shared" si="3"/>
        <v>11.16</v>
      </c>
      <c r="K16" s="1">
        <v>381.31</v>
      </c>
      <c r="L16" s="1">
        <v>18.54</v>
      </c>
      <c r="M16" s="6">
        <f t="shared" si="4"/>
        <v>4.8621856232461777E-2</v>
      </c>
      <c r="N16" s="7">
        <f t="shared" si="1"/>
        <v>1.0250268817204302</v>
      </c>
      <c r="O16" s="7"/>
      <c r="P16" s="6">
        <f t="shared" si="5"/>
        <v>7.8621856232461776E-2</v>
      </c>
      <c r="Q16" s="8">
        <f t="shared" si="6"/>
        <v>8.0589516129032271E-2</v>
      </c>
      <c r="R16">
        <f t="shared" si="7"/>
        <v>0.46751503145293588</v>
      </c>
      <c r="W16">
        <v>339.59</v>
      </c>
    </row>
    <row r="17" spans="1:24" x14ac:dyDescent="0.25">
      <c r="A17" t="s">
        <v>17</v>
      </c>
      <c r="B17" t="s">
        <v>27</v>
      </c>
      <c r="C17">
        <v>13.5</v>
      </c>
      <c r="D17">
        <v>707</v>
      </c>
      <c r="E17" s="4">
        <f t="shared" si="0"/>
        <v>1.3648648648648649</v>
      </c>
      <c r="F17" s="4">
        <f t="shared" si="2"/>
        <v>8.1891891891891888E-2</v>
      </c>
      <c r="G17" t="s">
        <v>13</v>
      </c>
      <c r="H17" s="1">
        <v>518</v>
      </c>
      <c r="I17" s="2">
        <v>0.06</v>
      </c>
      <c r="J17" s="5">
        <f t="shared" si="3"/>
        <v>31.08</v>
      </c>
      <c r="M17" s="6"/>
      <c r="N17" s="7"/>
      <c r="O17" s="7"/>
      <c r="P17" s="6">
        <f t="shared" si="5"/>
        <v>0.06</v>
      </c>
      <c r="Q17" s="8">
        <f t="shared" si="6"/>
        <v>0</v>
      </c>
      <c r="R17">
        <f t="shared" si="7"/>
        <v>0</v>
      </c>
      <c r="T17" t="s">
        <v>11</v>
      </c>
      <c r="W17" s="1">
        <v>544</v>
      </c>
      <c r="X17" t="s">
        <v>18</v>
      </c>
    </row>
    <row r="18" spans="1:24" x14ac:dyDescent="0.25">
      <c r="A18" t="s">
        <v>17</v>
      </c>
      <c r="B18" t="s">
        <v>28</v>
      </c>
      <c r="C18">
        <v>13.5</v>
      </c>
      <c r="D18">
        <v>707</v>
      </c>
      <c r="E18" s="4">
        <f t="shared" si="0"/>
        <v>0.79527559055118113</v>
      </c>
      <c r="F18" s="4">
        <f t="shared" si="2"/>
        <v>3.1811023622047248E-2</v>
      </c>
      <c r="G18" t="s">
        <v>14</v>
      </c>
      <c r="H18" s="1">
        <v>889</v>
      </c>
      <c r="I18" s="2">
        <v>0.04</v>
      </c>
      <c r="J18" s="5">
        <f t="shared" si="3"/>
        <v>35.56</v>
      </c>
      <c r="M18" s="6"/>
      <c r="N18" s="7"/>
      <c r="O18" s="7"/>
      <c r="P18" s="6">
        <f t="shared" si="5"/>
        <v>0.04</v>
      </c>
      <c r="Q18" s="8">
        <f t="shared" si="6"/>
        <v>0</v>
      </c>
      <c r="R18">
        <f t="shared" si="7"/>
        <v>0</v>
      </c>
      <c r="T18" t="s">
        <v>11</v>
      </c>
      <c r="W18" s="1">
        <v>588.6</v>
      </c>
      <c r="X18" t="s">
        <v>18</v>
      </c>
    </row>
    <row r="19" spans="1:24" x14ac:dyDescent="0.25">
      <c r="A19" t="s">
        <v>19</v>
      </c>
      <c r="B19" t="s">
        <v>29</v>
      </c>
      <c r="C19">
        <v>13.5</v>
      </c>
      <c r="D19">
        <v>107</v>
      </c>
      <c r="E19" s="4">
        <f t="shared" si="0"/>
        <v>0.26161369193154033</v>
      </c>
      <c r="F19" s="4">
        <f t="shared" si="2"/>
        <v>2.6161369193154035E-2</v>
      </c>
      <c r="G19" t="s">
        <v>13</v>
      </c>
      <c r="H19" s="1">
        <v>409</v>
      </c>
      <c r="I19" s="2">
        <v>0.1</v>
      </c>
      <c r="J19" s="5">
        <f t="shared" si="3"/>
        <v>40.900000000000006</v>
      </c>
      <c r="K19" s="1">
        <v>642.80999999999995</v>
      </c>
      <c r="L19" s="1">
        <v>41.51</v>
      </c>
      <c r="M19" s="6">
        <f t="shared" si="4"/>
        <v>6.4575846673200488E-2</v>
      </c>
      <c r="N19" s="7">
        <f>K19/H19</f>
        <v>1.5716625916870415</v>
      </c>
      <c r="O19" s="7"/>
      <c r="P19" s="6">
        <f t="shared" si="5"/>
        <v>0.16457584667320049</v>
      </c>
      <c r="Q19" s="8">
        <f t="shared" si="6"/>
        <v>0.25865770171149144</v>
      </c>
      <c r="R19">
        <f t="shared" si="7"/>
        <v>0.97109642221748782</v>
      </c>
      <c r="W19">
        <v>209.04</v>
      </c>
    </row>
    <row r="20" spans="1:24" x14ac:dyDescent="0.25">
      <c r="A20" t="s">
        <v>19</v>
      </c>
      <c r="B20" t="s">
        <v>30</v>
      </c>
      <c r="C20">
        <v>13.5</v>
      </c>
      <c r="D20">
        <v>445</v>
      </c>
      <c r="E20" s="4">
        <f t="shared" si="0"/>
        <v>1.0987654320987654</v>
      </c>
      <c r="F20" s="4">
        <f t="shared" si="2"/>
        <v>5.4938271604938277E-2</v>
      </c>
      <c r="G20" t="s">
        <v>14</v>
      </c>
      <c r="H20" s="1">
        <v>405</v>
      </c>
      <c r="I20" s="2">
        <v>0.05</v>
      </c>
      <c r="J20" s="5">
        <f t="shared" si="3"/>
        <v>20.25</v>
      </c>
      <c r="K20" s="1">
        <v>624.63</v>
      </c>
      <c r="L20" s="1">
        <v>44.33</v>
      </c>
      <c r="M20" s="6">
        <f t="shared" si="4"/>
        <v>7.0970014248435076E-2</v>
      </c>
      <c r="N20" s="7">
        <f>K20/H20</f>
        <v>1.5422962962962963</v>
      </c>
      <c r="O20" s="7"/>
      <c r="P20" s="6">
        <f t="shared" si="5"/>
        <v>0.12097001424843508</v>
      </c>
      <c r="Q20" s="8">
        <f t="shared" si="6"/>
        <v>0.1865716049382716</v>
      </c>
      <c r="R20">
        <f t="shared" si="7"/>
        <v>0.94182517789066011</v>
      </c>
      <c r="W20">
        <v>507.08</v>
      </c>
    </row>
    <row r="21" spans="1:24" x14ac:dyDescent="0.25">
      <c r="E21" s="4"/>
      <c r="F21" s="4"/>
      <c r="J21" s="5"/>
      <c r="M21" s="6"/>
      <c r="N21" s="7"/>
      <c r="O21" s="7"/>
      <c r="P21" s="6"/>
      <c r="Q21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Wiener-deconvolution_single_v2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Wodzinski</dc:creator>
  <cp:lastModifiedBy>Thomas Wodzinski</cp:lastModifiedBy>
  <dcterms:created xsi:type="dcterms:W3CDTF">2019-06-12T16:43:02Z</dcterms:created>
  <dcterms:modified xsi:type="dcterms:W3CDTF">2019-06-14T13:04:42Z</dcterms:modified>
</cp:coreProperties>
</file>