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OneDrive\PhD\DP-Experiment\analysis\"/>
    </mc:Choice>
  </mc:AlternateContent>
  <xr:revisionPtr revIDLastSave="265" documentId="114_{C405DE2A-E646-47C0-963D-C627258A63BB}" xr6:coauthVersionLast="43" xr6:coauthVersionMax="43" xr10:uidLastSave="{048332CC-C0CD-48FB-A7C4-3D501F2438A1}"/>
  <bookViews>
    <workbookView xWindow="-120" yWindow="-120" windowWidth="41280" windowHeight="27000" tabRatio="801" activeTab="1" xr2:uid="{88AE2D8C-1407-4ADD-A57C-37F1C09DD876}"/>
  </bookViews>
  <sheets>
    <sheet name="Chart1" sheetId="12" r:id="rId1"/>
    <sheet name="Wiener-deconvolution_single_v2" sheetId="10" r:id="rId2"/>
    <sheet name="Wiener-deconvolution_singleshot" sheetId="5" r:id="rId3"/>
    <sheet name="Wiener_singleshot_xi_over_sig" sheetId="8" r:id="rId4"/>
    <sheet name="Wiener_singleshot_zeta" sheetId="9" r:id="rId5"/>
    <sheet name="Wiener-deconvolution_avg_image" sheetId="6" r:id="rId6"/>
    <sheet name="Wiener_avg_image_xi_over_sig" sheetId="7" r:id="rId7"/>
    <sheet name="Wiener-deconvolution_avg_im (2)" sheetId="11" r:id="rId8"/>
    <sheet name="blind-deconvolution_avg_image" sheetId="1" r:id="rId9"/>
    <sheet name="blind-deconv-xi_over_sig" sheetId="3" r:id="rId10"/>
    <sheet name="blind-deconv_zeta" sheetId="4" r:id="rId11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" i="11" l="1"/>
  <c r="Q18" i="11" s="1"/>
  <c r="M17" i="11"/>
  <c r="Q17" i="11" s="1"/>
  <c r="M20" i="11"/>
  <c r="Q20" i="11" s="1"/>
  <c r="O20" i="11"/>
  <c r="P20" i="11" s="1"/>
  <c r="I20" i="11"/>
  <c r="D20" i="11"/>
  <c r="E20" i="11" s="1"/>
  <c r="M19" i="11"/>
  <c r="Q19" i="11" s="1"/>
  <c r="O19" i="11"/>
  <c r="P19" i="11" s="1"/>
  <c r="I19" i="11"/>
  <c r="D19" i="11"/>
  <c r="E19" i="11" s="1"/>
  <c r="O18" i="11"/>
  <c r="I18" i="11"/>
  <c r="D18" i="11"/>
  <c r="E18" i="11" s="1"/>
  <c r="O17" i="11"/>
  <c r="I17" i="11"/>
  <c r="D17" i="11"/>
  <c r="E17" i="11" s="1"/>
  <c r="M16" i="11"/>
  <c r="Q16" i="11" s="1"/>
  <c r="O16" i="11"/>
  <c r="I16" i="11"/>
  <c r="D16" i="11"/>
  <c r="E16" i="11" s="1"/>
  <c r="M15" i="11"/>
  <c r="Q15" i="11" s="1"/>
  <c r="O15" i="11"/>
  <c r="P15" i="11" s="1"/>
  <c r="I15" i="11"/>
  <c r="D15" i="11"/>
  <c r="E15" i="11" s="1"/>
  <c r="Q14" i="11"/>
  <c r="M14" i="11"/>
  <c r="O14" i="11"/>
  <c r="P14" i="11" s="1"/>
  <c r="I14" i="11"/>
  <c r="D14" i="11"/>
  <c r="E14" i="11" s="1"/>
  <c r="O13" i="11"/>
  <c r="M13" i="11"/>
  <c r="Q13" i="11" s="1"/>
  <c r="I13" i="11"/>
  <c r="D13" i="11"/>
  <c r="E13" i="11" s="1"/>
  <c r="M12" i="11"/>
  <c r="Q12" i="11" s="1"/>
  <c r="O12" i="11"/>
  <c r="I12" i="11"/>
  <c r="D12" i="11"/>
  <c r="E12" i="11" s="1"/>
  <c r="M11" i="11"/>
  <c r="Q11" i="11" s="1"/>
  <c r="O11" i="11"/>
  <c r="P11" i="11" s="1"/>
  <c r="I11" i="11"/>
  <c r="D11" i="11"/>
  <c r="E11" i="11" s="1"/>
  <c r="Q10" i="11"/>
  <c r="M10" i="11"/>
  <c r="O10" i="11"/>
  <c r="P10" i="11" s="1"/>
  <c r="I10" i="11"/>
  <c r="D10" i="11"/>
  <c r="E10" i="11" s="1"/>
  <c r="O9" i="11"/>
  <c r="M9" i="11"/>
  <c r="Q9" i="11" s="1"/>
  <c r="I9" i="11"/>
  <c r="D9" i="11"/>
  <c r="E9" i="11" s="1"/>
  <c r="M8" i="11"/>
  <c r="Q8" i="11" s="1"/>
  <c r="O8" i="11"/>
  <c r="P8" i="11" s="1"/>
  <c r="I8" i="11"/>
  <c r="D8" i="11"/>
  <c r="E8" i="11" s="1"/>
  <c r="M7" i="11"/>
  <c r="Q7" i="11" s="1"/>
  <c r="O7" i="11"/>
  <c r="I7" i="11"/>
  <c r="D7" i="11"/>
  <c r="E7" i="11" s="1"/>
  <c r="Q6" i="11"/>
  <c r="O6" i="11"/>
  <c r="P6" i="11" s="1"/>
  <c r="M6" i="11"/>
  <c r="I6" i="11"/>
  <c r="D6" i="11"/>
  <c r="E6" i="11" s="1"/>
  <c r="M5" i="11"/>
  <c r="Q5" i="11" s="1"/>
  <c r="O5" i="11"/>
  <c r="I5" i="11"/>
  <c r="D5" i="11"/>
  <c r="E5" i="11" s="1"/>
  <c r="M4" i="11"/>
  <c r="Q4" i="11" s="1"/>
  <c r="O4" i="11"/>
  <c r="P4" i="11" s="1"/>
  <c r="I4" i="11"/>
  <c r="D4" i="11"/>
  <c r="E4" i="11" s="1"/>
  <c r="M3" i="11"/>
  <c r="O3" i="11"/>
  <c r="I3" i="11"/>
  <c r="D3" i="11"/>
  <c r="E3" i="11" s="1"/>
  <c r="Q2" i="11"/>
  <c r="O2" i="11"/>
  <c r="M2" i="11"/>
  <c r="I2" i="11"/>
  <c r="D2" i="11"/>
  <c r="E2" i="11" s="1"/>
  <c r="P18" i="11" l="1"/>
  <c r="P17" i="11"/>
  <c r="P12" i="11"/>
  <c r="P7" i="11"/>
  <c r="P16" i="11"/>
  <c r="P9" i="11"/>
  <c r="P13" i="11"/>
  <c r="P3" i="11"/>
  <c r="P2" i="11"/>
  <c r="Q3" i="11"/>
  <c r="P5" i="11"/>
  <c r="Q18" i="10"/>
  <c r="Q17" i="10"/>
  <c r="M20" i="10"/>
  <c r="Q20" i="10" s="1"/>
  <c r="L20" i="10"/>
  <c r="O20" i="10" s="1"/>
  <c r="I20" i="10"/>
  <c r="D20" i="10"/>
  <c r="E20" i="10" s="1"/>
  <c r="M19" i="10"/>
  <c r="Q19" i="10" s="1"/>
  <c r="L19" i="10"/>
  <c r="O19" i="10" s="1"/>
  <c r="P19" i="10" s="1"/>
  <c r="I19" i="10"/>
  <c r="D19" i="10"/>
  <c r="E19" i="10" s="1"/>
  <c r="O18" i="10"/>
  <c r="L18" i="10"/>
  <c r="I18" i="10"/>
  <c r="D18" i="10"/>
  <c r="E18" i="10" s="1"/>
  <c r="L17" i="10"/>
  <c r="O17" i="10" s="1"/>
  <c r="I17" i="10"/>
  <c r="D17" i="10"/>
  <c r="E17" i="10" s="1"/>
  <c r="M16" i="10"/>
  <c r="Q16" i="10" s="1"/>
  <c r="L16" i="10"/>
  <c r="O16" i="10" s="1"/>
  <c r="P16" i="10" s="1"/>
  <c r="I16" i="10"/>
  <c r="E16" i="10"/>
  <c r="D16" i="10"/>
  <c r="M15" i="10"/>
  <c r="Q15" i="10" s="1"/>
  <c r="L15" i="10"/>
  <c r="O15" i="10" s="1"/>
  <c r="P15" i="10" s="1"/>
  <c r="I15" i="10"/>
  <c r="E15" i="10"/>
  <c r="D15" i="10"/>
  <c r="M14" i="10"/>
  <c r="Q14" i="10" s="1"/>
  <c r="L14" i="10"/>
  <c r="O14" i="10" s="1"/>
  <c r="I14" i="10"/>
  <c r="E14" i="10"/>
  <c r="D14" i="10"/>
  <c r="Q13" i="10"/>
  <c r="L13" i="10"/>
  <c r="O13" i="10" s="1"/>
  <c r="P13" i="10" s="1"/>
  <c r="I13" i="10"/>
  <c r="E13" i="10"/>
  <c r="D13" i="10"/>
  <c r="Q12" i="10"/>
  <c r="L12" i="10"/>
  <c r="O12" i="10" s="1"/>
  <c r="P12" i="10" s="1"/>
  <c r="I12" i="10"/>
  <c r="E12" i="10"/>
  <c r="D12" i="10"/>
  <c r="M11" i="10"/>
  <c r="Q11" i="10" s="1"/>
  <c r="L11" i="10"/>
  <c r="O11" i="10" s="1"/>
  <c r="I11" i="10"/>
  <c r="E11" i="10"/>
  <c r="D11" i="10"/>
  <c r="M10" i="10"/>
  <c r="Q10" i="10" s="1"/>
  <c r="L10" i="10"/>
  <c r="O10" i="10" s="1"/>
  <c r="P10" i="10" s="1"/>
  <c r="I10" i="10"/>
  <c r="E10" i="10"/>
  <c r="D10" i="10"/>
  <c r="Q9" i="10"/>
  <c r="M9" i="10"/>
  <c r="L9" i="10"/>
  <c r="O9" i="10" s="1"/>
  <c r="P9" i="10" s="1"/>
  <c r="I9" i="10"/>
  <c r="E9" i="10"/>
  <c r="D9" i="10"/>
  <c r="M8" i="10"/>
  <c r="Q8" i="10" s="1"/>
  <c r="L8" i="10"/>
  <c r="O8" i="10" s="1"/>
  <c r="P8" i="10" s="1"/>
  <c r="I8" i="10"/>
  <c r="E8" i="10"/>
  <c r="D8" i="10"/>
  <c r="M7" i="10"/>
  <c r="Q7" i="10" s="1"/>
  <c r="L7" i="10"/>
  <c r="O7" i="10" s="1"/>
  <c r="P7" i="10" s="1"/>
  <c r="I7" i="10"/>
  <c r="E7" i="10"/>
  <c r="D7" i="10"/>
  <c r="M6" i="10"/>
  <c r="Q6" i="10" s="1"/>
  <c r="L6" i="10"/>
  <c r="O6" i="10" s="1"/>
  <c r="P6" i="10" s="1"/>
  <c r="I6" i="10"/>
  <c r="E6" i="10"/>
  <c r="D6" i="10"/>
  <c r="M5" i="10"/>
  <c r="Q5" i="10" s="1"/>
  <c r="L5" i="10"/>
  <c r="O5" i="10" s="1"/>
  <c r="P5" i="10" s="1"/>
  <c r="I5" i="10"/>
  <c r="E5" i="10"/>
  <c r="D5" i="10"/>
  <c r="M4" i="10"/>
  <c r="Q4" i="10" s="1"/>
  <c r="L4" i="10"/>
  <c r="O4" i="10" s="1"/>
  <c r="I4" i="10"/>
  <c r="E4" i="10"/>
  <c r="D4" i="10"/>
  <c r="M3" i="10"/>
  <c r="Q3" i="10" s="1"/>
  <c r="L3" i="10"/>
  <c r="O3" i="10" s="1"/>
  <c r="I3" i="10"/>
  <c r="E3" i="10"/>
  <c r="D3" i="10"/>
  <c r="M2" i="10"/>
  <c r="Q2" i="10" s="1"/>
  <c r="L2" i="10"/>
  <c r="O2" i="10" s="1"/>
  <c r="P2" i="10" s="1"/>
  <c r="I2" i="10"/>
  <c r="E2" i="10"/>
  <c r="D2" i="10"/>
  <c r="P4" i="10" l="1"/>
  <c r="P3" i="10"/>
  <c r="P18" i="10"/>
  <c r="P17" i="10"/>
  <c r="P14" i="10"/>
  <c r="P11" i="10"/>
  <c r="P20" i="10"/>
  <c r="M20" i="6"/>
  <c r="Q20" i="6" s="1"/>
  <c r="L20" i="6"/>
  <c r="O20" i="6" s="1"/>
  <c r="P20" i="6" s="1"/>
  <c r="I20" i="6"/>
  <c r="D20" i="6"/>
  <c r="E20" i="6" s="1"/>
  <c r="M19" i="6"/>
  <c r="Q19" i="6" s="1"/>
  <c r="L19" i="6"/>
  <c r="O19" i="6" s="1"/>
  <c r="P19" i="6" s="1"/>
  <c r="I19" i="6"/>
  <c r="D19" i="6"/>
  <c r="E19" i="6" s="1"/>
  <c r="Q18" i="6"/>
  <c r="M18" i="6"/>
  <c r="L18" i="6"/>
  <c r="O18" i="6" s="1"/>
  <c r="P18" i="6" s="1"/>
  <c r="I18" i="6"/>
  <c r="D18" i="6"/>
  <c r="E18" i="6" s="1"/>
  <c r="Q17" i="6"/>
  <c r="M17" i="6"/>
  <c r="L17" i="6"/>
  <c r="O17" i="6" s="1"/>
  <c r="P17" i="6" s="1"/>
  <c r="I17" i="6"/>
  <c r="D17" i="6"/>
  <c r="E17" i="6" s="1"/>
  <c r="M16" i="6"/>
  <c r="Q16" i="6" s="1"/>
  <c r="L16" i="6"/>
  <c r="O16" i="6" s="1"/>
  <c r="I16" i="6"/>
  <c r="D16" i="6"/>
  <c r="E16" i="6" s="1"/>
  <c r="M15" i="6"/>
  <c r="Q15" i="6" s="1"/>
  <c r="L15" i="6"/>
  <c r="O15" i="6" s="1"/>
  <c r="I15" i="6"/>
  <c r="D15" i="6"/>
  <c r="E15" i="6" s="1"/>
  <c r="M14" i="6"/>
  <c r="Q14" i="6" s="1"/>
  <c r="L14" i="6"/>
  <c r="O14" i="6" s="1"/>
  <c r="I14" i="6"/>
  <c r="D14" i="6"/>
  <c r="E14" i="6" s="1"/>
  <c r="M13" i="6"/>
  <c r="Q13" i="6" s="1"/>
  <c r="L13" i="6"/>
  <c r="O13" i="6" s="1"/>
  <c r="I13" i="6"/>
  <c r="D13" i="6"/>
  <c r="E13" i="6" s="1"/>
  <c r="M12" i="6"/>
  <c r="Q12" i="6" s="1"/>
  <c r="L12" i="6"/>
  <c r="O12" i="6" s="1"/>
  <c r="I12" i="6"/>
  <c r="D12" i="6"/>
  <c r="E12" i="6" s="1"/>
  <c r="M11" i="6"/>
  <c r="Q11" i="6" s="1"/>
  <c r="L11" i="6"/>
  <c r="O11" i="6" s="1"/>
  <c r="I11" i="6"/>
  <c r="D11" i="6"/>
  <c r="E11" i="6" s="1"/>
  <c r="M10" i="6"/>
  <c r="Q10" i="6" s="1"/>
  <c r="L10" i="6"/>
  <c r="O10" i="6" s="1"/>
  <c r="P10" i="6" s="1"/>
  <c r="I10" i="6"/>
  <c r="D10" i="6"/>
  <c r="E10" i="6" s="1"/>
  <c r="M9" i="6"/>
  <c r="Q9" i="6" s="1"/>
  <c r="L9" i="6"/>
  <c r="O9" i="6" s="1"/>
  <c r="I9" i="6"/>
  <c r="D9" i="6"/>
  <c r="E9" i="6" s="1"/>
  <c r="M8" i="6"/>
  <c r="Q8" i="6" s="1"/>
  <c r="L8" i="6"/>
  <c r="O8" i="6" s="1"/>
  <c r="I8" i="6"/>
  <c r="D8" i="6"/>
  <c r="E8" i="6" s="1"/>
  <c r="M7" i="6"/>
  <c r="Q7" i="6" s="1"/>
  <c r="L7" i="6"/>
  <c r="O7" i="6" s="1"/>
  <c r="I7" i="6"/>
  <c r="D7" i="6"/>
  <c r="E7" i="6" s="1"/>
  <c r="M6" i="6"/>
  <c r="Q6" i="6" s="1"/>
  <c r="L6" i="6"/>
  <c r="O6" i="6" s="1"/>
  <c r="P6" i="6" s="1"/>
  <c r="I6" i="6"/>
  <c r="D6" i="6"/>
  <c r="E6" i="6" s="1"/>
  <c r="M5" i="6"/>
  <c r="Q5" i="6" s="1"/>
  <c r="L5" i="6"/>
  <c r="O5" i="6" s="1"/>
  <c r="I5" i="6"/>
  <c r="D5" i="6"/>
  <c r="E5" i="6" s="1"/>
  <c r="M4" i="6"/>
  <c r="Q4" i="6" s="1"/>
  <c r="L4" i="6"/>
  <c r="O4" i="6" s="1"/>
  <c r="P4" i="6" s="1"/>
  <c r="I4" i="6"/>
  <c r="D4" i="6"/>
  <c r="E4" i="6" s="1"/>
  <c r="M3" i="6"/>
  <c r="Q3" i="6" s="1"/>
  <c r="L3" i="6"/>
  <c r="O3" i="6" s="1"/>
  <c r="P3" i="6" s="1"/>
  <c r="I3" i="6"/>
  <c r="D3" i="6"/>
  <c r="E3" i="6" s="1"/>
  <c r="M2" i="6"/>
  <c r="Q2" i="6" s="1"/>
  <c r="L2" i="6"/>
  <c r="O2" i="6" s="1"/>
  <c r="P2" i="6" s="1"/>
  <c r="I2" i="6"/>
  <c r="D2" i="6"/>
  <c r="E2" i="6" s="1"/>
  <c r="L3" i="5"/>
  <c r="O3" i="5" s="1"/>
  <c r="L4" i="5"/>
  <c r="O4" i="5" s="1"/>
  <c r="L5" i="5"/>
  <c r="O5" i="5" s="1"/>
  <c r="L6" i="5"/>
  <c r="O6" i="5" s="1"/>
  <c r="L7" i="5"/>
  <c r="O7" i="5" s="1"/>
  <c r="L8" i="5"/>
  <c r="O8" i="5" s="1"/>
  <c r="L9" i="5"/>
  <c r="O9" i="5" s="1"/>
  <c r="L10" i="5"/>
  <c r="O10" i="5" s="1"/>
  <c r="L11" i="5"/>
  <c r="O11" i="5" s="1"/>
  <c r="L12" i="5"/>
  <c r="O12" i="5" s="1"/>
  <c r="L13" i="5"/>
  <c r="O13" i="5" s="1"/>
  <c r="L14" i="5"/>
  <c r="O14" i="5" s="1"/>
  <c r="L15" i="5"/>
  <c r="O15" i="5" s="1"/>
  <c r="L16" i="5"/>
  <c r="O16" i="5" s="1"/>
  <c r="L17" i="5"/>
  <c r="O17" i="5" s="1"/>
  <c r="P17" i="5" s="1"/>
  <c r="L18" i="5"/>
  <c r="O18" i="5" s="1"/>
  <c r="L19" i="5"/>
  <c r="O19" i="5" s="1"/>
  <c r="L20" i="5"/>
  <c r="O20" i="5" s="1"/>
  <c r="L2" i="5"/>
  <c r="O2" i="5" s="1"/>
  <c r="M20" i="5"/>
  <c r="Q20" i="5" s="1"/>
  <c r="I20" i="5"/>
  <c r="D20" i="5"/>
  <c r="E20" i="5" s="1"/>
  <c r="M19" i="5"/>
  <c r="I19" i="5"/>
  <c r="D19" i="5"/>
  <c r="E19" i="5" s="1"/>
  <c r="M18" i="5"/>
  <c r="I18" i="5"/>
  <c r="D18" i="5"/>
  <c r="E18" i="5" s="1"/>
  <c r="M17" i="5"/>
  <c r="I17" i="5"/>
  <c r="D17" i="5"/>
  <c r="E17" i="5" s="1"/>
  <c r="M16" i="5"/>
  <c r="Q16" i="5" s="1"/>
  <c r="I16" i="5"/>
  <c r="D16" i="5"/>
  <c r="E16" i="5" s="1"/>
  <c r="M15" i="5"/>
  <c r="I15" i="5"/>
  <c r="D15" i="5"/>
  <c r="E15" i="5" s="1"/>
  <c r="M14" i="5"/>
  <c r="I14" i="5"/>
  <c r="D14" i="5"/>
  <c r="E14" i="5" s="1"/>
  <c r="M13" i="5"/>
  <c r="I13" i="5"/>
  <c r="D13" i="5"/>
  <c r="E13" i="5" s="1"/>
  <c r="M12" i="5"/>
  <c r="Q12" i="5" s="1"/>
  <c r="I12" i="5"/>
  <c r="D12" i="5"/>
  <c r="E12" i="5" s="1"/>
  <c r="M11" i="5"/>
  <c r="I11" i="5"/>
  <c r="D11" i="5"/>
  <c r="E11" i="5" s="1"/>
  <c r="M10" i="5"/>
  <c r="I10" i="5"/>
  <c r="D10" i="5"/>
  <c r="E10" i="5" s="1"/>
  <c r="M9" i="5"/>
  <c r="Q9" i="5" s="1"/>
  <c r="I9" i="5"/>
  <c r="D9" i="5"/>
  <c r="E9" i="5" s="1"/>
  <c r="M8" i="5"/>
  <c r="Q8" i="5" s="1"/>
  <c r="I8" i="5"/>
  <c r="D8" i="5"/>
  <c r="E8" i="5" s="1"/>
  <c r="M7" i="5"/>
  <c r="I7" i="5"/>
  <c r="D7" i="5"/>
  <c r="E7" i="5" s="1"/>
  <c r="M6" i="5"/>
  <c r="I6" i="5"/>
  <c r="D6" i="5"/>
  <c r="E6" i="5" s="1"/>
  <c r="M5" i="5"/>
  <c r="Q5" i="5" s="1"/>
  <c r="I5" i="5"/>
  <c r="D5" i="5"/>
  <c r="E5" i="5" s="1"/>
  <c r="M4" i="5"/>
  <c r="Q4" i="5" s="1"/>
  <c r="I4" i="5"/>
  <c r="D4" i="5"/>
  <c r="E4" i="5" s="1"/>
  <c r="M3" i="5"/>
  <c r="I3" i="5"/>
  <c r="D3" i="5"/>
  <c r="E3" i="5" s="1"/>
  <c r="M2" i="5"/>
  <c r="I2" i="5"/>
  <c r="D2" i="5"/>
  <c r="E2" i="5" s="1"/>
  <c r="P13" i="6" l="1"/>
  <c r="P12" i="6"/>
  <c r="P14" i="6"/>
  <c r="P5" i="6"/>
  <c r="P9" i="6"/>
  <c r="P11" i="6"/>
  <c r="P8" i="6"/>
  <c r="P16" i="6"/>
  <c r="P7" i="6"/>
  <c r="P15" i="6"/>
  <c r="P15" i="5"/>
  <c r="P14" i="5"/>
  <c r="P20" i="5"/>
  <c r="P19" i="5"/>
  <c r="P5" i="5"/>
  <c r="P12" i="5"/>
  <c r="P18" i="5"/>
  <c r="P9" i="5"/>
  <c r="P13" i="5"/>
  <c r="P11" i="5"/>
  <c r="P10" i="5"/>
  <c r="P8" i="5"/>
  <c r="P7" i="5"/>
  <c r="P6" i="5"/>
  <c r="P4" i="5"/>
  <c r="P2" i="5"/>
  <c r="P3" i="5"/>
  <c r="P16" i="5"/>
  <c r="Q2" i="5"/>
  <c r="Q14" i="5"/>
  <c r="Q18" i="5"/>
  <c r="Q10" i="5"/>
  <c r="Q17" i="5"/>
  <c r="Q6" i="5"/>
  <c r="Q13" i="5"/>
  <c r="Q19" i="5"/>
  <c r="Q15" i="5"/>
  <c r="Q7" i="5"/>
  <c r="Q11" i="5"/>
  <c r="Q3" i="5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M20" i="1"/>
  <c r="O20" i="1"/>
  <c r="M18" i="1"/>
  <c r="M1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7" i="1"/>
  <c r="M19" i="1"/>
  <c r="M2" i="1"/>
</calcChain>
</file>

<file path=xl/sharedStrings.xml><?xml version="1.0" encoding="utf-8"?>
<sst xmlns="http://schemas.openxmlformats.org/spreadsheetml/2006/main" count="218" uniqueCount="29">
  <si>
    <t>measurement</t>
  </si>
  <si>
    <t>d / um</t>
  </si>
  <si>
    <t>26T2300_18nm_L</t>
  </si>
  <si>
    <t>orientation</t>
  </si>
  <si>
    <t>vertical</t>
  </si>
  <si>
    <t>horizontal</t>
  </si>
  <si>
    <t>26T2300_18nm_S</t>
  </si>
  <si>
    <t>27T1529_8nm_S</t>
  </si>
  <si>
    <t>29T1007_13p5nm_L</t>
  </si>
  <si>
    <t>wavelength / nm</t>
  </si>
  <si>
    <t>29T1007_13p5nm_S</t>
  </si>
  <si>
    <t>ξ_err / um</t>
  </si>
  <si>
    <t>ξ_err / %</t>
  </si>
  <si>
    <t>ξ / um</t>
  </si>
  <si>
    <t>σ_B_err / um</t>
  </si>
  <si>
    <t>σ_B_err / %</t>
  </si>
  <si>
    <t>σ_B / um</t>
  </si>
  <si>
    <t>d / σ_B</t>
  </si>
  <si>
    <t>ξ/σ_err / %</t>
  </si>
  <si>
    <t>ξ/σ_err</t>
  </si>
  <si>
    <t>ξ/σ_B</t>
  </si>
  <si>
    <t>ξ/σ_B err</t>
  </si>
  <si>
    <t>d / σ_B err</t>
  </si>
  <si>
    <t>zeta</t>
  </si>
  <si>
    <t>ξ std / um</t>
  </si>
  <si>
    <t>of averaged image</t>
  </si>
  <si>
    <t>ξ_std / %</t>
  </si>
  <si>
    <t>for 50 px bg range</t>
  </si>
  <si>
    <t>no corresponding backgrounds to compare positions with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</si>
</sst>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0" fontId="2" fillId="0" borderId="0" xfId="0" applyFont="1"/>
    <xf numFmtId="9" fontId="2" fillId="0" borderId="0" xfId="1" applyFont="1"/>
    <xf numFmtId="165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12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coherence length</a:t>
            </a:r>
            <a:r>
              <a:rPr lang="en-GB" baseline="0"/>
              <a:t> </a:t>
            </a:r>
            <a:r>
              <a:rPr lang="el-GR" baseline="0"/>
              <a:t>ξ</a:t>
            </a:r>
            <a:r>
              <a:rPr lang="en-GB" baseline="0"/>
              <a:t> / </a:t>
            </a:r>
            <a:r>
              <a:rPr lang="el-GR" baseline="0"/>
              <a:t>σ</a:t>
            </a:r>
            <a:r>
              <a:rPr lang="en-GB" baseline="0"/>
              <a:t>_beam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('Wiener-deconvolution_single_v2'!$D$14,'Wiener-deconvolution_single_v2'!$D$16)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('Wiener-deconvolution_single_v2'!$M$14,'Wiener-deconvolution_single_v2'!$M$16)</c:f>
              <c:numCache>
                <c:formatCode>0.000</c:formatCode>
                <c:ptCount val="2"/>
                <c:pt idx="0">
                  <c:v>1.1381720430107527</c:v>
                </c:pt>
                <c:pt idx="1">
                  <c:v>1.0250268817204302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5-40E0-82D5-E44BE13365BB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'Wiener-deconvolution_single_v2'!$D$15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('Wiener-deconvolution_single_v2'!$M$15,'Wiener-deconvolution_single_v2'!$M$15)</c:f>
              <c:numCache>
                <c:formatCode>0.000</c:formatCode>
                <c:ptCount val="2"/>
                <c:pt idx="0">
                  <c:v>1.7811799410029501</c:v>
                </c:pt>
                <c:pt idx="1">
                  <c:v>1.7811799410029501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5-40E0-82D5-E44BE13365BB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('Wiener-deconvolution_single_v2'!$D$17,'Wiener-deconvolution_single_v2'!$D$19)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('Wiener-deconvolution_single_v2'!$M$17,'Wiener-deconvolution_single_v2'!$M$19)</c:f>
              <c:numCache>
                <c:formatCode>0.000</c:formatCode>
                <c:ptCount val="2"/>
                <c:pt idx="1">
                  <c:v>1.5716625916870415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05-40E0-82D5-E44BE13365BB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('Wiener-deconvolution_single_v2'!$D$18,'Wiener-deconvolution_single_v2'!$D$20)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('Wiener-deconvolution_single_v2'!$M$18,'Wiener-deconvolution_single_v2'!$M$20)</c:f>
              <c:numCache>
                <c:formatCode>0.000</c:formatCode>
                <c:ptCount val="2"/>
                <c:pt idx="1">
                  <c:v>1.5422962962962963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05-40E0-82D5-E44BE13365BB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05-40E0-82D5-E44BE13365BB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('Wiener-deconvolution_singleshot'!$E$2,'Wiener-deconvolution_singleshot'!$E$4,'Wiener-deconvolution_singleshot'!$E$6,'Wiener-deconvolution_singleshot'!$E$8,'Wiener-deconvolution_singleshot'!$E$10,'Wiener-deconvolution_singleshot'!$E$12)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('Wiener-deconvolution_singleshot'!$E$2,'Wiener-deconvolution_singleshot'!$E$4,'Wiener-deconvolution_singleshot'!$E$6,'Wiener-deconvolution_singleshot'!$E$8,'Wiener-deconvolution_singleshot'!$E$10,'Wiener-deconvolution_singleshot'!$E$12)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('Wiener-deconvolution_single_v2'!$D$2,'Wiener-deconvolution_single_v2'!$D$4,'Wiener-deconvolution_single_v2'!$D$6,'Wiener-deconvolution_single_v2'!$D$8,'Wiener-deconvolution_single_v2'!$D$10,'Wiener-deconvolution_single_v2'!$D$12)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('Wiener-deconvolution_single_v2'!$M$2,'Wiener-deconvolution_single_v2'!$M$4,'Wiener-deconvolution_single_v2'!$M$6,'Wiener-deconvolution_single_v2'!$M$8,'Wiener-deconvolution_single_v2'!$M$10,'Wiener-deconvolution_single_v2'!$M$12)</c:f>
              <c:numCache>
                <c:formatCode>0.000</c:formatCode>
                <c:ptCount val="6"/>
                <c:pt idx="0">
                  <c:v>1.1797985611510793</c:v>
                </c:pt>
                <c:pt idx="1">
                  <c:v>1.212705035971223</c:v>
                </c:pt>
                <c:pt idx="2">
                  <c:v>1.891776649746193</c:v>
                </c:pt>
                <c:pt idx="3">
                  <c:v>1.4645431472081218</c:v>
                </c:pt>
                <c:pt idx="4">
                  <c:v>1.5842385786802031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05-40E0-82D5-E44BE13365BB}"/>
            </c:ext>
          </c:extLst>
        </c:ser>
        <c:ser>
          <c:idx val="0"/>
          <c:order val="5"/>
          <c:tx>
            <c:v>18nm horizontal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plus>
            <c:min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('Wiener-deconvolution_single_v2'!$D$3,'Wiener-deconvolution_single_v2'!$D$5,'Wiener-deconvolution_single_v2'!$D$7,'Wiener-deconvolution_single_v2'!$D$9,'Wiener-deconvolution_single_v2'!$D$11,'Wiener-deconvolution_single_v2'!$D$13)</c:f>
              <c:numCache>
                <c:formatCode>0.0000</c:formatCode>
                <c:ptCount val="6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</c:numCache>
            </c:numRef>
          </c:xVal>
          <c:yVal>
            <c:numRef>
              <c:f>('Wiener-deconvolution_single_v2'!$M$3,'Wiener-deconvolution_single_v2'!$M$5,'Wiener-deconvolution_single_v2'!$M$7,'Wiener-deconvolution_single_v2'!$M$9,'Wiener-deconvolution_single_v2'!$M$11,'Wiener-deconvolution_single_v2'!$M$13)</c:f>
              <c:numCache>
                <c:formatCode>0.000</c:formatCode>
                <c:ptCount val="6"/>
                <c:pt idx="0">
                  <c:v>1.1758018867924529</c:v>
                </c:pt>
                <c:pt idx="1">
                  <c:v>1.0878655660377359</c:v>
                </c:pt>
                <c:pt idx="2">
                  <c:v>2.4250602409638553</c:v>
                </c:pt>
                <c:pt idx="3">
                  <c:v>2.0276506024096386</c:v>
                </c:pt>
                <c:pt idx="4">
                  <c:v>2.5912951807228914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A05-40E0-82D5-E44BE133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ξ/σ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coherence length</a:t>
            </a:r>
            <a:r>
              <a:rPr lang="en-GB" baseline="0"/>
              <a:t> </a:t>
            </a:r>
            <a:r>
              <a:rPr lang="el-GR" baseline="0"/>
              <a:t>ξ</a:t>
            </a:r>
            <a:r>
              <a:rPr lang="en-GB" baseline="0"/>
              <a:t> / </a:t>
            </a:r>
            <a:r>
              <a:rPr lang="el-GR" baseline="0"/>
              <a:t>σ</a:t>
            </a:r>
            <a:r>
              <a:rPr lang="en-GB" baseline="0"/>
              <a:t>_beam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 (2)'!$N$14,'Wiener-deconvolution_avg_im (2)'!$N$16)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('Wiener-deconvolution_avg_im (2)'!$N$14,'Wiener-deconvolution_avg_im (2)'!$N$16)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 (2)'!$E$14,'Wiener-deconvolution_avg_im (2)'!$E$16)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('Wiener-deconvolution_avg_im (2)'!$E$14,'Wiener-deconvolution_avg_im (2)'!$E$16)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(2)'!$D$14,'Wiener-deconvolution_avg_im (2)'!$D$16)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('Wiener-deconvolution_avg_im (2)'!$M$14,'Wiener-deconvolution_avg_im (2)'!$M$16)</c:f>
              <c:numCache>
                <c:formatCode>0.000</c:formatCode>
                <c:ptCount val="2"/>
                <c:pt idx="0">
                  <c:v>1.0072043010752689</c:v>
                </c:pt>
                <c:pt idx="1">
                  <c:v>0.91287634408602147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C-47D0-8EAE-D89223F5F37E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'Wiener-deconvolution_avg_im (2)'!$E$15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'Wiener-deconvolution_avg_im (2)'!$E$15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'Wiener-deconvolution_avg_im (2)'!$D$15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'Wiener-deconvolution_avg_im (2)'!$M$15</c:f>
              <c:numCache>
                <c:formatCode>0.000</c:formatCode>
                <c:ptCount val="1"/>
                <c:pt idx="0">
                  <c:v>1.4046017699115045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DC-47D0-8EAE-D89223F5F37E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 (2)'!$E$17,'Wiener-deconvolution_avg_im (2)'!$E$19)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('Wiener-deconvolution_avg_im (2)'!$E$17,'Wiener-deconvolution_avg_im (2)'!$E$19)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 (2)'!$N$17,'Wiener-deconvolution_avg_im (2)'!$N$19)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('Wiener-deconvolution_avg_im (2)'!$N$17,'Wiener-deconvolution_avg_im (2)'!$N$19)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(2)'!$D$17,'Wiener-deconvolution_avg_im (2)'!$D$19)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('Wiener-deconvolution_avg_im (2)'!$M$17,'Wiener-deconvolution_avg_im (2)'!$M$19)</c:f>
              <c:numCache>
                <c:formatCode>0.000</c:formatCode>
                <c:ptCount val="2"/>
                <c:pt idx="0">
                  <c:v>1.0501930501930501</c:v>
                </c:pt>
                <c:pt idx="1">
                  <c:v>0.51110024449877745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DC-47D0-8EAE-D89223F5F37E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 (2)'!$E$18,'Wiener-deconvolution_avg_im (2)'!$E$20)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('Wiener-deconvolution_avg_im (2)'!$E$18,'Wiener-deconvolution_avg_im (2)'!$E$20)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 (2)'!$N$18,'Wiener-deconvolution_avg_im (2)'!$N$20)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('Wiener-deconvolution_avg_im (2)'!$N$18,'Wiener-deconvolution_avg_im (2)'!$N$20)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(2)'!$D$18,'Wiener-deconvolution_avg_im (2)'!$D$20)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('Wiener-deconvolution_avg_im (2)'!$M$18,'Wiener-deconvolution_avg_im (2)'!$M$20)</c:f>
              <c:numCache>
                <c:formatCode>0.000</c:formatCode>
                <c:ptCount val="2"/>
                <c:pt idx="0">
                  <c:v>0.66209223847019127</c:v>
                </c:pt>
                <c:pt idx="1">
                  <c:v>1.2520493827160493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DC-47D0-8EAE-D89223F5F37E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DC-47D0-8EAE-D89223F5F37E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('Wiener-deconvolution_avg_im (2)'!$E$2,'Wiener-deconvolution_avg_im (2)'!$E$4,'Wiener-deconvolution_avg_im (2)'!$E$6,'Wiener-deconvolution_avg_im (2)'!$E$8,'Wiener-deconvolution_avg_im (2)'!$E$10,'Wiener-deconvolution_avg_im (2)'!$E$12)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('Wiener-deconvolution_avg_im (2)'!$E$2,'Wiener-deconvolution_avg_im (2)'!$E$4,'Wiener-deconvolution_avg_im (2)'!$E$6,'Wiener-deconvolution_avg_im (2)'!$E$8,'Wiener-deconvolution_avg_im (2)'!$E$10,'Wiener-deconvolution_avg_im (2)'!$E$12)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(2)'!$D$2,'Wiener-deconvolution_avg_im (2)'!$D$4,'Wiener-deconvolution_avg_im (2)'!$D$6,'Wiener-deconvolution_avg_im (2)'!$D$8,'Wiener-deconvolution_avg_im (2)'!$D$10,'Wiener-deconvolution_avg_im (2)'!$D$12)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('Wiener-deconvolution_avg_im (2)'!$M$2,'Wiener-deconvolution_avg_im (2)'!$M$4,'Wiener-deconvolution_avg_im (2)'!$M$6,'Wiener-deconvolution_avg_im (2)'!$M$8,'Wiener-deconvolution_avg_im (2)'!$M$10,'Wiener-deconvolution_avg_im (2)'!$M$12)</c:f>
              <c:numCache>
                <c:formatCode>0.000</c:formatCode>
                <c:ptCount val="6"/>
                <c:pt idx="0">
                  <c:v>1.1673669064748202</c:v>
                </c:pt>
                <c:pt idx="1">
                  <c:v>1.8202014388489207</c:v>
                </c:pt>
                <c:pt idx="2">
                  <c:v>2.2027157360406093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DC-47D0-8EAE-D89223F5F37E}"/>
            </c:ext>
          </c:extLst>
        </c:ser>
        <c:ser>
          <c:idx val="0"/>
          <c:order val="5"/>
          <c:tx>
            <c:v>18nm horizontal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 (2)'!$P$3,'Wiener-deconvolution_avg_im (2)'!$P$5,'Wiener-deconvolution_avg_im (2)'!$P$7,'Wiener-deconvolution_avg_im (2)'!$P$9,'Wiener-deconvolution_avg_im (2)'!$P$11,'Wiener-deconvolution_avg_im (2)'!$P$13)</c:f>
                <c:numCache>
                  <c:formatCode>General</c:formatCode>
                  <c:ptCount val="6"/>
                  <c:pt idx="0">
                    <c:v>4.9301415094339628E-2</c:v>
                  </c:pt>
                  <c:pt idx="1">
                    <c:v>1.3083490566037737E-2</c:v>
                  </c:pt>
                  <c:pt idx="2">
                    <c:v>6.9527710843373489E-2</c:v>
                  </c:pt>
                  <c:pt idx="3">
                    <c:v>0</c:v>
                  </c:pt>
                  <c:pt idx="4">
                    <c:v>6.701295180722891E-2</c:v>
                  </c:pt>
                  <c:pt idx="5">
                    <c:v>0</c:v>
                  </c:pt>
                </c:numCache>
              </c:numRef>
            </c:plus>
            <c:minus>
              <c:numRef>
                <c:f>('Wiener-deconvolution_avg_im (2)'!$P$3,'Wiener-deconvolution_avg_im (2)'!$P$5,'Wiener-deconvolution_avg_im (2)'!$P$7,'Wiener-deconvolution_avg_im (2)'!$P$9,'Wiener-deconvolution_avg_im (2)'!$P$11,'Wiener-deconvolution_avg_im (2)'!$P$13)</c:f>
                <c:numCache>
                  <c:formatCode>General</c:formatCode>
                  <c:ptCount val="6"/>
                  <c:pt idx="0">
                    <c:v>4.9301415094339628E-2</c:v>
                  </c:pt>
                  <c:pt idx="1">
                    <c:v>1.3083490566037737E-2</c:v>
                  </c:pt>
                  <c:pt idx="2">
                    <c:v>6.9527710843373489E-2</c:v>
                  </c:pt>
                  <c:pt idx="3">
                    <c:v>0</c:v>
                  </c:pt>
                  <c:pt idx="4">
                    <c:v>6.701295180722891E-2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 (2)'!$E$3,'Wiener-deconvolution_avg_im (2)'!$E$5,'Wiener-deconvolution_avg_im (2)'!$E$7,'Wiener-deconvolution_avg_im (2)'!$E$9,'Wiener-deconvolution_avg_im (2)'!$E$11,'Wiener-deconvolution_avg_im (2)'!$E$13)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('Wiener-deconvolution_avg_im (2)'!$E$3,'Wiener-deconvolution_avg_im (2)'!$E$5,'Wiener-deconvolution_avg_im (2)'!$E$7,'Wiener-deconvolution_avg_im (2)'!$E$9,'Wiener-deconvolution_avg_im (2)'!$E$11,'Wiener-deconvolution_avg_im (2)'!$E$13)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(2)'!$D$3,'Wiener-deconvolution_avg_im (2)'!$D$5,'Wiener-deconvolution_avg_im (2)'!$D$7,'Wiener-deconvolution_avg_im (2)'!$D$9,'Wiener-deconvolution_avg_im (2)'!$D$11,'Wiener-deconvolution_avg_im (2)'!$D$13,'Wiener-deconvolution_avg_im (2)'!$D$3,'Wiener-deconvolution_avg_im (2)'!$D$5,'Wiener-deconvolution_avg_im (2)'!$D$7,'Wiener-deconvolution_avg_im (2)'!$D$9,'Wiener-deconvolution_avg_im (2)'!$D$11,'Wiener-deconvolution_avg_im (2)'!$D$13)</c:f>
              <c:numCache>
                <c:formatCode>0.0000</c:formatCode>
                <c:ptCount val="12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  <c:pt idx="6">
                  <c:v>0.25353773584905659</c:v>
                </c:pt>
                <c:pt idx="7">
                  <c:v>1.0495283018867925</c:v>
                </c:pt>
                <c:pt idx="8">
                  <c:v>0.64759036144578308</c:v>
                </c:pt>
                <c:pt idx="9">
                  <c:v>0.96987951807228912</c:v>
                </c:pt>
                <c:pt idx="10">
                  <c:v>1.3403614457831325</c:v>
                </c:pt>
                <c:pt idx="11">
                  <c:v>2.1295180722891565</c:v>
                </c:pt>
              </c:numCache>
            </c:numRef>
          </c:xVal>
          <c:yVal>
            <c:numRef>
              <c:f>('Wiener-deconvolution_avg_im (2)'!$M$3,'Wiener-deconvolution_avg_im (2)'!$M$5,'Wiener-deconvolution_avg_im (2)'!$M$7,'Wiener-deconvolution_avg_im (2)'!$M$9,'Wiener-deconvolution_avg_im (2)'!$M$11,'Wiener-deconvolution_avg_im (2)'!$M$13)</c:f>
              <c:numCache>
                <c:formatCode>0.000</c:formatCode>
                <c:ptCount val="6"/>
                <c:pt idx="0">
                  <c:v>1.2325353773584906</c:v>
                </c:pt>
                <c:pt idx="1">
                  <c:v>0.32708726415094341</c:v>
                </c:pt>
                <c:pt idx="2">
                  <c:v>2.3175903614457831</c:v>
                </c:pt>
                <c:pt idx="3">
                  <c:v>0</c:v>
                </c:pt>
                <c:pt idx="4">
                  <c:v>2.2337650602409638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EDC-47D0-8EAE-D89223F5F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ξ/σ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coherence length</a:t>
            </a:r>
            <a:r>
              <a:rPr lang="en-GB" baseline="0"/>
              <a:t> </a:t>
            </a:r>
            <a:r>
              <a:rPr lang="el-GR" baseline="0"/>
              <a:t>ξ</a:t>
            </a:r>
            <a:r>
              <a:rPr lang="en-GB" baseline="0"/>
              <a:t> / </a:t>
            </a:r>
            <a:r>
              <a:rPr lang="el-GR" baseline="0"/>
              <a:t>σ</a:t>
            </a:r>
            <a:r>
              <a:rPr lang="en-GB" baseline="0"/>
              <a:t>_beam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('blind-deconvolution_avg_image'!$N$14,'blind-deconvolution_avg_image'!$N$16)</c:f>
                <c:numCache>
                  <c:formatCode>General</c:formatCode>
                  <c:ptCount val="2"/>
                  <c:pt idx="0">
                    <c:v>2.1145161290322581E-2</c:v>
                  </c:pt>
                  <c:pt idx="1">
                    <c:v>2.2193548387096772E-2</c:v>
                  </c:pt>
                </c:numCache>
              </c:numRef>
            </c:plus>
            <c:minus>
              <c:numRef>
                <c:f>('blind-deconvolution_avg_image'!$N$14,'blind-deconvolution_avg_image'!$N$16)</c:f>
                <c:numCache>
                  <c:formatCode>General</c:formatCode>
                  <c:ptCount val="2"/>
                  <c:pt idx="0">
                    <c:v>2.1145161290322581E-2</c:v>
                  </c:pt>
                  <c:pt idx="1">
                    <c:v>2.2193548387096772E-2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('blind-deconvolution_avg_image'!$E$14,'blind-deconvolution_avg_image'!$E$16)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('blind-deconvolution_avg_image'!$E$14,'blind-deconvolution_avg_image'!$E$16)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('blind-deconvolution_avg_image'!$D$14,'blind-deconvolution_avg_image'!$D$16)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('blind-deconvolution_avg_image'!$M$14,'blind-deconvolution_avg_image'!$M$16)</c:f>
              <c:numCache>
                <c:formatCode>0.000</c:formatCode>
                <c:ptCount val="2"/>
                <c:pt idx="0">
                  <c:v>0.70483870967741935</c:v>
                </c:pt>
                <c:pt idx="1">
                  <c:v>0.7397849462365591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2-4CA1-A316-C9332938391D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'blind-deconvolution_avg_image'!$E$15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'blind-deconvolution_avg_image'!$E$15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'blind-deconvolution_avg_image'!$D$15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'blind-deconvolution_avg_image'!$M$15</c:f>
              <c:numCache>
                <c:formatCode>0.000</c:formatCode>
                <c:ptCount val="1"/>
                <c:pt idx="0">
                  <c:v>1.1058997050147492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F82-4CA1-A316-C9332938391D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('blind-deconvolution_avg_image'!$E$17,'blind-deconvolution_avg_image'!$E$19)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('blind-deconvolution_avg_image'!$E$17,'blind-deconvolution_avg_image'!$E$19)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('blind-deconvolution_avg_image'!$N$17,'blind-deconvolution_avg_image'!$N$19)</c:f>
                <c:numCache>
                  <c:formatCode>General</c:formatCode>
                  <c:ptCount val="2"/>
                  <c:pt idx="0">
                    <c:v>6.6949806949806942E-2</c:v>
                  </c:pt>
                  <c:pt idx="1">
                    <c:v>8.5745721271393641E-2</c:v>
                  </c:pt>
                </c:numCache>
              </c:numRef>
            </c:plus>
            <c:minus>
              <c:numRef>
                <c:f>('blind-deconvolution_avg_image'!$N$17,'blind-deconvolution_avg_image'!$N$19)</c:f>
                <c:numCache>
                  <c:formatCode>General</c:formatCode>
                  <c:ptCount val="2"/>
                  <c:pt idx="0">
                    <c:v>6.6949806949806942E-2</c:v>
                  </c:pt>
                  <c:pt idx="1">
                    <c:v>8.5745721271393641E-2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('blind-deconvolution_avg_image'!$D$17,'blind-deconvolution_avg_image'!$D$19)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('blind-deconvolution_avg_image'!$M$17,'blind-deconvolution_avg_image'!$M$19)</c:f>
              <c:numCache>
                <c:formatCode>0.000</c:formatCode>
                <c:ptCount val="2"/>
                <c:pt idx="0">
                  <c:v>1.1158301158301158</c:v>
                </c:pt>
                <c:pt idx="1">
                  <c:v>0.85745721271393638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82-4CA1-A316-C9332938391D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('blind-deconvolution_avg_image'!$E$18,'blind-deconvolution_avg_image'!$E$20)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('blind-deconvolution_avg_image'!$E$18,'blind-deconvolution_avg_image'!$E$20)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('blind-deconvolution_avg_image'!$N$18,'blind-deconvolution_avg_image'!$N$20)</c:f>
                <c:numCache>
                  <c:formatCode>General</c:formatCode>
                  <c:ptCount val="2"/>
                  <c:pt idx="0">
                    <c:v>2.757705286839145E-2</c:v>
                  </c:pt>
                  <c:pt idx="1">
                    <c:v>5.0802469135802469E-2</c:v>
                  </c:pt>
                </c:numCache>
              </c:numRef>
            </c:plus>
            <c:minus>
              <c:numRef>
                <c:f>('blind-deconvolution_avg_image'!$N$18,'blind-deconvolution_avg_image'!$N$20)</c:f>
                <c:numCache>
                  <c:formatCode>General</c:formatCode>
                  <c:ptCount val="2"/>
                  <c:pt idx="0">
                    <c:v>2.757705286839145E-2</c:v>
                  </c:pt>
                  <c:pt idx="1">
                    <c:v>5.0802469135802469E-2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('blind-deconvolution_avg_image'!$D$18,'blind-deconvolution_avg_image'!$D$20)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('blind-deconvolution_avg_image'!$M$18,'blind-deconvolution_avg_image'!$M$20)</c:f>
              <c:numCache>
                <c:formatCode>0.000</c:formatCode>
                <c:ptCount val="2"/>
                <c:pt idx="0">
                  <c:v>0.68942632170978624</c:v>
                </c:pt>
                <c:pt idx="1">
                  <c:v>1.0160493827160493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F82-4CA1-A316-C9332938391D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('blind-deconvolution_avg_image'!$E$2,'blind-deconvolution_avg_image'!$E$4,'blind-deconvolution_avg_image'!$E$6,'blind-deconvolution_avg_image'!$E$8,'blind-deconvolution_avg_image'!$E$10,'blind-deconvolution_avg_image'!$E$12)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('blind-deconvolution_avg_image'!$E$2,'blind-deconvolution_avg_image'!$E$4,'blind-deconvolution_avg_image'!$E$6,'blind-deconvolution_avg_image'!$E$8,'blind-deconvolution_avg_image'!$E$10,'blind-deconvolution_avg_image'!$E$12)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('blind-deconvolution_avg_image'!$D$2,'blind-deconvolution_avg_image'!$D$4,'blind-deconvolution_avg_image'!$D$6,'blind-deconvolution_avg_image'!$D$8,'blind-deconvolution_avg_image'!$D$10,'blind-deconvolution_avg_image'!$D$12)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('blind-deconvolution_avg_image'!$M$2,'blind-deconvolution_avg_image'!$M$4,'blind-deconvolution_avg_image'!$M$6,'blind-deconvolution_avg_image'!$M$8,'blind-deconvolution_avg_image'!$M$10,'blind-deconvolution_avg_image'!$M$12)</c:f>
              <c:numCache>
                <c:formatCode>0.000</c:formatCode>
                <c:ptCount val="6"/>
                <c:pt idx="0">
                  <c:v>0.98604316546762583</c:v>
                </c:pt>
                <c:pt idx="1">
                  <c:v>1.1113669064748202</c:v>
                </c:pt>
                <c:pt idx="2">
                  <c:v>1.4484771573604063</c:v>
                </c:pt>
                <c:pt idx="3">
                  <c:v>1.1446700507614214</c:v>
                </c:pt>
                <c:pt idx="4">
                  <c:v>1.1093908629441624</c:v>
                </c:pt>
                <c:pt idx="5">
                  <c:v>1.5010152284263958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82-4CA1-A316-C9332938391D}"/>
            </c:ext>
          </c:extLst>
        </c:ser>
        <c:ser>
          <c:idx val="0"/>
          <c:order val="5"/>
          <c:tx>
            <c:v>18nm horizontal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C75-447E-8FBB-EECCF67F4C8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('blind-deconvolution_avg_image'!$P$3,'blind-deconvolution_avg_image'!$P$5,'blind-deconvolution_avg_image'!$P$7,'blind-deconvolution_avg_image'!$P$9,'blind-deconvolution_avg_image'!$P$11,'blind-deconvolution_avg_image'!$P$13)</c:f>
                <c:numCache>
                  <c:formatCode>General</c:formatCode>
                  <c:ptCount val="6"/>
                  <c:pt idx="0">
                    <c:v>4.338679245283019E-2</c:v>
                  </c:pt>
                  <c:pt idx="1">
                    <c:v>4.9146226415094349E-2</c:v>
                  </c:pt>
                  <c:pt idx="2">
                    <c:v>5.8346385542168679E-2</c:v>
                  </c:pt>
                  <c:pt idx="3">
                    <c:v>4.3319277108433731E-2</c:v>
                  </c:pt>
                  <c:pt idx="4">
                    <c:v>5.9864457831325296E-2</c:v>
                  </c:pt>
                  <c:pt idx="5">
                    <c:v>6.7653614457831329E-2</c:v>
                  </c:pt>
                </c:numCache>
              </c:numRef>
            </c:plus>
            <c:minus>
              <c:numRef>
                <c:f>('blind-deconvolution_avg_image'!$P$3,'blind-deconvolution_avg_image'!$P$5,'blind-deconvolution_avg_image'!$P$7,'blind-deconvolution_avg_image'!$P$9,'blind-deconvolution_avg_image'!$P$11,'blind-deconvolution_avg_image'!$P$13)</c:f>
                <c:numCache>
                  <c:formatCode>General</c:formatCode>
                  <c:ptCount val="6"/>
                  <c:pt idx="0">
                    <c:v>4.338679245283019E-2</c:v>
                  </c:pt>
                  <c:pt idx="1">
                    <c:v>4.9146226415094349E-2</c:v>
                  </c:pt>
                  <c:pt idx="2">
                    <c:v>5.8346385542168679E-2</c:v>
                  </c:pt>
                  <c:pt idx="3">
                    <c:v>4.3319277108433731E-2</c:v>
                  </c:pt>
                  <c:pt idx="4">
                    <c:v>5.9864457831325296E-2</c:v>
                  </c:pt>
                  <c:pt idx="5">
                    <c:v>6.7653614457831329E-2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('blind-deconvolution_avg_image'!$E$3,'blind-deconvolution_avg_image'!$E$5,'blind-deconvolution_avg_image'!$E$7,'blind-deconvolution_avg_image'!$E$9,'blind-deconvolution_avg_image'!$E$11,'blind-deconvolution_avg_image'!$E$13)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('blind-deconvolution_avg_image'!$E$3,'blind-deconvolution_avg_image'!$E$5,'blind-deconvolution_avg_image'!$E$7,'blind-deconvolution_avg_image'!$E$9,'blind-deconvolution_avg_image'!$E$11,'blind-deconvolution_avg_image'!$E$13)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('blind-deconvolution_avg_image'!$D$3,'blind-deconvolution_avg_image'!$D$5,'blind-deconvolution_avg_image'!$D$7,'blind-deconvolution_avg_image'!$D$9,'blind-deconvolution_avg_image'!$D$11,'blind-deconvolution_avg_image'!$D$13)</c:f>
              <c:numCache>
                <c:formatCode>0.0000</c:formatCode>
                <c:ptCount val="6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</c:numCache>
            </c:numRef>
          </c:xVal>
          <c:yVal>
            <c:numRef>
              <c:f>('blind-deconvolution_avg_image'!$M$2:$M$13,'blind-deconvolution_avg_image'!$M$3,'blind-deconvolution_avg_image'!$M$5,'blind-deconvolution_avg_image'!$M$7,'blind-deconvolution_avg_image'!$M$9,'blind-deconvolution_avg_image'!$M$11,'blind-deconvolution_avg_image'!$M$13)</c:f>
              <c:numCache>
                <c:formatCode>0.000</c:formatCode>
                <c:ptCount val="18"/>
                <c:pt idx="0">
                  <c:v>0.98604316546762583</c:v>
                </c:pt>
                <c:pt idx="1">
                  <c:v>1.0846698113207547</c:v>
                </c:pt>
                <c:pt idx="2">
                  <c:v>1.1113669064748202</c:v>
                </c:pt>
                <c:pt idx="3">
                  <c:v>1.2286556603773586</c:v>
                </c:pt>
                <c:pt idx="4">
                  <c:v>1.4484771573604063</c:v>
                </c:pt>
                <c:pt idx="5">
                  <c:v>1.9448795180722893</c:v>
                </c:pt>
                <c:pt idx="6">
                  <c:v>1.1446700507614214</c:v>
                </c:pt>
                <c:pt idx="7">
                  <c:v>1.4439759036144577</c:v>
                </c:pt>
                <c:pt idx="8">
                  <c:v>1.1093908629441624</c:v>
                </c:pt>
                <c:pt idx="9">
                  <c:v>1.9954819277108433</c:v>
                </c:pt>
                <c:pt idx="10">
                  <c:v>1.5010152284263958</c:v>
                </c:pt>
                <c:pt idx="11">
                  <c:v>2.2551204819277109</c:v>
                </c:pt>
                <c:pt idx="12">
                  <c:v>1.0846698113207547</c:v>
                </c:pt>
                <c:pt idx="13">
                  <c:v>1.2286556603773586</c:v>
                </c:pt>
                <c:pt idx="14">
                  <c:v>1.9448795180722893</c:v>
                </c:pt>
                <c:pt idx="15">
                  <c:v>1.4439759036144577</c:v>
                </c:pt>
                <c:pt idx="16">
                  <c:v>1.9954819277108433</c:v>
                </c:pt>
                <c:pt idx="17">
                  <c:v>2.2551204819277109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2-4CA1-A316-C9332938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ξ/σ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normalized degree of coherence </a:t>
            </a:r>
            <a:r>
              <a:rPr lang="el-GR" sz="1400" b="0" i="0" u="none" strike="noStrike" baseline="0">
                <a:effectLst/>
              </a:rPr>
              <a:t>ζ</a:t>
            </a:r>
            <a:r>
              <a:rPr lang="en-GB" sz="1400" b="0" i="0" u="none" strike="noStrike" baseline="-25000">
                <a:effectLst/>
              </a:rPr>
              <a:t>x,y</a:t>
            </a:r>
            <a:r>
              <a:rPr lang="en-GB" baseline="0"/>
              <a:t>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('blind-deconvolution_avg_image'!$N$14,'blind-deconvolution_avg_image'!$N$16)</c:f>
                <c:numCache>
                  <c:formatCode>General</c:formatCode>
                  <c:ptCount val="2"/>
                  <c:pt idx="0">
                    <c:v>2.1145161290322581E-2</c:v>
                  </c:pt>
                  <c:pt idx="1">
                    <c:v>2.2193548387096772E-2</c:v>
                  </c:pt>
                </c:numCache>
              </c:numRef>
            </c:plus>
            <c:minus>
              <c:numRef>
                <c:f>('blind-deconvolution_avg_image'!$N$14,'blind-deconvolution_avg_image'!$N$16)</c:f>
                <c:numCache>
                  <c:formatCode>General</c:formatCode>
                  <c:ptCount val="2"/>
                  <c:pt idx="0">
                    <c:v>2.1145161290322581E-2</c:v>
                  </c:pt>
                  <c:pt idx="1">
                    <c:v>2.2193548387096772E-2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('blind-deconvolution_avg_image'!$E$14,'blind-deconvolution_avg_image'!$E$16)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('blind-deconvolution_avg_image'!$E$14,'blind-deconvolution_avg_image'!$E$16)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('blind-deconvolution_avg_image'!$D$14,'blind-deconvolution_avg_image'!$D$16)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('blind-deconvolution_avg_image'!$Q$14,'blind-deconvolution_avg_image'!$Q$16)</c:f>
              <c:numCache>
                <c:formatCode>General</c:formatCode>
                <c:ptCount val="2"/>
                <c:pt idx="0">
                  <c:v>0.23427601297174977</c:v>
                </c:pt>
                <c:pt idx="1">
                  <c:v>0.25664632307527202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D-4425-836B-A5D5FDE82FAD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'blind-deconvolution_avg_image'!$E$15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'blind-deconvolution_avg_image'!$E$15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'blind-deconvolution_avg_image'!$D$15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'blind-deconvolution_avg_image'!$Q$15</c:f>
              <c:numCache>
                <c:formatCode>General</c:formatCode>
                <c:ptCount val="1"/>
                <c:pt idx="0">
                  <c:v>0.53514427405456411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4D-4425-836B-A5D5FDE82FAD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('blind-deconvolution_avg_image'!$E$17,'blind-deconvolution_avg_image'!$E$19)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('blind-deconvolution_avg_image'!$E$17,'blind-deconvolution_avg_image'!$E$19)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('blind-deconvolution_avg_image'!$N$17,'blind-deconvolution_avg_image'!$N$19)</c:f>
                <c:numCache>
                  <c:formatCode>General</c:formatCode>
                  <c:ptCount val="2"/>
                  <c:pt idx="0">
                    <c:v>6.6949806949806942E-2</c:v>
                  </c:pt>
                  <c:pt idx="1">
                    <c:v>8.5745721271393641E-2</c:v>
                  </c:pt>
                </c:numCache>
              </c:numRef>
            </c:plus>
            <c:minus>
              <c:numRef>
                <c:f>('blind-deconvolution_avg_image'!$N$17,'blind-deconvolution_avg_image'!$N$19)</c:f>
                <c:numCache>
                  <c:formatCode>General</c:formatCode>
                  <c:ptCount val="2"/>
                  <c:pt idx="0">
                    <c:v>6.6949806949806942E-2</c:v>
                  </c:pt>
                  <c:pt idx="1">
                    <c:v>8.5745721271393641E-2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('blind-deconvolution_avg_image'!$D$17,'blind-deconvolution_avg_image'!$D$19)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('blind-deconvolution_avg_image'!$Q$17,'blind-deconvolution_avg_image'!$Q$19)</c:f>
              <c:numCache>
                <c:formatCode>General</c:formatCode>
                <c:ptCount val="2"/>
                <c:pt idx="0">
                  <c:v>0.54365104800457331</c:v>
                </c:pt>
                <c:pt idx="1">
                  <c:v>0.33787358884099938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4D-4425-836B-A5D5FDE82FAD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('blind-deconvolution_avg_image'!$E$18,'blind-deconvolution_avg_image'!$E$20)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('blind-deconvolution_avg_image'!$E$18,'blind-deconvolution_avg_image'!$E$20)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('blind-deconvolution_avg_image'!$N$18,'blind-deconvolution_avg_image'!$N$20)</c:f>
                <c:numCache>
                  <c:formatCode>General</c:formatCode>
                  <c:ptCount val="2"/>
                  <c:pt idx="0">
                    <c:v>2.757705286839145E-2</c:v>
                  </c:pt>
                  <c:pt idx="1">
                    <c:v>5.0802469135802469E-2</c:v>
                  </c:pt>
                </c:numCache>
              </c:numRef>
            </c:plus>
            <c:minus>
              <c:numRef>
                <c:f>('blind-deconvolution_avg_image'!$N$18,'blind-deconvolution_avg_image'!$N$20)</c:f>
                <c:numCache>
                  <c:formatCode>General</c:formatCode>
                  <c:ptCount val="2"/>
                  <c:pt idx="0">
                    <c:v>2.757705286839145E-2</c:v>
                  </c:pt>
                  <c:pt idx="1">
                    <c:v>5.0802469135802469E-2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('blind-deconvolution_avg_image'!$D$18,'blind-deconvolution_avg_image'!$D$20)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('blind-deconvolution_avg_image'!$Q$18,'blind-deconvolution_avg_image'!$Q$20)</c:f>
              <c:numCache>
                <c:formatCode>General</c:formatCode>
                <c:ptCount val="2"/>
                <c:pt idx="0">
                  <c:v>0.22467990119096867</c:v>
                </c:pt>
                <c:pt idx="1">
                  <c:v>0.46019716552526746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4D-4425-836B-A5D5FDE82FAD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('blind-deconvolution_avg_image'!$E$2,'blind-deconvolution_avg_image'!$E$4,'blind-deconvolution_avg_image'!$E$6,'blind-deconvolution_avg_image'!$E$8,'blind-deconvolution_avg_image'!$E$10,'blind-deconvolution_avg_image'!$E$12)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('blind-deconvolution_avg_image'!$E$2,'blind-deconvolution_avg_image'!$E$4,'blind-deconvolution_avg_image'!$E$6,'blind-deconvolution_avg_image'!$E$8,'blind-deconvolution_avg_image'!$E$10,'blind-deconvolution_avg_image'!$E$12)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('blind-deconvolution_avg_image'!$D$2,'blind-deconvolution_avg_image'!$D$4,'blind-deconvolution_avg_image'!$D$6,'blind-deconvolution_avg_image'!$D$8,'blind-deconvolution_avg_image'!$D$10,'blind-deconvolution_avg_image'!$D$12)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('blind-deconvolution_avg_image'!$Q$2,'blind-deconvolution_avg_image'!$Q$4,'blind-deconvolution_avg_image'!$Q$6,'blind-deconvolution_avg_image'!$Q$8,'blind-deconvolution_avg_image'!$Q$10,'blind-deconvolution_avg_image'!$Q$12)</c:f>
              <c:numCache>
                <c:formatCode>General</c:formatCode>
                <c:ptCount val="6"/>
                <c:pt idx="0">
                  <c:v>0.43602763670508521</c:v>
                </c:pt>
                <c:pt idx="1">
                  <c:v>0.53982242300767402</c:v>
                </c:pt>
                <c:pt idx="2">
                  <c:v>0.84962351986731932</c:v>
                </c:pt>
                <c:pt idx="3">
                  <c:v>0.56859411171102103</c:v>
                </c:pt>
                <c:pt idx="4">
                  <c:v>0.53813007788222977</c:v>
                </c:pt>
                <c:pt idx="5">
                  <c:v>0.90099910607478484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4D-4425-836B-A5D5FDE82FAD}"/>
            </c:ext>
          </c:extLst>
        </c:ser>
        <c:ser>
          <c:idx val="0"/>
          <c:order val="5"/>
          <c:tx>
            <c:v>18nm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('blind-deconvolution_avg_image'!$P$3,'blind-deconvolution_avg_image'!$P$5,'blind-deconvolution_avg_image'!$P$7,'blind-deconvolution_avg_image'!$P$9,'blind-deconvolution_avg_image'!$P$11,'blind-deconvolution_avg_image'!$P$13)</c:f>
                <c:numCache>
                  <c:formatCode>General</c:formatCode>
                  <c:ptCount val="6"/>
                  <c:pt idx="0">
                    <c:v>4.338679245283019E-2</c:v>
                  </c:pt>
                  <c:pt idx="1">
                    <c:v>4.9146226415094349E-2</c:v>
                  </c:pt>
                  <c:pt idx="2">
                    <c:v>5.8346385542168679E-2</c:v>
                  </c:pt>
                  <c:pt idx="3">
                    <c:v>4.3319277108433731E-2</c:v>
                  </c:pt>
                  <c:pt idx="4">
                    <c:v>5.9864457831325296E-2</c:v>
                  </c:pt>
                  <c:pt idx="5">
                    <c:v>6.7653614457831329E-2</c:v>
                  </c:pt>
                </c:numCache>
              </c:numRef>
            </c:plus>
            <c:minus>
              <c:numRef>
                <c:f>('blind-deconvolution_avg_image'!$P$3,'blind-deconvolution_avg_image'!$P$5,'blind-deconvolution_avg_image'!$P$7,'blind-deconvolution_avg_image'!$P$9,'blind-deconvolution_avg_image'!$P$11,'blind-deconvolution_avg_image'!$P$13)</c:f>
                <c:numCache>
                  <c:formatCode>General</c:formatCode>
                  <c:ptCount val="6"/>
                  <c:pt idx="0">
                    <c:v>4.338679245283019E-2</c:v>
                  </c:pt>
                  <c:pt idx="1">
                    <c:v>4.9146226415094349E-2</c:v>
                  </c:pt>
                  <c:pt idx="2">
                    <c:v>5.8346385542168679E-2</c:v>
                  </c:pt>
                  <c:pt idx="3">
                    <c:v>4.3319277108433731E-2</c:v>
                  </c:pt>
                  <c:pt idx="4">
                    <c:v>5.9864457831325296E-2</c:v>
                  </c:pt>
                  <c:pt idx="5">
                    <c:v>6.7653614457831329E-2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('blind-deconvolution_avg_image'!$E$3,'blind-deconvolution_avg_image'!$E$5,'blind-deconvolution_avg_image'!$E$7,'blind-deconvolution_avg_image'!$E$9,'blind-deconvolution_avg_image'!$E$11,'blind-deconvolution_avg_image'!$E$13)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('blind-deconvolution_avg_image'!$E$3,'blind-deconvolution_avg_image'!$E$5,'blind-deconvolution_avg_image'!$E$7,'blind-deconvolution_avg_image'!$E$9,'blind-deconvolution_avg_image'!$E$11,'blind-deconvolution_avg_image'!$E$13)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('blind-deconvolution_avg_image'!$D$3,'blind-deconvolution_avg_image'!$D$5,'blind-deconvolution_avg_image'!$D$7,'blind-deconvolution_avg_image'!$D$9,'blind-deconvolution_avg_image'!$D$11,'blind-deconvolution_avg_image'!$D$13)</c:f>
              <c:numCache>
                <c:formatCode>0.0000</c:formatCode>
                <c:ptCount val="6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</c:numCache>
            </c:numRef>
          </c:xVal>
          <c:yVal>
            <c:numRef>
              <c:f>('blind-deconvolution_avg_image'!$Q$3,'blind-deconvolution_avg_image'!$Q$5,'blind-deconvolution_avg_image'!$Q$7,'blind-deconvolution_avg_image'!$Q$9,'blind-deconvolution_avg_image'!$Q$11,'blind-deconvolution_avg_image'!$Q$13)</c:f>
              <c:numCache>
                <c:formatCode>General</c:formatCode>
                <c:ptCount val="6"/>
                <c:pt idx="0">
                  <c:v>0.51710249835344391</c:v>
                </c:pt>
                <c:pt idx="1">
                  <c:v>0.64313262951249595</c:v>
                </c:pt>
                <c:pt idx="2">
                  <c:v>1.3558894099800436</c:v>
                </c:pt>
                <c:pt idx="3">
                  <c:v>0.8452539925415663</c:v>
                </c:pt>
                <c:pt idx="4">
                  <c:v>1.4094223282398328</c:v>
                </c:pt>
                <c:pt idx="5">
                  <c:v>1.6871878839881216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54D-4425-836B-A5D5FDE82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/>
                  <a:t>ζ</a:t>
                </a:r>
                <a:r>
                  <a:rPr lang="en-GB" sz="1800" baseline="-25000"/>
                  <a:t>x,y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coherence length</a:t>
            </a:r>
            <a:r>
              <a:rPr lang="en-GB" baseline="0"/>
              <a:t> </a:t>
            </a:r>
            <a:r>
              <a:rPr lang="el-GR" baseline="0"/>
              <a:t>ξ</a:t>
            </a:r>
            <a:r>
              <a:rPr lang="en-GB" baseline="0"/>
              <a:t> / </a:t>
            </a:r>
            <a:r>
              <a:rPr lang="el-GR" baseline="0"/>
              <a:t>σ</a:t>
            </a:r>
            <a:r>
              <a:rPr lang="en-GB" baseline="0"/>
              <a:t>_beam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('blind-deconvolution_avg_image'!$N$14,'blind-deconvolution_avg_image'!$N$16)</c:f>
                <c:numCache>
                  <c:formatCode>General</c:formatCode>
                  <c:ptCount val="2"/>
                  <c:pt idx="0">
                    <c:v>2.1145161290322581E-2</c:v>
                  </c:pt>
                  <c:pt idx="1">
                    <c:v>2.2193548387096772E-2</c:v>
                  </c:pt>
                </c:numCache>
              </c:numRef>
            </c:plus>
            <c:minus>
              <c:numRef>
                <c:f>('blind-deconvolution_avg_image'!$N$14,'blind-deconvolution_avg_image'!$N$16)</c:f>
                <c:numCache>
                  <c:formatCode>General</c:formatCode>
                  <c:ptCount val="2"/>
                  <c:pt idx="0">
                    <c:v>2.1145161290322581E-2</c:v>
                  </c:pt>
                  <c:pt idx="1">
                    <c:v>2.2193548387096772E-2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('blind-deconvolution_avg_image'!$E$14,'blind-deconvolution_avg_image'!$E$16)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('blind-deconvolution_avg_image'!$E$14,'blind-deconvolution_avg_image'!$E$16)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('blind-deconvolution_avg_image'!$D$14,'blind-deconvolution_avg_image'!$D$16)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('blind-deconvolution_avg_image'!$M$14,'blind-deconvolution_avg_image'!$M$16)</c:f>
              <c:numCache>
                <c:formatCode>0.000</c:formatCode>
                <c:ptCount val="2"/>
                <c:pt idx="0">
                  <c:v>0.70483870967741935</c:v>
                </c:pt>
                <c:pt idx="1">
                  <c:v>0.7397849462365591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2-4019-81CB-25B701F75F15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'blind-deconvolution_avg_image'!$E$15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'blind-deconvolution_avg_image'!$E$15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'blind-deconvolution_avg_image'!$D$15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'blind-deconvolution_avg_image'!$M$15</c:f>
              <c:numCache>
                <c:formatCode>0.000</c:formatCode>
                <c:ptCount val="1"/>
                <c:pt idx="0">
                  <c:v>1.1058997050147492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2-4019-81CB-25B701F75F15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('blind-deconvolution_avg_image'!$E$17,'blind-deconvolution_avg_image'!$E$19)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('blind-deconvolution_avg_image'!$E$17,'blind-deconvolution_avg_image'!$E$19)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('blind-deconvolution_avg_image'!$N$17,'blind-deconvolution_avg_image'!$N$19)</c:f>
                <c:numCache>
                  <c:formatCode>General</c:formatCode>
                  <c:ptCount val="2"/>
                  <c:pt idx="0">
                    <c:v>6.6949806949806942E-2</c:v>
                  </c:pt>
                  <c:pt idx="1">
                    <c:v>8.5745721271393641E-2</c:v>
                  </c:pt>
                </c:numCache>
              </c:numRef>
            </c:plus>
            <c:minus>
              <c:numRef>
                <c:f>('blind-deconvolution_avg_image'!$N$17,'blind-deconvolution_avg_image'!$N$19)</c:f>
                <c:numCache>
                  <c:formatCode>General</c:formatCode>
                  <c:ptCount val="2"/>
                  <c:pt idx="0">
                    <c:v>6.6949806949806942E-2</c:v>
                  </c:pt>
                  <c:pt idx="1">
                    <c:v>8.5745721271393641E-2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('blind-deconvolution_avg_image'!$D$17,'blind-deconvolution_avg_image'!$D$19)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('blind-deconvolution_avg_image'!$M$17,'blind-deconvolution_avg_image'!$M$19)</c:f>
              <c:numCache>
                <c:formatCode>0.000</c:formatCode>
                <c:ptCount val="2"/>
                <c:pt idx="0">
                  <c:v>1.1158301158301158</c:v>
                </c:pt>
                <c:pt idx="1">
                  <c:v>0.85745721271393638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E2-4019-81CB-25B701F75F15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('blind-deconvolution_avg_image'!$E$18,'blind-deconvolution_avg_image'!$E$20)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('blind-deconvolution_avg_image'!$E$18,'blind-deconvolution_avg_image'!$E$20)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('blind-deconvolution_avg_image'!$N$18,'blind-deconvolution_avg_image'!$N$20)</c:f>
                <c:numCache>
                  <c:formatCode>General</c:formatCode>
                  <c:ptCount val="2"/>
                  <c:pt idx="0">
                    <c:v>2.757705286839145E-2</c:v>
                  </c:pt>
                  <c:pt idx="1">
                    <c:v>5.0802469135802469E-2</c:v>
                  </c:pt>
                </c:numCache>
              </c:numRef>
            </c:plus>
            <c:minus>
              <c:numRef>
                <c:f>('blind-deconvolution_avg_image'!$N$18,'blind-deconvolution_avg_image'!$N$20)</c:f>
                <c:numCache>
                  <c:formatCode>General</c:formatCode>
                  <c:ptCount val="2"/>
                  <c:pt idx="0">
                    <c:v>2.757705286839145E-2</c:v>
                  </c:pt>
                  <c:pt idx="1">
                    <c:v>5.0802469135802469E-2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('blind-deconvolution_avg_image'!$D$18,'blind-deconvolution_avg_image'!$D$20)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('blind-deconvolution_avg_image'!$M$18,'blind-deconvolution_avg_image'!$M$20)</c:f>
              <c:numCache>
                <c:formatCode>0.000</c:formatCode>
                <c:ptCount val="2"/>
                <c:pt idx="0">
                  <c:v>0.68942632170978624</c:v>
                </c:pt>
                <c:pt idx="1">
                  <c:v>1.0160493827160493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E2-4019-81CB-25B701F75F15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('blind-deconvolution_avg_image'!$E$2,'blind-deconvolution_avg_image'!$E$4,'blind-deconvolution_avg_image'!$E$6,'blind-deconvolution_avg_image'!$E$8,'blind-deconvolution_avg_image'!$E$10,'blind-deconvolution_avg_image'!$E$12)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('blind-deconvolution_avg_image'!$E$2,'blind-deconvolution_avg_image'!$E$4,'blind-deconvolution_avg_image'!$E$6,'blind-deconvolution_avg_image'!$E$8,'blind-deconvolution_avg_image'!$E$10,'blind-deconvolution_avg_image'!$E$12)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('blind-deconvolution_avg_image'!$D$2,'blind-deconvolution_avg_image'!$D$4,'blind-deconvolution_avg_image'!$D$6,'blind-deconvolution_avg_image'!$D$8,'blind-deconvolution_avg_image'!$D$10,'blind-deconvolution_avg_image'!$D$12)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('blind-deconvolution_avg_image'!$M$2,'blind-deconvolution_avg_image'!$M$4,'blind-deconvolution_avg_image'!$M$6,'blind-deconvolution_avg_image'!$M$8,'blind-deconvolution_avg_image'!$M$10,'blind-deconvolution_avg_image'!$M$12)</c:f>
              <c:numCache>
                <c:formatCode>0.000</c:formatCode>
                <c:ptCount val="6"/>
                <c:pt idx="0">
                  <c:v>0.98604316546762583</c:v>
                </c:pt>
                <c:pt idx="1">
                  <c:v>1.1113669064748202</c:v>
                </c:pt>
                <c:pt idx="2">
                  <c:v>1.4484771573604063</c:v>
                </c:pt>
                <c:pt idx="3">
                  <c:v>1.1446700507614214</c:v>
                </c:pt>
                <c:pt idx="4">
                  <c:v>1.1093908629441624</c:v>
                </c:pt>
                <c:pt idx="5">
                  <c:v>1.5010152284263958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E2-4019-81CB-25B701F75F15}"/>
            </c:ext>
          </c:extLst>
        </c:ser>
        <c:ser>
          <c:idx val="0"/>
          <c:order val="5"/>
          <c:tx>
            <c:v>18nm horizontal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E2-4019-81CB-25B701F75F15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('blind-deconvolution_avg_image'!$P$3,'blind-deconvolution_avg_image'!$P$5,'blind-deconvolution_avg_image'!$P$7,'blind-deconvolution_avg_image'!$P$9,'blind-deconvolution_avg_image'!$P$11,'blind-deconvolution_avg_image'!$P$13)</c:f>
                <c:numCache>
                  <c:formatCode>General</c:formatCode>
                  <c:ptCount val="6"/>
                  <c:pt idx="0">
                    <c:v>4.338679245283019E-2</c:v>
                  </c:pt>
                  <c:pt idx="1">
                    <c:v>4.9146226415094349E-2</c:v>
                  </c:pt>
                  <c:pt idx="2">
                    <c:v>5.8346385542168679E-2</c:v>
                  </c:pt>
                  <c:pt idx="3">
                    <c:v>4.3319277108433731E-2</c:v>
                  </c:pt>
                  <c:pt idx="4">
                    <c:v>5.9864457831325296E-2</c:v>
                  </c:pt>
                  <c:pt idx="5">
                    <c:v>6.7653614457831329E-2</c:v>
                  </c:pt>
                </c:numCache>
              </c:numRef>
            </c:plus>
            <c:minus>
              <c:numRef>
                <c:f>('blind-deconvolution_avg_image'!$P$3,'blind-deconvolution_avg_image'!$P$5,'blind-deconvolution_avg_image'!$P$7,'blind-deconvolution_avg_image'!$P$9,'blind-deconvolution_avg_image'!$P$11,'blind-deconvolution_avg_image'!$P$13)</c:f>
                <c:numCache>
                  <c:formatCode>General</c:formatCode>
                  <c:ptCount val="6"/>
                  <c:pt idx="0">
                    <c:v>4.338679245283019E-2</c:v>
                  </c:pt>
                  <c:pt idx="1">
                    <c:v>4.9146226415094349E-2</c:v>
                  </c:pt>
                  <c:pt idx="2">
                    <c:v>5.8346385542168679E-2</c:v>
                  </c:pt>
                  <c:pt idx="3">
                    <c:v>4.3319277108433731E-2</c:v>
                  </c:pt>
                  <c:pt idx="4">
                    <c:v>5.9864457831325296E-2</c:v>
                  </c:pt>
                  <c:pt idx="5">
                    <c:v>6.7653614457831329E-2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('blind-deconvolution_avg_image'!$E$3,'blind-deconvolution_avg_image'!$E$5,'blind-deconvolution_avg_image'!$E$7,'blind-deconvolution_avg_image'!$E$9,'blind-deconvolution_avg_image'!$E$11,'blind-deconvolution_avg_image'!$E$13)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('blind-deconvolution_avg_image'!$E$3,'blind-deconvolution_avg_image'!$E$5,'blind-deconvolution_avg_image'!$E$7,'blind-deconvolution_avg_image'!$E$9,'blind-deconvolution_avg_image'!$E$11,'blind-deconvolution_avg_image'!$E$13)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('blind-deconvolution_avg_image'!$D$3,'blind-deconvolution_avg_image'!$D$5,'blind-deconvolution_avg_image'!$D$7,'blind-deconvolution_avg_image'!$D$9,'blind-deconvolution_avg_image'!$D$11,'blind-deconvolution_avg_image'!$D$13)</c:f>
              <c:numCache>
                <c:formatCode>0.0000</c:formatCode>
                <c:ptCount val="6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</c:numCache>
            </c:numRef>
          </c:xVal>
          <c:yVal>
            <c:numRef>
              <c:f>('blind-deconvolution_avg_image'!$M$2:$M$13,'blind-deconvolution_avg_image'!$M$3,'blind-deconvolution_avg_image'!$M$5,'blind-deconvolution_avg_image'!$M$7,'blind-deconvolution_avg_image'!$M$9,'blind-deconvolution_avg_image'!$M$11,'blind-deconvolution_avg_image'!$M$13)</c:f>
              <c:numCache>
                <c:formatCode>0.000</c:formatCode>
                <c:ptCount val="18"/>
                <c:pt idx="0">
                  <c:v>0.98604316546762583</c:v>
                </c:pt>
                <c:pt idx="1">
                  <c:v>1.0846698113207547</c:v>
                </c:pt>
                <c:pt idx="2">
                  <c:v>1.1113669064748202</c:v>
                </c:pt>
                <c:pt idx="3">
                  <c:v>1.2286556603773586</c:v>
                </c:pt>
                <c:pt idx="4">
                  <c:v>1.4484771573604063</c:v>
                </c:pt>
                <c:pt idx="5">
                  <c:v>1.9448795180722893</c:v>
                </c:pt>
                <c:pt idx="6">
                  <c:v>1.1446700507614214</c:v>
                </c:pt>
                <c:pt idx="7">
                  <c:v>1.4439759036144577</c:v>
                </c:pt>
                <c:pt idx="8">
                  <c:v>1.1093908629441624</c:v>
                </c:pt>
                <c:pt idx="9">
                  <c:v>1.9954819277108433</c:v>
                </c:pt>
                <c:pt idx="10">
                  <c:v>1.5010152284263958</c:v>
                </c:pt>
                <c:pt idx="11">
                  <c:v>2.2551204819277109</c:v>
                </c:pt>
                <c:pt idx="12">
                  <c:v>1.0846698113207547</c:v>
                </c:pt>
                <c:pt idx="13">
                  <c:v>1.2286556603773586</c:v>
                </c:pt>
                <c:pt idx="14">
                  <c:v>1.9448795180722893</c:v>
                </c:pt>
                <c:pt idx="15">
                  <c:v>1.4439759036144577</c:v>
                </c:pt>
                <c:pt idx="16">
                  <c:v>1.9954819277108433</c:v>
                </c:pt>
                <c:pt idx="17">
                  <c:v>2.2551204819277109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0E2-4019-81CB-25B701F75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ξ/σ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normalized degree of coherence </a:t>
            </a:r>
            <a:r>
              <a:rPr lang="el-GR" sz="1400" b="0" i="0" u="none" strike="noStrike" baseline="0">
                <a:effectLst/>
              </a:rPr>
              <a:t>ζ</a:t>
            </a:r>
            <a:r>
              <a:rPr lang="en-GB" sz="1400" b="0" i="0" u="none" strike="noStrike" baseline="-25000">
                <a:effectLst/>
              </a:rPr>
              <a:t>x,y</a:t>
            </a:r>
            <a:r>
              <a:rPr lang="en-GB" baseline="0"/>
              <a:t>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('blind-deconvolution_avg_image'!$N$14,'blind-deconvolution_avg_image'!$N$16)</c:f>
                <c:numCache>
                  <c:formatCode>General</c:formatCode>
                  <c:ptCount val="2"/>
                  <c:pt idx="0">
                    <c:v>2.1145161290322581E-2</c:v>
                  </c:pt>
                  <c:pt idx="1">
                    <c:v>2.2193548387096772E-2</c:v>
                  </c:pt>
                </c:numCache>
              </c:numRef>
            </c:plus>
            <c:minus>
              <c:numRef>
                <c:f>('blind-deconvolution_avg_image'!$N$14,'blind-deconvolution_avg_image'!$N$16)</c:f>
                <c:numCache>
                  <c:formatCode>General</c:formatCode>
                  <c:ptCount val="2"/>
                  <c:pt idx="0">
                    <c:v>2.1145161290322581E-2</c:v>
                  </c:pt>
                  <c:pt idx="1">
                    <c:v>2.2193548387096772E-2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('blind-deconvolution_avg_image'!$E$14,'blind-deconvolution_avg_image'!$E$16)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('blind-deconvolution_avg_image'!$E$14,'blind-deconvolution_avg_image'!$E$16)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('blind-deconvolution_avg_image'!$D$14,'blind-deconvolution_avg_image'!$D$16)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('blind-deconvolution_avg_image'!$Q$14,'blind-deconvolution_avg_image'!$Q$16)</c:f>
              <c:numCache>
                <c:formatCode>General</c:formatCode>
                <c:ptCount val="2"/>
                <c:pt idx="0">
                  <c:v>0.23427601297174977</c:v>
                </c:pt>
                <c:pt idx="1">
                  <c:v>0.25664632307527202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4-405E-9D8D-BFF48F3EC096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'blind-deconvolution_avg_image'!$E$15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'blind-deconvolution_avg_image'!$E$15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'blind-deconvolution_avg_image'!$D$15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'blind-deconvolution_avg_image'!$Q$15</c:f>
              <c:numCache>
                <c:formatCode>General</c:formatCode>
                <c:ptCount val="1"/>
                <c:pt idx="0">
                  <c:v>0.53514427405456411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4-405E-9D8D-BFF48F3EC096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('blind-deconvolution_avg_image'!$E$17,'blind-deconvolution_avg_image'!$E$19)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('blind-deconvolution_avg_image'!$E$17,'blind-deconvolution_avg_image'!$E$19)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('blind-deconvolution_avg_image'!$N$17,'blind-deconvolution_avg_image'!$N$19)</c:f>
                <c:numCache>
                  <c:formatCode>General</c:formatCode>
                  <c:ptCount val="2"/>
                  <c:pt idx="0">
                    <c:v>6.6949806949806942E-2</c:v>
                  </c:pt>
                  <c:pt idx="1">
                    <c:v>8.5745721271393641E-2</c:v>
                  </c:pt>
                </c:numCache>
              </c:numRef>
            </c:plus>
            <c:minus>
              <c:numRef>
                <c:f>('blind-deconvolution_avg_image'!$N$17,'blind-deconvolution_avg_image'!$N$19)</c:f>
                <c:numCache>
                  <c:formatCode>General</c:formatCode>
                  <c:ptCount val="2"/>
                  <c:pt idx="0">
                    <c:v>6.6949806949806942E-2</c:v>
                  </c:pt>
                  <c:pt idx="1">
                    <c:v>8.5745721271393641E-2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('blind-deconvolution_avg_image'!$D$17,'blind-deconvolution_avg_image'!$D$19)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('blind-deconvolution_avg_image'!$Q$17,'blind-deconvolution_avg_image'!$Q$19)</c:f>
              <c:numCache>
                <c:formatCode>General</c:formatCode>
                <c:ptCount val="2"/>
                <c:pt idx="0">
                  <c:v>0.54365104800457331</c:v>
                </c:pt>
                <c:pt idx="1">
                  <c:v>0.33787358884099938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4-405E-9D8D-BFF48F3EC096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('blind-deconvolution_avg_image'!$E$18,'blind-deconvolution_avg_image'!$E$20)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('blind-deconvolution_avg_image'!$E$18,'blind-deconvolution_avg_image'!$E$20)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('blind-deconvolution_avg_image'!$N$18,'blind-deconvolution_avg_image'!$N$20)</c:f>
                <c:numCache>
                  <c:formatCode>General</c:formatCode>
                  <c:ptCount val="2"/>
                  <c:pt idx="0">
                    <c:v>2.757705286839145E-2</c:v>
                  </c:pt>
                  <c:pt idx="1">
                    <c:v>5.0802469135802469E-2</c:v>
                  </c:pt>
                </c:numCache>
              </c:numRef>
            </c:plus>
            <c:minus>
              <c:numRef>
                <c:f>('blind-deconvolution_avg_image'!$N$18,'blind-deconvolution_avg_image'!$N$20)</c:f>
                <c:numCache>
                  <c:formatCode>General</c:formatCode>
                  <c:ptCount val="2"/>
                  <c:pt idx="0">
                    <c:v>2.757705286839145E-2</c:v>
                  </c:pt>
                  <c:pt idx="1">
                    <c:v>5.0802469135802469E-2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('blind-deconvolution_avg_image'!$D$18,'blind-deconvolution_avg_image'!$D$20)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('blind-deconvolution_avg_image'!$Q$18,'blind-deconvolution_avg_image'!$Q$20)</c:f>
              <c:numCache>
                <c:formatCode>General</c:formatCode>
                <c:ptCount val="2"/>
                <c:pt idx="0">
                  <c:v>0.22467990119096867</c:v>
                </c:pt>
                <c:pt idx="1">
                  <c:v>0.46019716552526746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34-405E-9D8D-BFF48F3EC096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('blind-deconvolution_avg_image'!$E$2,'blind-deconvolution_avg_image'!$E$4,'blind-deconvolution_avg_image'!$E$6,'blind-deconvolution_avg_image'!$E$8,'blind-deconvolution_avg_image'!$E$10,'blind-deconvolution_avg_image'!$E$12)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('blind-deconvolution_avg_image'!$E$2,'blind-deconvolution_avg_image'!$E$4,'blind-deconvolution_avg_image'!$E$6,'blind-deconvolution_avg_image'!$E$8,'blind-deconvolution_avg_image'!$E$10,'blind-deconvolution_avg_image'!$E$12)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('blind-deconvolution_avg_image'!$D$2,'blind-deconvolution_avg_image'!$D$4,'blind-deconvolution_avg_image'!$D$6,'blind-deconvolution_avg_image'!$D$8,'blind-deconvolution_avg_image'!$D$10,'blind-deconvolution_avg_image'!$D$12)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('blind-deconvolution_avg_image'!$Q$2,'blind-deconvolution_avg_image'!$Q$4,'blind-deconvolution_avg_image'!$Q$6,'blind-deconvolution_avg_image'!$Q$8,'blind-deconvolution_avg_image'!$Q$10,'blind-deconvolution_avg_image'!$Q$12)</c:f>
              <c:numCache>
                <c:formatCode>General</c:formatCode>
                <c:ptCount val="6"/>
                <c:pt idx="0">
                  <c:v>0.43602763670508521</c:v>
                </c:pt>
                <c:pt idx="1">
                  <c:v>0.53982242300767402</c:v>
                </c:pt>
                <c:pt idx="2">
                  <c:v>0.84962351986731932</c:v>
                </c:pt>
                <c:pt idx="3">
                  <c:v>0.56859411171102103</c:v>
                </c:pt>
                <c:pt idx="4">
                  <c:v>0.53813007788222977</c:v>
                </c:pt>
                <c:pt idx="5">
                  <c:v>0.90099910607478484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34-405E-9D8D-BFF48F3EC096}"/>
            </c:ext>
          </c:extLst>
        </c:ser>
        <c:ser>
          <c:idx val="0"/>
          <c:order val="5"/>
          <c:tx>
            <c:v>18nm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('blind-deconvolution_avg_image'!$P$3,'blind-deconvolution_avg_image'!$P$5,'blind-deconvolution_avg_image'!$P$7,'blind-deconvolution_avg_image'!$P$9,'blind-deconvolution_avg_image'!$P$11,'blind-deconvolution_avg_image'!$P$13)</c:f>
                <c:numCache>
                  <c:formatCode>General</c:formatCode>
                  <c:ptCount val="6"/>
                  <c:pt idx="0">
                    <c:v>4.338679245283019E-2</c:v>
                  </c:pt>
                  <c:pt idx="1">
                    <c:v>4.9146226415094349E-2</c:v>
                  </c:pt>
                  <c:pt idx="2">
                    <c:v>5.8346385542168679E-2</c:v>
                  </c:pt>
                  <c:pt idx="3">
                    <c:v>4.3319277108433731E-2</c:v>
                  </c:pt>
                  <c:pt idx="4">
                    <c:v>5.9864457831325296E-2</c:v>
                  </c:pt>
                  <c:pt idx="5">
                    <c:v>6.7653614457831329E-2</c:v>
                  </c:pt>
                </c:numCache>
              </c:numRef>
            </c:plus>
            <c:minus>
              <c:numRef>
                <c:f>('blind-deconvolution_avg_image'!$P$3,'blind-deconvolution_avg_image'!$P$5,'blind-deconvolution_avg_image'!$P$7,'blind-deconvolution_avg_image'!$P$9,'blind-deconvolution_avg_image'!$P$11,'blind-deconvolution_avg_image'!$P$13)</c:f>
                <c:numCache>
                  <c:formatCode>General</c:formatCode>
                  <c:ptCount val="6"/>
                  <c:pt idx="0">
                    <c:v>4.338679245283019E-2</c:v>
                  </c:pt>
                  <c:pt idx="1">
                    <c:v>4.9146226415094349E-2</c:v>
                  </c:pt>
                  <c:pt idx="2">
                    <c:v>5.8346385542168679E-2</c:v>
                  </c:pt>
                  <c:pt idx="3">
                    <c:v>4.3319277108433731E-2</c:v>
                  </c:pt>
                  <c:pt idx="4">
                    <c:v>5.9864457831325296E-2</c:v>
                  </c:pt>
                  <c:pt idx="5">
                    <c:v>6.7653614457831329E-2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('blind-deconvolution_avg_image'!$E$3,'blind-deconvolution_avg_image'!$E$5,'blind-deconvolution_avg_image'!$E$7,'blind-deconvolution_avg_image'!$E$9,'blind-deconvolution_avg_image'!$E$11,'blind-deconvolution_avg_image'!$E$13)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('blind-deconvolution_avg_image'!$E$3,'blind-deconvolution_avg_image'!$E$5,'blind-deconvolution_avg_image'!$E$7,'blind-deconvolution_avg_image'!$E$9,'blind-deconvolution_avg_image'!$E$11,'blind-deconvolution_avg_image'!$E$13)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('blind-deconvolution_avg_image'!$D$3,'blind-deconvolution_avg_image'!$D$5,'blind-deconvolution_avg_image'!$D$7,'blind-deconvolution_avg_image'!$D$9,'blind-deconvolution_avg_image'!$D$11,'blind-deconvolution_avg_image'!$D$13)</c:f>
              <c:numCache>
                <c:formatCode>0.0000</c:formatCode>
                <c:ptCount val="6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</c:numCache>
            </c:numRef>
          </c:xVal>
          <c:yVal>
            <c:numRef>
              <c:f>('blind-deconvolution_avg_image'!$Q$3,'blind-deconvolution_avg_image'!$Q$5,'blind-deconvolution_avg_image'!$Q$7,'blind-deconvolution_avg_image'!$Q$9,'blind-deconvolution_avg_image'!$Q$11,'blind-deconvolution_avg_image'!$Q$13)</c:f>
              <c:numCache>
                <c:formatCode>General</c:formatCode>
                <c:ptCount val="6"/>
                <c:pt idx="0">
                  <c:v>0.51710249835344391</c:v>
                </c:pt>
                <c:pt idx="1">
                  <c:v>0.64313262951249595</c:v>
                </c:pt>
                <c:pt idx="2">
                  <c:v>1.3558894099800436</c:v>
                </c:pt>
                <c:pt idx="3">
                  <c:v>0.8452539925415663</c:v>
                </c:pt>
                <c:pt idx="4">
                  <c:v>1.4094223282398328</c:v>
                </c:pt>
                <c:pt idx="5">
                  <c:v>1.6871878839881216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34-405E-9D8D-BFF48F3EC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/>
                  <a:t>ζ</a:t>
                </a:r>
                <a:r>
                  <a:rPr lang="en-GB" sz="1800" baseline="-25000"/>
                  <a:t>x,y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coherence length</a:t>
            </a:r>
            <a:r>
              <a:rPr lang="en-GB" baseline="0"/>
              <a:t> </a:t>
            </a:r>
            <a:r>
              <a:rPr lang="el-GR" baseline="0"/>
              <a:t>ξ</a:t>
            </a:r>
            <a:r>
              <a:rPr lang="en-GB" baseline="0"/>
              <a:t> / </a:t>
            </a:r>
            <a:r>
              <a:rPr lang="el-GR" baseline="0"/>
              <a:t>σ</a:t>
            </a:r>
            <a:r>
              <a:rPr lang="en-GB" baseline="0"/>
              <a:t>_beam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('Wiener-deconvolution_single_v2'!$D$14,'Wiener-deconvolution_single_v2'!$D$16)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('Wiener-deconvolution_single_v2'!$M$14,'Wiener-deconvolution_single_v2'!$M$16)</c:f>
              <c:numCache>
                <c:formatCode>0.000</c:formatCode>
                <c:ptCount val="2"/>
                <c:pt idx="0">
                  <c:v>1.1381720430107527</c:v>
                </c:pt>
                <c:pt idx="1">
                  <c:v>1.0250268817204302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A-4888-85D5-B892743B909D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'Wiener-deconvolution_single_v2'!$D$15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('Wiener-deconvolution_single_v2'!$M$15,'Wiener-deconvolution_single_v2'!$M$15)</c:f>
              <c:numCache>
                <c:formatCode>0.000</c:formatCode>
                <c:ptCount val="2"/>
                <c:pt idx="0">
                  <c:v>1.7811799410029501</c:v>
                </c:pt>
                <c:pt idx="1">
                  <c:v>1.7811799410029501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A-4888-85D5-B892743B909D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('Wiener-deconvolution_single_v2'!$D$17,'Wiener-deconvolution_single_v2'!$D$19)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('Wiener-deconvolution_single_v2'!$M$17,'Wiener-deconvolution_single_v2'!$M$19)</c:f>
              <c:numCache>
                <c:formatCode>0.000</c:formatCode>
                <c:ptCount val="2"/>
                <c:pt idx="1">
                  <c:v>1.5716625916870415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8A-4888-85D5-B892743B909D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('Wiener-deconvolution_single_v2'!$D$18,'Wiener-deconvolution_single_v2'!$D$20)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('Wiener-deconvolution_single_v2'!$M$18,'Wiener-deconvolution_single_v2'!$M$20)</c:f>
              <c:numCache>
                <c:formatCode>0.000</c:formatCode>
                <c:ptCount val="2"/>
                <c:pt idx="1">
                  <c:v>1.5422962962962963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8A-4888-85D5-B892743B909D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98A-4888-85D5-B892743B909D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('Wiener-deconvolution_singleshot'!$E$2,'Wiener-deconvolution_singleshot'!$E$4,'Wiener-deconvolution_singleshot'!$E$6,'Wiener-deconvolution_singleshot'!$E$8,'Wiener-deconvolution_singleshot'!$E$10,'Wiener-deconvolution_singleshot'!$E$12)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('Wiener-deconvolution_singleshot'!$E$2,'Wiener-deconvolution_singleshot'!$E$4,'Wiener-deconvolution_singleshot'!$E$6,'Wiener-deconvolution_singleshot'!$E$8,'Wiener-deconvolution_singleshot'!$E$10,'Wiener-deconvolution_singleshot'!$E$12)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('Wiener-deconvolution_single_v2'!$D$2,'Wiener-deconvolution_single_v2'!$D$4,'Wiener-deconvolution_single_v2'!$D$6,'Wiener-deconvolution_single_v2'!$D$8,'Wiener-deconvolution_single_v2'!$D$10,'Wiener-deconvolution_single_v2'!$D$12)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('Wiener-deconvolution_single_v2'!$M$2,'Wiener-deconvolution_single_v2'!$M$4,'Wiener-deconvolution_single_v2'!$M$6,'Wiener-deconvolution_single_v2'!$M$8,'Wiener-deconvolution_single_v2'!$M$10,'Wiener-deconvolution_single_v2'!$M$12)</c:f>
              <c:numCache>
                <c:formatCode>0.000</c:formatCode>
                <c:ptCount val="6"/>
                <c:pt idx="0">
                  <c:v>1.1797985611510793</c:v>
                </c:pt>
                <c:pt idx="1">
                  <c:v>1.212705035971223</c:v>
                </c:pt>
                <c:pt idx="2">
                  <c:v>1.891776649746193</c:v>
                </c:pt>
                <c:pt idx="3">
                  <c:v>1.4645431472081218</c:v>
                </c:pt>
                <c:pt idx="4">
                  <c:v>1.5842385786802031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8A-4888-85D5-B892743B909D}"/>
            </c:ext>
          </c:extLst>
        </c:ser>
        <c:ser>
          <c:idx val="0"/>
          <c:order val="5"/>
          <c:tx>
            <c:v>18nm horizontal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plus>
            <c:min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('Wiener-deconvolution_single_v2'!$D$3,'Wiener-deconvolution_single_v2'!$D$5,'Wiener-deconvolution_single_v2'!$D$7,'Wiener-deconvolution_single_v2'!$D$9,'Wiener-deconvolution_single_v2'!$D$11,'Wiener-deconvolution_single_v2'!$D$13)</c:f>
              <c:numCache>
                <c:formatCode>0.0000</c:formatCode>
                <c:ptCount val="6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</c:numCache>
            </c:numRef>
          </c:xVal>
          <c:yVal>
            <c:numRef>
              <c:f>('Wiener-deconvolution_single_v2'!$M$3,'Wiener-deconvolution_single_v2'!$M$5,'Wiener-deconvolution_single_v2'!$M$7,'Wiener-deconvolution_single_v2'!$M$9,'Wiener-deconvolution_single_v2'!$M$11,'Wiener-deconvolution_single_v2'!$M$13)</c:f>
              <c:numCache>
                <c:formatCode>0.000</c:formatCode>
                <c:ptCount val="6"/>
                <c:pt idx="0">
                  <c:v>1.1758018867924529</c:v>
                </c:pt>
                <c:pt idx="1">
                  <c:v>1.0878655660377359</c:v>
                </c:pt>
                <c:pt idx="2">
                  <c:v>2.4250602409638553</c:v>
                </c:pt>
                <c:pt idx="3">
                  <c:v>2.0276506024096386</c:v>
                </c:pt>
                <c:pt idx="4">
                  <c:v>2.5912951807228914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8A-4888-85D5-B892743B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ξ/σ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coherence length</a:t>
            </a:r>
            <a:r>
              <a:rPr lang="en-GB" baseline="0"/>
              <a:t> </a:t>
            </a:r>
            <a:r>
              <a:rPr lang="el-GR" baseline="0"/>
              <a:t>ξ</a:t>
            </a:r>
            <a:r>
              <a:rPr lang="en-GB" baseline="0"/>
              <a:t> / </a:t>
            </a:r>
            <a:r>
              <a:rPr lang="el-GR" baseline="0"/>
              <a:t>σ</a:t>
            </a:r>
            <a:r>
              <a:rPr lang="en-GB" baseline="0"/>
              <a:t>_beam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('Wiener-deconvolution_single_v2'!$D$14,'Wiener-deconvolution_single_v2'!$D$16)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('Wiener-deconvolution_single_v2'!$M$14,'Wiener-deconvolution_single_v2'!$M$16)</c:f>
              <c:numCache>
                <c:formatCode>0.000</c:formatCode>
                <c:ptCount val="2"/>
                <c:pt idx="0">
                  <c:v>1.1381720430107527</c:v>
                </c:pt>
                <c:pt idx="1">
                  <c:v>1.0250268817204302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F-4AFD-92F6-373C4A8CC2AA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'Wiener-deconvolution_single_v2'!$D$15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('Wiener-deconvolution_single_v2'!$M$15,'Wiener-deconvolution_single_v2'!$M$15)</c:f>
              <c:numCache>
                <c:formatCode>0.000</c:formatCode>
                <c:ptCount val="2"/>
                <c:pt idx="0">
                  <c:v>1.7811799410029501</c:v>
                </c:pt>
                <c:pt idx="1">
                  <c:v>1.7811799410029501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0F-4AFD-92F6-373C4A8CC2AA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('Wiener-deconvolution_single_v2'!$D$17,'Wiener-deconvolution_single_v2'!$D$19)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('Wiener-deconvolution_single_v2'!$M$17,'Wiener-deconvolution_single_v2'!$M$19)</c:f>
              <c:numCache>
                <c:formatCode>0.000</c:formatCode>
                <c:ptCount val="2"/>
                <c:pt idx="1">
                  <c:v>1.5716625916870415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0F-4AFD-92F6-373C4A8CC2AA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('Wiener-deconvolution_single_v2'!$D$18,'Wiener-deconvolution_single_v2'!$D$20)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('Wiener-deconvolution_single_v2'!$M$18,'Wiener-deconvolution_single_v2'!$M$20)</c:f>
              <c:numCache>
                <c:formatCode>0.000</c:formatCode>
                <c:ptCount val="2"/>
                <c:pt idx="1">
                  <c:v>1.5422962962962963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0F-4AFD-92F6-373C4A8CC2AA}"/>
            </c:ext>
          </c:extLst>
        </c:ser>
        <c:ser>
          <c:idx val="3"/>
          <c:order val="4"/>
          <c:tx>
            <c:v>18nm vertical 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('Wiener-deconvolution_single_v2'!$D$6,'Wiener-deconvolution_single_v2'!$D$8,'Wiener-deconvolution_single_v2'!$D$10,'Wiener-deconvolution_single_v2'!$D$12)</c:f>
              <c:numCache>
                <c:formatCode>0.0000</c:formatCode>
                <c:ptCount val="4"/>
                <c:pt idx="0">
                  <c:v>0.54568527918781728</c:v>
                </c:pt>
                <c:pt idx="1">
                  <c:v>0.81725888324873097</c:v>
                </c:pt>
                <c:pt idx="2">
                  <c:v>1.1294416243654823</c:v>
                </c:pt>
                <c:pt idx="3">
                  <c:v>1.7944162436548223</c:v>
                </c:pt>
              </c:numCache>
            </c:numRef>
          </c:xVal>
          <c:yVal>
            <c:numRef>
              <c:f>('Wiener-deconvolution_single_v2'!$M$6,'Wiener-deconvolution_single_v2'!$M$8,'Wiener-deconvolution_single_v2'!$M$10,'Wiener-deconvolution_single_v2'!$M$12)</c:f>
              <c:numCache>
                <c:formatCode>0.000</c:formatCode>
                <c:ptCount val="4"/>
                <c:pt idx="0">
                  <c:v>1.891776649746193</c:v>
                </c:pt>
                <c:pt idx="1">
                  <c:v>1.4645431472081218</c:v>
                </c:pt>
                <c:pt idx="2">
                  <c:v>1.5842385786802031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0F-4AFD-92F6-373C4A8CC2AA}"/>
            </c:ext>
          </c:extLst>
        </c:ser>
        <c:ser>
          <c:idx val="0"/>
          <c:order val="5"/>
          <c:tx>
            <c:v>18nm horizontal 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plus>
            <c:min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('Wiener-deconvolution_single_v2'!$D$7,'Wiener-deconvolution_single_v2'!$D$9,'Wiener-deconvolution_single_v2'!$D$11,'Wiener-deconvolution_single_v2'!$D$13)</c:f>
              <c:numCache>
                <c:formatCode>0.0000</c:formatCode>
                <c:ptCount val="4"/>
                <c:pt idx="0">
                  <c:v>0.64759036144578308</c:v>
                </c:pt>
                <c:pt idx="1">
                  <c:v>0.96987951807228912</c:v>
                </c:pt>
                <c:pt idx="2">
                  <c:v>1.3403614457831325</c:v>
                </c:pt>
                <c:pt idx="3">
                  <c:v>2.1295180722891565</c:v>
                </c:pt>
              </c:numCache>
            </c:numRef>
          </c:xVal>
          <c:yVal>
            <c:numRef>
              <c:f>('Wiener-deconvolution_single_v2'!$M$7,'Wiener-deconvolution_single_v2'!$M$9,'Wiener-deconvolution_single_v2'!$M$11)</c:f>
              <c:numCache>
                <c:formatCode>0.000</c:formatCode>
                <c:ptCount val="3"/>
                <c:pt idx="0">
                  <c:v>2.4250602409638553</c:v>
                </c:pt>
                <c:pt idx="1">
                  <c:v>2.0276506024096386</c:v>
                </c:pt>
                <c:pt idx="2">
                  <c:v>2.5912951807228914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0F-4AFD-92F6-373C4A8CC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ξ/σ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coherence length</a:t>
            </a:r>
            <a:r>
              <a:rPr lang="en-GB" baseline="0"/>
              <a:t> </a:t>
            </a:r>
            <a:r>
              <a:rPr lang="el-GR" baseline="0"/>
              <a:t>ξ</a:t>
            </a:r>
            <a:r>
              <a:rPr lang="en-GB" baseline="0"/>
              <a:t> / </a:t>
            </a:r>
            <a:r>
              <a:rPr lang="el-GR" baseline="0"/>
              <a:t>σ</a:t>
            </a:r>
            <a:r>
              <a:rPr lang="en-GB" baseline="0"/>
              <a:t>_beam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('Wiener-deconvolution_singleshot'!$D$14,'Wiener-deconvolution_singleshot'!$D$16)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('Wiener-deconvolution_singleshot'!$M$14,'Wiener-deconvolution_singleshot'!$M$16)</c:f>
              <c:numCache>
                <c:formatCode>0.000</c:formatCode>
                <c:ptCount val="2"/>
                <c:pt idx="0">
                  <c:v>1.9356720430107528</c:v>
                </c:pt>
                <c:pt idx="1">
                  <c:v>1.7363440860215054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B-4358-9987-FDDAD755D233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'Wiener-deconvolution_singleshot'!$D$15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'Wiener-deconvolution_singleshot'!$M$15</c:f>
              <c:numCache>
                <c:formatCode>0.000</c:formatCode>
                <c:ptCount val="1"/>
                <c:pt idx="0">
                  <c:v>3.0172566371681415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B-4358-9987-FDDAD755D233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('Wiener-deconvolution_singleshot'!$D$17,'Wiener-deconvolution_singleshot'!$D$19)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('Wiener-deconvolution_singleshot'!$M$17,'Wiener-deconvolution_singleshot'!$M$19)</c:f>
              <c:numCache>
                <c:formatCode>0.000</c:formatCode>
                <c:ptCount val="2"/>
                <c:pt idx="0">
                  <c:v>1.0501930501930501</c:v>
                </c:pt>
                <c:pt idx="1">
                  <c:v>1.5592909535452322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4B-4358-9987-FDDAD755D233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('Wiener-deconvolution_singleshot'!$D$18,'Wiener-deconvolution_singleshot'!$D$20)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('Wiener-deconvolution_singleshot'!$M$18,'Wiener-deconvolution_singleshot'!$M$20)</c:f>
              <c:numCache>
                <c:formatCode>0.000</c:formatCode>
                <c:ptCount val="2"/>
                <c:pt idx="0">
                  <c:v>0.66209223847019127</c:v>
                </c:pt>
                <c:pt idx="1">
                  <c:v>1.542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4B-4358-9987-FDDAD755D233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4B-4358-9987-FDDAD755D233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('Wiener-deconvolution_singleshot'!$E$2,'Wiener-deconvolution_singleshot'!$E$4,'Wiener-deconvolution_singleshot'!$E$6,'Wiener-deconvolution_singleshot'!$E$8,'Wiener-deconvolution_singleshot'!$E$10,'Wiener-deconvolution_singleshot'!$E$12)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('Wiener-deconvolution_singleshot'!$E$2,'Wiener-deconvolution_singleshot'!$E$4,'Wiener-deconvolution_singleshot'!$E$6,'Wiener-deconvolution_singleshot'!$E$8,'Wiener-deconvolution_singleshot'!$E$10,'Wiener-deconvolution_singleshot'!$E$12)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('Wiener-deconvolution_singleshot'!$D$2,'Wiener-deconvolution_singleshot'!$D$4,'Wiener-deconvolution_singleshot'!$D$6,'Wiener-deconvolution_singleshot'!$D$8,'Wiener-deconvolution_singleshot'!$D$10,'Wiener-deconvolution_singleshot'!$D$12)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('Wiener-deconvolution_singleshot'!$M$2,'Wiener-deconvolution_singleshot'!$M$4,'Wiener-deconvolution_singleshot'!$M$6,'Wiener-deconvolution_singleshot'!$M$8,'Wiener-deconvolution_singleshot'!$M$10,'Wiener-deconvolution_singleshot'!$M$12)</c:f>
              <c:numCache>
                <c:formatCode>0.000</c:formatCode>
                <c:ptCount val="6"/>
                <c:pt idx="0">
                  <c:v>0.88576978417266194</c:v>
                </c:pt>
                <c:pt idx="1">
                  <c:v>0.90838848920863313</c:v>
                </c:pt>
                <c:pt idx="2">
                  <c:v>1.418756345177665</c:v>
                </c:pt>
                <c:pt idx="3">
                  <c:v>1.0963451776649746</c:v>
                </c:pt>
                <c:pt idx="4">
                  <c:v>1.1860406091370559</c:v>
                </c:pt>
                <c:pt idx="5">
                  <c:v>1.327208121827411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74B-4358-9987-FDDAD755D233}"/>
            </c:ext>
          </c:extLst>
        </c:ser>
        <c:ser>
          <c:idx val="0"/>
          <c:order val="5"/>
          <c:tx>
            <c:v>18nm horizontal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plus>
            <c:min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$3,'Wiener-deconvolution_singleshot'!$D$5,'Wiener-deconvolution_singleshot'!$D$7,'Wiener-deconvolution_singleshot'!$D$9,'Wiener-deconvolution_singleshot'!$D$11,'Wiener-deconvolution_singleshot'!$D$13,'Wiener-deconvolution_singleshot'!$D$3,'Wiener-deconvolution_singleshot'!$D$5,'Wiener-deconvolution_singleshot'!$D$7,'Wiener-deconvolution_singleshot'!$D$9,'Wiener-deconvolution_singleshot'!$D$11,'Wiener-deconvolution_singleshot'!$D$13)</c:f>
              <c:numCache>
                <c:formatCode>0.0000</c:formatCode>
                <c:ptCount val="12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  <c:pt idx="6">
                  <c:v>0.25353773584905659</c:v>
                </c:pt>
                <c:pt idx="7">
                  <c:v>1.0495283018867925</c:v>
                </c:pt>
                <c:pt idx="8">
                  <c:v>0.64759036144578308</c:v>
                </c:pt>
                <c:pt idx="9">
                  <c:v>0.96987951807228912</c:v>
                </c:pt>
                <c:pt idx="10">
                  <c:v>1.3403614457831325</c:v>
                </c:pt>
                <c:pt idx="11">
                  <c:v>2.1295180722891565</c:v>
                </c:pt>
              </c:numCache>
            </c:numRef>
          </c:xVal>
          <c:yVal>
            <c:numRef>
              <c:f>('Wiener-deconvolution_singleshot'!$M$3,'Wiener-deconvolution_singleshot'!$M$5,'Wiener-deconvolution_singleshot'!$M$7,'Wiener-deconvolution_singleshot'!$M$9,'Wiener-deconvolution_singleshot'!$M$11,'Wiener-deconvolution_singleshot'!$M$13)</c:f>
              <c:numCache>
                <c:formatCode>0.000</c:formatCode>
                <c:ptCount val="6"/>
                <c:pt idx="0">
                  <c:v>0.87905660377358497</c:v>
                </c:pt>
                <c:pt idx="1">
                  <c:v>0.81366745283018871</c:v>
                </c:pt>
                <c:pt idx="2">
                  <c:v>1.8135542168674699</c:v>
                </c:pt>
                <c:pt idx="3">
                  <c:v>1.516144578313253</c:v>
                </c:pt>
                <c:pt idx="4">
                  <c:v>1.9383132530120482</c:v>
                </c:pt>
                <c:pt idx="5">
                  <c:v>2.0904819277108433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4B-4358-9987-FDDAD755D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ξ/σ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normalized degree of coherence </a:t>
            </a:r>
            <a:r>
              <a:rPr lang="el-GR" sz="1400" b="0" i="0" u="none" strike="noStrike" baseline="0">
                <a:effectLst/>
              </a:rPr>
              <a:t>ζ</a:t>
            </a:r>
            <a:r>
              <a:rPr lang="en-GB" sz="1400" b="0" i="0" u="none" strike="noStrike" baseline="-25000">
                <a:effectLst/>
              </a:rPr>
              <a:t>x,y</a:t>
            </a:r>
            <a:r>
              <a:rPr lang="en-GB" baseline="0"/>
              <a:t>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('Wiener-deconvolution_singleshot'!$N$14,'Wiener-deconvolution_singleshot'!$N$16)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('Wiener-deconvolution_singleshot'!$E$14,'Wiener-deconvolution_singleshot'!$E$16)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('Wiener-deconvolution_singleshot'!$D$14,'Wiener-deconvolution_singleshot'!$D$16)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('Wiener-deconvolution_singleshot'!$Q$14,'Wiener-deconvolution_singleshot'!$Q$16)</c:f>
              <c:numCache>
                <c:formatCode>General</c:formatCode>
                <c:ptCount val="2"/>
                <c:pt idx="0">
                  <c:v>1.3461753912435557</c:v>
                </c:pt>
                <c:pt idx="1">
                  <c:v>1.1383115105290176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8-4AC0-B868-D84AABE36DDD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'Wiener-deconvolution_singleshot'!$E$15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'Wiener-deconvolution_singleshot'!$D$15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'Wiener-deconvolution_singleshot'!$Q$15</c:f>
              <c:numCache>
                <c:formatCode>General</c:formatCode>
                <c:ptCount val="1"/>
                <c:pt idx="0">
                  <c:v>2.5149262347901944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38-4AC0-B868-D84AABE36DDD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('Wiener-deconvolution_singleshot'!$E$17,'Wiener-deconvolution_singleshot'!$E$19)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('Wiener-deconvolution_singleshot'!$N$17,'Wiener-deconvolution_singleshot'!$N$19)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('Wiener-deconvolution_singleshot'!$D$17,'Wiener-deconvolution_singleshot'!$D$19)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('Wiener-deconvolution_singleshot'!$Q$17,'Wiener-deconvolution_singleshot'!$Q$19)</c:f>
              <c:numCache>
                <c:formatCode>General</c:formatCode>
                <c:ptCount val="2"/>
                <c:pt idx="0">
                  <c:v>0.48823568586202315</c:v>
                </c:pt>
                <c:pt idx="1">
                  <c:v>0.95874244279134901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8-4AC0-B868-D84AABE36DDD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('Wiener-deconvolution_singleshot'!$E$18,'Wiener-deconvolution_singleshot'!$E$20)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('Wiener-deconvolution_singleshot'!$N$18,'Wiener-deconvolution_singleshot'!$N$20)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('Wiener-deconvolution_singleshot'!$D$18,'Wiener-deconvolution_singleshot'!$D$20)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('Wiener-deconvolution_singleshot'!$Q$18,'Wiener-deconvolution_singleshot'!$Q$20)</c:f>
              <c:numCache>
                <c:formatCode>General</c:formatCode>
                <c:ptCount val="2"/>
                <c:pt idx="0">
                  <c:v>0.20807764832841774</c:v>
                </c:pt>
                <c:pt idx="1">
                  <c:v>0.9415307859651002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38-4AC0-B868-D84AABE36DDD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('Wiener-deconvolution_singleshot'!$E$2,'Wiener-deconvolution_singleshot'!$E$4,'Wiener-deconvolution_singleshot'!$E$6,'Wiener-deconvolution_singleshot'!$E$8,'Wiener-deconvolution_singleshot'!$E$10,'Wiener-deconvolution_singleshot'!$E$12)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('Wiener-deconvolution_singleshot'!$E$2,'Wiener-deconvolution_singleshot'!$E$4,'Wiener-deconvolution_singleshot'!$E$6,'Wiener-deconvolution_singleshot'!$E$8,'Wiener-deconvolution_singleshot'!$E$10,'Wiener-deconvolution_singleshot'!$E$12)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('Wiener-deconvolution_singleshot'!$D$2,'Wiener-deconvolution_singleshot'!$D$4,'Wiener-deconvolution_singleshot'!$D$6,'Wiener-deconvolution_singleshot'!$D$8,'Wiener-deconvolution_singleshot'!$D$10,'Wiener-deconvolution_singleshot'!$D$12)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('Wiener-deconvolution_singleshot'!$Q$2,'Wiener-deconvolution_singleshot'!$Q$4,'Wiener-deconvolution_singleshot'!$Q$6,'Wiener-deconvolution_singleshot'!$Q$8,'Wiener-deconvolution_singleshot'!$Q$10,'Wiener-deconvolution_singleshot'!$Q$12)</c:f>
              <c:numCache>
                <c:formatCode>General</c:formatCode>
                <c:ptCount val="6"/>
                <c:pt idx="0">
                  <c:v>0.35869014473040478</c:v>
                </c:pt>
                <c:pt idx="1">
                  <c:v>0.37565307748126475</c:v>
                </c:pt>
                <c:pt idx="2">
                  <c:v>0.82087067703540073</c:v>
                </c:pt>
                <c:pt idx="3">
                  <c:v>0.52699996331457344</c:v>
                </c:pt>
                <c:pt idx="4">
                  <c:v>0.60496923579489226</c:v>
                </c:pt>
                <c:pt idx="5">
                  <c:v>0.73385621959856384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38-4AC0-B868-D84AABE36DDD}"/>
            </c:ext>
          </c:extLst>
        </c:ser>
        <c:ser>
          <c:idx val="0"/>
          <c:order val="5"/>
          <c:tx>
            <c:v>18nm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plus>
            <c:minus>
              <c:numRef>
                <c:f>('Wiener-deconvolution_singleshot'!$P$3,'Wiener-deconvolution_singleshot'!$P$5,'Wiener-deconvolution_singleshot'!$P$7,'Wiener-deconvolution_singleshot'!$P$9,'Wiener-deconvolution_singleshot'!$P$11,'Wiener-deconvolution_singleshot'!$P$13)</c:f>
                <c:numCache>
                  <c:formatCode>General</c:formatCode>
                  <c:ptCount val="6"/>
                  <c:pt idx="0">
                    <c:v>8.4643396226415091E-2</c:v>
                  </c:pt>
                  <c:pt idx="1">
                    <c:v>6.5034905660377368E-2</c:v>
                  </c:pt>
                  <c:pt idx="2">
                    <c:v>0.18464759036144579</c:v>
                  </c:pt>
                  <c:pt idx="3">
                    <c:v>0.16223132530120482</c:v>
                  </c:pt>
                  <c:pt idx="4">
                    <c:v>0.22393253012048192</c:v>
                  </c:pt>
                  <c:pt idx="5">
                    <c:v>0.22120843373493976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('Wiener-deconvolution_singleshot'!$E$3,'Wiener-deconvolution_singleshot'!$E$5,'Wiener-deconvolution_singleshot'!$E$7,'Wiener-deconvolution_singleshot'!$E$9,'Wiener-deconvolution_singleshot'!$E$11,'Wiener-deconvolution_singleshot'!$E$13)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('Wiener-deconvolution_singleshot'!$D$3,'Wiener-deconvolution_singleshot'!$D$5,'Wiener-deconvolution_singleshot'!$D$7,'Wiener-deconvolution_singleshot'!$D$9,'Wiener-deconvolution_singleshot'!$D$11,'Wiener-deconvolution_singleshot'!$D$13)</c:f>
              <c:numCache>
                <c:formatCode>0.0000</c:formatCode>
                <c:ptCount val="6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</c:numCache>
            </c:numRef>
          </c:xVal>
          <c:yVal>
            <c:numRef>
              <c:f>('Wiener-deconvolution_singleshot'!$Q$3,'Wiener-deconvolution_singleshot'!$Q$5,'Wiener-deconvolution_singleshot'!$Q$7,'Wiener-deconvolution_singleshot'!$Q$9,'Wiener-deconvolution_singleshot'!$Q$11,'Wiener-deconvolution_singleshot'!$Q$13)</c:f>
              <c:numCache>
                <c:formatCode>General</c:formatCode>
                <c:ptCount val="6"/>
                <c:pt idx="0">
                  <c:v>0.35371198068966331</c:v>
                </c:pt>
                <c:pt idx="1">
                  <c:v>0.30662333652701945</c:v>
                </c:pt>
                <c:pt idx="2">
                  <c:v>1.2182256531822044</c:v>
                </c:pt>
                <c:pt idx="3">
                  <c:v>0.91591667591425741</c:v>
                </c:pt>
                <c:pt idx="4">
                  <c:v>1.3489610301294852</c:v>
                </c:pt>
                <c:pt idx="5">
                  <c:v>1.5105222624055175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38-4AC0-B868-D84AABE36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/>
                  <a:t>ζ</a:t>
                </a:r>
                <a:r>
                  <a:rPr lang="en-GB" sz="1800" baseline="-25000"/>
                  <a:t>x,y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normalized degree of coherence </a:t>
            </a:r>
            <a:r>
              <a:rPr lang="el-GR" sz="1400" b="0" i="0" u="none" strike="noStrike" baseline="0">
                <a:effectLst/>
              </a:rPr>
              <a:t>ζ</a:t>
            </a:r>
            <a:r>
              <a:rPr lang="en-GB" sz="1400" b="0" i="0" u="none" strike="noStrike" baseline="-25000">
                <a:effectLst/>
              </a:rPr>
              <a:t>x,y</a:t>
            </a:r>
            <a:r>
              <a:rPr lang="en-GB" baseline="0"/>
              <a:t>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('Wiener-deconvolution_avg_image'!$N$14,'Wiener-deconvolution_avg_image'!$N$16)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('Wiener-deconvolution_avg_image'!$N$14,'Wiener-deconvolution_avg_image'!$N$16)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('Wiener-deconvolution_avg_image'!$E$14,'Wiener-deconvolution_avg_image'!$E$16)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('Wiener-deconvolution_avg_image'!$E$14,'Wiener-deconvolution_avg_image'!$E$16)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('Wiener-deconvolution_avg_image'!$D$14,'Wiener-deconvolution_avg_image'!$D$16)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('Wiener-deconvolution_avg_image'!$Q$14,'Wiener-deconvolution_avg_image'!$Q$16)</c:f>
              <c:numCache>
                <c:formatCode>General</c:formatCode>
                <c:ptCount val="2"/>
                <c:pt idx="0">
                  <c:v>1.1135899795032802</c:v>
                </c:pt>
                <c:pt idx="1">
                  <c:v>0.94534096208766905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F-4D88-B088-1F8A966EF841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'Wiener-deconvolution_avg_image'!$D$15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'Wiener-deconvolution_avg_image'!$Q$15</c:f>
              <c:numCache>
                <c:formatCode>General</c:formatCode>
                <c:ptCount val="1"/>
                <c:pt idx="0">
                  <c:v>1.8212776546123841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F-4D88-B088-1F8A966EF841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('Wiener-deconvolution_avg_image'!$E$17,'Wiener-deconvolution_avg_image'!$E$19)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('Wiener-deconvolution_avg_image'!$E$17,'Wiener-deconvolution_avg_image'!$E$19)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('Wiener-deconvolution_avg_image'!$N$17,'Wiener-deconvolution_avg_image'!$N$19)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('Wiener-deconvolution_avg_image'!$N$17,'Wiener-deconvolution_avg_image'!$N$19)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('Wiener-deconvolution_avg_image'!$D$17,'Wiener-deconvolution_avg_image'!$D$19)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('Wiener-deconvolution_avg_image'!$Q$17,'Wiener-deconvolution_avg_image'!$Q$19)</c:f>
              <c:numCache>
                <c:formatCode>General</c:formatCode>
                <c:ptCount val="2"/>
                <c:pt idx="0">
                  <c:v>0.48823568586202315</c:v>
                </c:pt>
                <c:pt idx="1">
                  <c:v>0.12458030999844484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F-4D88-B088-1F8A966EF841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('Wiener-deconvolution_avg_image'!$E$18,'Wiener-deconvolution_avg_image'!$E$20)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('Wiener-deconvolution_avg_image'!$E$18,'Wiener-deconvolution_avg_image'!$E$20)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('Wiener-deconvolution_avg_image'!$N$18,'Wiener-deconvolution_avg_image'!$N$20)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('Wiener-deconvolution_avg_image'!$N$18,'Wiener-deconvolution_avg_image'!$N$20)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('Wiener-deconvolution_avg_image'!$D$18,'Wiener-deconvolution_avg_image'!$D$20)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('Wiener-deconvolution_avg_image'!$Q$18,'Wiener-deconvolution_avg_image'!$Q$20)</c:f>
              <c:numCache>
                <c:formatCode>General</c:formatCode>
                <c:ptCount val="2"/>
                <c:pt idx="0">
                  <c:v>0.20807764832841774</c:v>
                </c:pt>
                <c:pt idx="1">
                  <c:v>0.66414151656096332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AF-4D88-B088-1F8A966EF841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('Wiener-deconvolution_avg_image'!$E$2,'Wiener-deconvolution_avg_image'!$E$4,'Wiener-deconvolution_avg_image'!$E$6,'Wiener-deconvolution_avg_image'!$E$8,'Wiener-deconvolution_avg_image'!$E$10,'Wiener-deconvolution_avg_image'!$E$12)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('Wiener-deconvolution_avg_image'!$E$2,'Wiener-deconvolution_avg_image'!$E$4,'Wiener-deconvolution_avg_image'!$E$6,'Wiener-deconvolution_avg_image'!$E$8,'Wiener-deconvolution_avg_image'!$E$10,'Wiener-deconvolution_avg_image'!$E$12)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('Wiener-deconvolution_avg_image'!$D$2,'Wiener-deconvolution_avg_image'!$D$4,'Wiener-deconvolution_avg_image'!$D$6,'Wiener-deconvolution_avg_image'!$D$8,'Wiener-deconvolution_avg_image'!$D$10,'Wiener-deconvolution_avg_image'!$D$12)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('Wiener-deconvolution_avg_image'!$Q$2,'Wiener-deconvolution_avg_image'!$Q$4,'Wiener-deconvolution_avg_image'!$Q$6,'Wiener-deconvolution_avg_image'!$Q$8,'Wiener-deconvolution_avg_image'!$Q$10,'Wiener-deconvolution_avg_image'!$Q$12)</c:f>
              <c:numCache>
                <c:formatCode>General</c:formatCode>
                <c:ptCount val="6"/>
                <c:pt idx="0">
                  <c:v>0.35150709790622131</c:v>
                </c:pt>
                <c:pt idx="1">
                  <c:v>0.76825849380905986</c:v>
                </c:pt>
                <c:pt idx="2">
                  <c:v>1.049774256479687</c:v>
                </c:pt>
                <c:pt idx="3">
                  <c:v>0.50976244761630007</c:v>
                </c:pt>
                <c:pt idx="4">
                  <c:v>0.52232349529523292</c:v>
                </c:pt>
                <c:pt idx="5">
                  <c:v>0.69139237542880172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AF-4D88-B088-1F8A966EF841}"/>
            </c:ext>
          </c:extLst>
        </c:ser>
        <c:ser>
          <c:idx val="0"/>
          <c:order val="5"/>
          <c:tx>
            <c:v>18nm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('Wiener-deconvolution_avg_image'!$P$3,'Wiener-deconvolution_avg_image'!$P$5,'Wiener-deconvolution_avg_image'!$P$7,'Wiener-deconvolution_avg_image'!$P$9,'Wiener-deconvolution_avg_image'!$P$11,'Wiener-deconvolution_avg_image'!$P$13)</c:f>
                <c:numCache>
                  <c:formatCode>General</c:formatCode>
                  <c:ptCount val="6"/>
                  <c:pt idx="0">
                    <c:v>3.6849056603773585E-2</c:v>
                  </c:pt>
                  <c:pt idx="1">
                    <c:v>9.7811320754716997E-3</c:v>
                  </c:pt>
                  <c:pt idx="2">
                    <c:v>5.1962349397590354E-2</c:v>
                  </c:pt>
                  <c:pt idx="3">
                    <c:v>3.6920783132530111E-2</c:v>
                  </c:pt>
                  <c:pt idx="4">
                    <c:v>5.0106325301204818E-2</c:v>
                  </c:pt>
                  <c:pt idx="5">
                    <c:v>5.6973795180722889E-2</c:v>
                  </c:pt>
                </c:numCache>
              </c:numRef>
            </c:plus>
            <c:minus>
              <c:numRef>
                <c:f>('Wiener-deconvolution_avg_image'!$P$3,'Wiener-deconvolution_avg_image'!$P$5,'Wiener-deconvolution_avg_image'!$P$7,'Wiener-deconvolution_avg_image'!$P$9,'Wiener-deconvolution_avg_image'!$P$11,'Wiener-deconvolution_avg_image'!$P$13)</c:f>
                <c:numCache>
                  <c:formatCode>General</c:formatCode>
                  <c:ptCount val="6"/>
                  <c:pt idx="0">
                    <c:v>3.6849056603773585E-2</c:v>
                  </c:pt>
                  <c:pt idx="1">
                    <c:v>9.7811320754716997E-3</c:v>
                  </c:pt>
                  <c:pt idx="2">
                    <c:v>5.1962349397590354E-2</c:v>
                  </c:pt>
                  <c:pt idx="3">
                    <c:v>3.6920783132530111E-2</c:v>
                  </c:pt>
                  <c:pt idx="4">
                    <c:v>5.0106325301204818E-2</c:v>
                  </c:pt>
                  <c:pt idx="5">
                    <c:v>5.6973795180722889E-2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('Wiener-deconvolution_avg_image'!$E$3,'Wiener-deconvolution_avg_image'!$E$5,'Wiener-deconvolution_avg_image'!$E$7,'Wiener-deconvolution_avg_image'!$E$9,'Wiener-deconvolution_avg_image'!$E$11,'Wiener-deconvolution_avg_image'!$E$13)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('Wiener-deconvolution_avg_image'!$E$3,'Wiener-deconvolution_avg_image'!$E$5,'Wiener-deconvolution_avg_image'!$E$7,'Wiener-deconvolution_avg_image'!$E$9,'Wiener-deconvolution_avg_image'!$E$11,'Wiener-deconvolution_avg_image'!$E$13)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('Wiener-deconvolution_avg_image'!$D$3,'Wiener-deconvolution_avg_image'!$D$5,'Wiener-deconvolution_avg_image'!$D$7,'Wiener-deconvolution_avg_image'!$D$9,'Wiener-deconvolution_avg_image'!$D$11,'Wiener-deconvolution_avg_image'!$D$13)</c:f>
              <c:numCache>
                <c:formatCode>0.0000</c:formatCode>
                <c:ptCount val="6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</c:numCache>
            </c:numRef>
          </c:xVal>
          <c:yVal>
            <c:numRef>
              <c:f>('Wiener-deconvolution_avg_image'!$Q$3,'Wiener-deconvolution_avg_image'!$Q$5,'Wiener-deconvolution_avg_image'!$Q$7,'Wiener-deconvolution_avg_image'!$Q$9,'Wiener-deconvolution_avg_image'!$Q$11,'Wiener-deconvolution_avg_image'!$Q$13)</c:f>
              <c:numCache>
                <c:formatCode>General</c:formatCode>
                <c:ptCount val="6"/>
                <c:pt idx="0">
                  <c:v>0.38540911693168645</c:v>
                </c:pt>
                <c:pt idx="1">
                  <c:v>2.9676061356894729E-2</c:v>
                </c:pt>
                <c:pt idx="2">
                  <c:v>1.1339217153243137</c:v>
                </c:pt>
                <c:pt idx="3">
                  <c:v>0.64497384883700237</c:v>
                </c:pt>
                <c:pt idx="4">
                  <c:v>1.0705830593093488</c:v>
                </c:pt>
                <c:pt idx="5">
                  <c:v>1.3077061758574777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AF-4D88-B088-1F8A966EF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/>
                  <a:t>ζ</a:t>
                </a:r>
                <a:r>
                  <a:rPr lang="en-GB" sz="1800" baseline="-25000"/>
                  <a:t>x,y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coherence length</a:t>
            </a:r>
            <a:r>
              <a:rPr lang="en-GB" baseline="0"/>
              <a:t> </a:t>
            </a:r>
            <a:r>
              <a:rPr lang="el-GR" baseline="0"/>
              <a:t>ξ</a:t>
            </a:r>
            <a:r>
              <a:rPr lang="en-GB" baseline="0"/>
              <a:t> / </a:t>
            </a:r>
            <a:r>
              <a:rPr lang="el-GR" baseline="0"/>
              <a:t>σ</a:t>
            </a:r>
            <a:r>
              <a:rPr lang="en-GB" baseline="0"/>
              <a:t>_beam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('Wiener-deconvolution_avg_image'!$N$14,'Wiener-deconvolution_avg_image'!$N$16)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('Wiener-deconvolution_avg_image'!$N$14,'Wiener-deconvolution_avg_image'!$N$16)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('Wiener-deconvolution_avg_image'!$E$14,'Wiener-deconvolution_avg_image'!$E$16)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('Wiener-deconvolution_avg_image'!$E$14,'Wiener-deconvolution_avg_image'!$E$16)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('Wiener-deconvolution_avg_image'!$D$14,'Wiener-deconvolution_avg_image'!$D$16)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('Wiener-deconvolution_avg_image'!$M$14,'Wiener-deconvolution_avg_image'!$M$16)</c:f>
              <c:numCache>
                <c:formatCode>0.000</c:formatCode>
                <c:ptCount val="2"/>
                <c:pt idx="0">
                  <c:v>1.7122849462365592</c:v>
                </c:pt>
                <c:pt idx="1">
                  <c:v>1.5458333333333332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5-4555-9B87-6BE290F116C4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'Wiener-deconvolution_avg_image'!$D$15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'Wiener-deconvolution_avg_image'!$M$15</c:f>
              <c:numCache>
                <c:formatCode>0.000</c:formatCode>
                <c:ptCount val="1"/>
                <c:pt idx="0">
                  <c:v>2.3792625368731564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05-4555-9B87-6BE290F116C4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('Wiener-deconvolution_avg_image'!$E$17,'Wiener-deconvolution_avg_image'!$E$19)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('Wiener-deconvolution_avg_image'!$E$17,'Wiener-deconvolution_avg_image'!$E$19)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('Wiener-deconvolution_avg_image'!$N$17,'Wiener-deconvolution_avg_image'!$N$19)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('Wiener-deconvolution_avg_image'!$N$17,'Wiener-deconvolution_avg_image'!$N$19)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('Wiener-deconvolution_avg_image'!$D$17,'Wiener-deconvolution_avg_image'!$D$19)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('Wiener-deconvolution_avg_image'!$M$17,'Wiener-deconvolution_avg_image'!$M$19)</c:f>
              <c:numCache>
                <c:formatCode>0.000</c:formatCode>
                <c:ptCount val="2"/>
                <c:pt idx="0">
                  <c:v>1.0501930501930501</c:v>
                </c:pt>
                <c:pt idx="1">
                  <c:v>0.50699266503667484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05-4555-9B87-6BE290F116C4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('Wiener-deconvolution_avg_image'!$E$18,'Wiener-deconvolution_avg_image'!$E$20)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('Wiener-deconvolution_avg_image'!$E$18,'Wiener-deconvolution_avg_image'!$E$20)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('Wiener-deconvolution_avg_image'!$N$18,'Wiener-deconvolution_avg_image'!$N$20)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('Wiener-deconvolution_avg_image'!$N$18,'Wiener-deconvolution_avg_image'!$N$20)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('Wiener-deconvolution_avg_image'!$D$18,'Wiener-deconvolution_avg_image'!$D$20)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('Wiener-deconvolution_avg_image'!$M$18,'Wiener-deconvolution_avg_image'!$M$20)</c:f>
              <c:numCache>
                <c:formatCode>0.000</c:formatCode>
                <c:ptCount val="2"/>
                <c:pt idx="0">
                  <c:v>0.66209223847019127</c:v>
                </c:pt>
                <c:pt idx="1">
                  <c:v>1.2518024691358025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05-4555-9B87-6BE290F116C4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05-4555-9B87-6BE290F116C4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('Wiener-deconvolution_avg_image'!$E$2,'Wiener-deconvolution_avg_image'!$E$4,'Wiener-deconvolution_avg_image'!$E$6,'Wiener-deconvolution_avg_image'!$E$8,'Wiener-deconvolution_avg_image'!$E$10,'Wiener-deconvolution_avg_image'!$E$12)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('Wiener-deconvolution_avg_image'!$E$2,'Wiener-deconvolution_avg_image'!$E$4,'Wiener-deconvolution_avg_image'!$E$6,'Wiener-deconvolution_avg_image'!$E$8,'Wiener-deconvolution_avg_image'!$E$10,'Wiener-deconvolution_avg_image'!$E$12)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('Wiener-deconvolution_avg_image'!$D$2,'Wiener-deconvolution_avg_image'!$D$4,'Wiener-deconvolution_avg_image'!$D$6,'Wiener-deconvolution_avg_image'!$D$8,'Wiener-deconvolution_avg_image'!$D$10,'Wiener-deconvolution_avg_image'!$D$12)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('Wiener-deconvolution_avg_image'!$M$2,'Wiener-deconvolution_avg_image'!$M$4,'Wiener-deconvolution_avg_image'!$M$6,'Wiener-deconvolution_avg_image'!$M$8,'Wiener-deconvolution_avg_image'!$M$10,'Wiener-deconvolution_avg_image'!$M$12)</c:f>
              <c:numCache>
                <c:formatCode>0.000</c:formatCode>
                <c:ptCount val="6"/>
                <c:pt idx="0">
                  <c:v>0.87607194244604314</c:v>
                </c:pt>
                <c:pt idx="1">
                  <c:v>1.3637122302158273</c:v>
                </c:pt>
                <c:pt idx="2">
                  <c:v>1.649746192893401</c:v>
                </c:pt>
                <c:pt idx="3">
                  <c:v>1.0759644670050761</c:v>
                </c:pt>
                <c:pt idx="4">
                  <c:v>1.0908375634517766</c:v>
                </c:pt>
                <c:pt idx="5">
                  <c:v>1.2815228426395939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05-4555-9B87-6BE290F116C4}"/>
            </c:ext>
          </c:extLst>
        </c:ser>
        <c:ser>
          <c:idx val="0"/>
          <c:order val="5"/>
          <c:tx>
            <c:v>18nm horizontal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('Wiener-deconvolution_avg_image'!$P$3,'Wiener-deconvolution_avg_image'!$P$5,'Wiener-deconvolution_avg_image'!$P$7,'Wiener-deconvolution_avg_image'!$P$9,'Wiener-deconvolution_avg_image'!$P$11,'Wiener-deconvolution_avg_image'!$P$13)</c:f>
                <c:numCache>
                  <c:formatCode>General</c:formatCode>
                  <c:ptCount val="6"/>
                  <c:pt idx="0">
                    <c:v>3.6849056603773585E-2</c:v>
                  </c:pt>
                  <c:pt idx="1">
                    <c:v>9.7811320754716997E-3</c:v>
                  </c:pt>
                  <c:pt idx="2">
                    <c:v>5.1962349397590354E-2</c:v>
                  </c:pt>
                  <c:pt idx="3">
                    <c:v>3.6920783132530111E-2</c:v>
                  </c:pt>
                  <c:pt idx="4">
                    <c:v>5.0106325301204818E-2</c:v>
                  </c:pt>
                  <c:pt idx="5">
                    <c:v>5.6973795180722889E-2</c:v>
                  </c:pt>
                </c:numCache>
              </c:numRef>
            </c:plus>
            <c:minus>
              <c:numRef>
                <c:f>('Wiener-deconvolution_avg_image'!$P$3,'Wiener-deconvolution_avg_image'!$P$5,'Wiener-deconvolution_avg_image'!$P$7,'Wiener-deconvolution_avg_image'!$P$9,'Wiener-deconvolution_avg_image'!$P$11,'Wiener-deconvolution_avg_image'!$P$13)</c:f>
                <c:numCache>
                  <c:formatCode>General</c:formatCode>
                  <c:ptCount val="6"/>
                  <c:pt idx="0">
                    <c:v>3.6849056603773585E-2</c:v>
                  </c:pt>
                  <c:pt idx="1">
                    <c:v>9.7811320754716997E-3</c:v>
                  </c:pt>
                  <c:pt idx="2">
                    <c:v>5.1962349397590354E-2</c:v>
                  </c:pt>
                  <c:pt idx="3">
                    <c:v>3.6920783132530111E-2</c:v>
                  </c:pt>
                  <c:pt idx="4">
                    <c:v>5.0106325301204818E-2</c:v>
                  </c:pt>
                  <c:pt idx="5">
                    <c:v>5.6973795180722889E-2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('Wiener-deconvolution_avg_image'!$E$3,'Wiener-deconvolution_avg_image'!$E$5,'Wiener-deconvolution_avg_image'!$E$7,'Wiener-deconvolution_avg_image'!$E$9,'Wiener-deconvolution_avg_image'!$E$11,'Wiener-deconvolution_avg_image'!$E$13)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('Wiener-deconvolution_avg_image'!$E$3,'Wiener-deconvolution_avg_image'!$E$5,'Wiener-deconvolution_avg_image'!$E$7,'Wiener-deconvolution_avg_image'!$E$9,'Wiener-deconvolution_avg_image'!$E$11,'Wiener-deconvolution_avg_image'!$E$13)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$3,'Wiener-deconvolution_avg_image'!$D$5,'Wiener-deconvolution_avg_image'!$D$7,'Wiener-deconvolution_avg_image'!$D$9,'Wiener-deconvolution_avg_image'!$D$11,'Wiener-deconvolution_avg_image'!$D$13,'Wiener-deconvolution_avg_image'!$D$3,'Wiener-deconvolution_avg_image'!$D$5,'Wiener-deconvolution_avg_image'!$D$7,'Wiener-deconvolution_avg_image'!$D$9,'Wiener-deconvolution_avg_image'!$D$11,'Wiener-deconvolution_avg_image'!$D$13)</c:f>
              <c:numCache>
                <c:formatCode>0.0000</c:formatCode>
                <c:ptCount val="12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  <c:pt idx="6">
                  <c:v>0.25353773584905659</c:v>
                </c:pt>
                <c:pt idx="7">
                  <c:v>1.0495283018867925</c:v>
                </c:pt>
                <c:pt idx="8">
                  <c:v>0.64759036144578308</c:v>
                </c:pt>
                <c:pt idx="9">
                  <c:v>0.96987951807228912</c:v>
                </c:pt>
                <c:pt idx="10">
                  <c:v>1.3403614457831325</c:v>
                </c:pt>
                <c:pt idx="11">
                  <c:v>2.1295180722891565</c:v>
                </c:pt>
              </c:numCache>
            </c:numRef>
          </c:xVal>
          <c:yVal>
            <c:numRef>
              <c:f>('Wiener-deconvolution_avg_image'!$M$3,'Wiener-deconvolution_avg_image'!$M$5,'Wiener-deconvolution_avg_image'!$M$7,'Wiener-deconvolution_avg_image'!$M$9,'Wiener-deconvolution_avg_image'!$M$11,'Wiener-deconvolution_avg_image'!$M$13)</c:f>
              <c:numCache>
                <c:formatCode>0.000</c:formatCode>
                <c:ptCount val="6"/>
                <c:pt idx="0">
                  <c:v>0.92122641509433967</c:v>
                </c:pt>
                <c:pt idx="1">
                  <c:v>0.24452830188679248</c:v>
                </c:pt>
                <c:pt idx="2">
                  <c:v>1.732078313253012</c:v>
                </c:pt>
                <c:pt idx="3">
                  <c:v>1.2306927710843372</c:v>
                </c:pt>
                <c:pt idx="4">
                  <c:v>1.6702108433734939</c:v>
                </c:pt>
                <c:pt idx="5">
                  <c:v>1.8991265060240963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05-4555-9B87-6BE290F11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ξ/σ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transverse coherence length</a:t>
            </a:r>
            <a:r>
              <a:rPr lang="en-GB" baseline="0"/>
              <a:t> </a:t>
            </a:r>
            <a:r>
              <a:rPr lang="el-GR" baseline="0"/>
              <a:t>ξ</a:t>
            </a:r>
            <a:r>
              <a:rPr lang="en-GB" baseline="0"/>
              <a:t> / </a:t>
            </a:r>
            <a:r>
              <a:rPr lang="el-GR" baseline="0"/>
              <a:t>σ</a:t>
            </a:r>
            <a:r>
              <a:rPr lang="en-GB" baseline="0"/>
              <a:t>_beam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('Wiener-deconvolution_avg_image'!$N$14,'Wiener-deconvolution_avg_image'!$N$16)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('Wiener-deconvolution_avg_image'!$N$14,'Wiener-deconvolution_avg_image'!$N$16)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('Wiener-deconvolution_avg_image'!$E$14,'Wiener-deconvolution_avg_image'!$E$16)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('Wiener-deconvolution_avg_image'!$E$14,'Wiener-deconvolution_avg_image'!$E$16)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('Wiener-deconvolution_avg_image'!$D$14,'Wiener-deconvolution_avg_image'!$D$16)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('Wiener-deconvolution_avg_image'!$M$14,'Wiener-deconvolution_avg_image'!$M$16)</c:f>
              <c:numCache>
                <c:formatCode>0.000</c:formatCode>
                <c:ptCount val="2"/>
                <c:pt idx="0">
                  <c:v>1.7122849462365592</c:v>
                </c:pt>
                <c:pt idx="1">
                  <c:v>1.5458333333333332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8C-4D37-AB88-EEBB50317040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'Wiener-deconvolution_avg_image'!$E$15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'Wiener-deconvolution_avg_image'!$D$15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'Wiener-deconvolution_avg_image'!$M$15</c:f>
              <c:numCache>
                <c:formatCode>0.000</c:formatCode>
                <c:ptCount val="1"/>
                <c:pt idx="0">
                  <c:v>2.3792625368731564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8C-4D37-AB88-EEBB50317040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('Wiener-deconvolution_avg_image'!$E$17,'Wiener-deconvolution_avg_image'!$E$19)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('Wiener-deconvolution_avg_image'!$E$17,'Wiener-deconvolution_avg_image'!$E$19)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('Wiener-deconvolution_avg_image'!$N$17,'Wiener-deconvolution_avg_image'!$N$19)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('Wiener-deconvolution_avg_image'!$N$17,'Wiener-deconvolution_avg_image'!$N$19)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('Wiener-deconvolution_avg_image'!$D$17,'Wiener-deconvolution_avg_image'!$D$19)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('Wiener-deconvolution_avg_image'!$M$17,'Wiener-deconvolution_avg_image'!$M$19)</c:f>
              <c:numCache>
                <c:formatCode>0.000</c:formatCode>
                <c:ptCount val="2"/>
                <c:pt idx="0">
                  <c:v>1.0501930501930501</c:v>
                </c:pt>
                <c:pt idx="1">
                  <c:v>0.50699266503667484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8C-4D37-AB88-EEBB50317040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('Wiener-deconvolution_avg_image'!$E$18,'Wiener-deconvolution_avg_image'!$E$20)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('Wiener-deconvolution_avg_image'!$E$18,'Wiener-deconvolution_avg_image'!$E$20)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('Wiener-deconvolution_avg_image'!$N$18,'Wiener-deconvolution_avg_image'!$N$20)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('Wiener-deconvolution_avg_image'!$N$18,'Wiener-deconvolution_avg_image'!$N$20)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('Wiener-deconvolution_avg_image'!$D$18,'Wiener-deconvolution_avg_image'!$D$20)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('Wiener-deconvolution_avg_image'!$M$18,'Wiener-deconvolution_avg_image'!$M$20)</c:f>
              <c:numCache>
                <c:formatCode>0.000</c:formatCode>
                <c:ptCount val="2"/>
                <c:pt idx="0">
                  <c:v>0.66209223847019127</c:v>
                </c:pt>
                <c:pt idx="1">
                  <c:v>1.2518024691358025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8C-4D37-AB88-EEBB50317040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8C-4D37-AB88-EEBB50317040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('Wiener-deconvolution_avg_image'!$E$2,'Wiener-deconvolution_avg_image'!$E$4,'Wiener-deconvolution_avg_image'!$E$6,'Wiener-deconvolution_avg_image'!$E$8,'Wiener-deconvolution_avg_image'!$E$10,'Wiener-deconvolution_avg_image'!$E$12)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('Wiener-deconvolution_avg_image'!$E$2,'Wiener-deconvolution_avg_image'!$E$4,'Wiener-deconvolution_avg_image'!$E$6,'Wiener-deconvolution_avg_image'!$E$8,'Wiener-deconvolution_avg_image'!$E$10,'Wiener-deconvolution_avg_image'!$E$12)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('Wiener-deconvolution_avg_image'!$D$2,'Wiener-deconvolution_avg_image'!$D$4,'Wiener-deconvolution_avg_image'!$D$6,'Wiener-deconvolution_avg_image'!$D$8,'Wiener-deconvolution_avg_image'!$D$10,'Wiener-deconvolution_avg_image'!$D$12)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('Wiener-deconvolution_avg_image'!$M$2,'Wiener-deconvolution_avg_image'!$M$4,'Wiener-deconvolution_avg_image'!$M$6,'Wiener-deconvolution_avg_image'!$M$8,'Wiener-deconvolution_avg_image'!$M$10,'Wiener-deconvolution_avg_image'!$M$12)</c:f>
              <c:numCache>
                <c:formatCode>0.000</c:formatCode>
                <c:ptCount val="6"/>
                <c:pt idx="0">
                  <c:v>0.87607194244604314</c:v>
                </c:pt>
                <c:pt idx="1">
                  <c:v>1.3637122302158273</c:v>
                </c:pt>
                <c:pt idx="2">
                  <c:v>1.649746192893401</c:v>
                </c:pt>
                <c:pt idx="3">
                  <c:v>1.0759644670050761</c:v>
                </c:pt>
                <c:pt idx="4">
                  <c:v>1.0908375634517766</c:v>
                </c:pt>
                <c:pt idx="5">
                  <c:v>1.2815228426395939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8C-4D37-AB88-EEBB50317040}"/>
            </c:ext>
          </c:extLst>
        </c:ser>
        <c:ser>
          <c:idx val="0"/>
          <c:order val="5"/>
          <c:tx>
            <c:v>18nm horizontal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('Wiener-deconvolution_avg_image'!$P$3,'Wiener-deconvolution_avg_image'!$P$5,'Wiener-deconvolution_avg_image'!$P$7,'Wiener-deconvolution_avg_image'!$P$9,'Wiener-deconvolution_avg_image'!$P$11,'Wiener-deconvolution_avg_image'!$P$13)</c:f>
                <c:numCache>
                  <c:formatCode>General</c:formatCode>
                  <c:ptCount val="6"/>
                  <c:pt idx="0">
                    <c:v>3.6849056603773585E-2</c:v>
                  </c:pt>
                  <c:pt idx="1">
                    <c:v>9.7811320754716997E-3</c:v>
                  </c:pt>
                  <c:pt idx="2">
                    <c:v>5.1962349397590354E-2</c:v>
                  </c:pt>
                  <c:pt idx="3">
                    <c:v>3.6920783132530111E-2</c:v>
                  </c:pt>
                  <c:pt idx="4">
                    <c:v>5.0106325301204818E-2</c:v>
                  </c:pt>
                  <c:pt idx="5">
                    <c:v>5.6973795180722889E-2</c:v>
                  </c:pt>
                </c:numCache>
              </c:numRef>
            </c:plus>
            <c:minus>
              <c:numRef>
                <c:f>('Wiener-deconvolution_avg_image'!$P$3,'Wiener-deconvolution_avg_image'!$P$5,'Wiener-deconvolution_avg_image'!$P$7,'Wiener-deconvolution_avg_image'!$P$9,'Wiener-deconvolution_avg_image'!$P$11,'Wiener-deconvolution_avg_image'!$P$13)</c:f>
                <c:numCache>
                  <c:formatCode>General</c:formatCode>
                  <c:ptCount val="6"/>
                  <c:pt idx="0">
                    <c:v>3.6849056603773585E-2</c:v>
                  </c:pt>
                  <c:pt idx="1">
                    <c:v>9.7811320754716997E-3</c:v>
                  </c:pt>
                  <c:pt idx="2">
                    <c:v>5.1962349397590354E-2</c:v>
                  </c:pt>
                  <c:pt idx="3">
                    <c:v>3.6920783132530111E-2</c:v>
                  </c:pt>
                  <c:pt idx="4">
                    <c:v>5.0106325301204818E-2</c:v>
                  </c:pt>
                  <c:pt idx="5">
                    <c:v>5.6973795180722889E-2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('Wiener-deconvolution_avg_image'!$E$3,'Wiener-deconvolution_avg_image'!$E$5,'Wiener-deconvolution_avg_image'!$E$7,'Wiener-deconvolution_avg_image'!$E$9,'Wiener-deconvolution_avg_image'!$E$11,'Wiener-deconvolution_avg_image'!$E$13)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('Wiener-deconvolution_avg_image'!$E$3,'Wiener-deconvolution_avg_image'!$E$5,'Wiener-deconvolution_avg_image'!$E$7,'Wiener-deconvolution_avg_image'!$E$9,'Wiener-deconvolution_avg_image'!$E$11,'Wiener-deconvolution_avg_image'!$E$13)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age'!$D$3,'Wiener-deconvolution_avg_image'!$D$5,'Wiener-deconvolution_avg_image'!$D$7,'Wiener-deconvolution_avg_image'!$D$9,'Wiener-deconvolution_avg_image'!$D$11,'Wiener-deconvolution_avg_image'!$D$13,'Wiener-deconvolution_avg_image'!$D$3,'Wiener-deconvolution_avg_image'!$D$5,'Wiener-deconvolution_avg_image'!$D$7,'Wiener-deconvolution_avg_image'!$D$9,'Wiener-deconvolution_avg_image'!$D$11,'Wiener-deconvolution_avg_image'!$D$13)</c:f>
              <c:numCache>
                <c:formatCode>0.0000</c:formatCode>
                <c:ptCount val="12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  <c:pt idx="6">
                  <c:v>0.25353773584905659</c:v>
                </c:pt>
                <c:pt idx="7">
                  <c:v>1.0495283018867925</c:v>
                </c:pt>
                <c:pt idx="8">
                  <c:v>0.64759036144578308</c:v>
                </c:pt>
                <c:pt idx="9">
                  <c:v>0.96987951807228912</c:v>
                </c:pt>
                <c:pt idx="10">
                  <c:v>1.3403614457831325</c:v>
                </c:pt>
                <c:pt idx="11">
                  <c:v>2.1295180722891565</c:v>
                </c:pt>
              </c:numCache>
            </c:numRef>
          </c:xVal>
          <c:yVal>
            <c:numRef>
              <c:f>('Wiener-deconvolution_avg_image'!$M$3,'Wiener-deconvolution_avg_image'!$M$5,'Wiener-deconvolution_avg_image'!$M$7,'Wiener-deconvolution_avg_image'!$M$9,'Wiener-deconvolution_avg_image'!$M$11,'Wiener-deconvolution_avg_image'!$M$13)</c:f>
              <c:numCache>
                <c:formatCode>0.000</c:formatCode>
                <c:ptCount val="6"/>
                <c:pt idx="0">
                  <c:v>0.92122641509433967</c:v>
                </c:pt>
                <c:pt idx="1">
                  <c:v>0.24452830188679248</c:v>
                </c:pt>
                <c:pt idx="2">
                  <c:v>1.732078313253012</c:v>
                </c:pt>
                <c:pt idx="3">
                  <c:v>1.2306927710843372</c:v>
                </c:pt>
                <c:pt idx="4">
                  <c:v>1.6702108433734939</c:v>
                </c:pt>
                <c:pt idx="5">
                  <c:v>1.8991265060240963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28C-4D37-AB88-EEBB50317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ξ/σ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normalized degree of coherence </a:t>
            </a:r>
            <a:r>
              <a:rPr lang="el-GR" sz="1400" b="0" i="0" u="none" strike="noStrike" baseline="0">
                <a:effectLst/>
              </a:rPr>
              <a:t>ζ</a:t>
            </a:r>
            <a:r>
              <a:rPr lang="en-GB" sz="1400" b="0" i="0" u="none" strike="noStrike" baseline="-25000">
                <a:effectLst/>
              </a:rPr>
              <a:t>x,y</a:t>
            </a:r>
            <a:r>
              <a:rPr lang="en-GB" baseline="0"/>
              <a:t> vs. DPH separation d / </a:t>
            </a:r>
            <a:r>
              <a:rPr lang="el-GR" baseline="0"/>
              <a:t>σ</a:t>
            </a:r>
            <a:r>
              <a:rPr lang="en-GB" baseline="0"/>
              <a:t>_beam</a:t>
            </a:r>
            <a:r>
              <a:rPr lang="en-GB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 (2)'!$N$14,'Wiener-deconvolution_avg_im (2)'!$N$16)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plus>
            <c:minus>
              <c:numRef>
                <c:f>('Wiener-deconvolution_avg_im (2)'!$N$14,'Wiener-deconvolution_avg_im (2)'!$N$16)</c:f>
                <c:numCache>
                  <c:formatCode>General</c:formatCode>
                  <c:ptCount val="2"/>
                  <c:pt idx="0">
                    <c:v>0.17338709677419353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 (2)'!$E$14,'Wiener-deconvolution_avg_im (2)'!$E$16)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plus>
            <c:minus>
              <c:numRef>
                <c:f>('Wiener-deconvolution_avg_im (2)'!$E$14,'Wiener-deconvolution_avg_im (2)'!$E$16)</c:f>
                <c:numCache>
                  <c:formatCode>General</c:formatCode>
                  <c:ptCount val="2"/>
                  <c:pt idx="0">
                    <c:v>1.7338709677419354E-2</c:v>
                  </c:pt>
                  <c:pt idx="1">
                    <c:v>2.596774193548387E-2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(2)'!$D$14,'Wiener-deconvolution_avg_im (2)'!$D$16)</c:f>
              <c:numCache>
                <c:formatCode>0.0000</c:formatCode>
                <c:ptCount val="2"/>
                <c:pt idx="0">
                  <c:v>0.57795698924731187</c:v>
                </c:pt>
                <c:pt idx="1">
                  <c:v>0.86559139784946237</c:v>
                </c:pt>
              </c:numCache>
            </c:numRef>
          </c:xVal>
          <c:yVal>
            <c:numRef>
              <c:f>('Wiener-deconvolution_avg_im (2)'!$Q$14,'Wiener-deconvolution_avg_im (2)'!$Q$16)</c:f>
              <c:numCache>
                <c:formatCode>General</c:formatCode>
                <c:ptCount val="2"/>
                <c:pt idx="0">
                  <c:v>0.45302590420744709</c:v>
                </c:pt>
                <c:pt idx="1">
                  <c:v>0.37905313097774518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5-423A-84E5-1AFCE47DF9B2}"/>
            </c:ext>
          </c:extLst>
        </c:ser>
        <c:ser>
          <c:idx val="4"/>
          <c:order val="1"/>
          <c:tx>
            <c:v>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'Wiener-deconvolution_avg_im (2)'!$E$15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plus>
            <c:minus>
              <c:numRef>
                <c:f>'Wiener-deconvolution_avg_im (2)'!$E$15</c:f>
                <c:numCache>
                  <c:formatCode>General</c:formatCode>
                  <c:ptCount val="1"/>
                  <c:pt idx="0">
                    <c:v>1.9026548672566368E-2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'Wiener-deconvolution_avg_im (2)'!$D$15</c:f>
              <c:numCache>
                <c:formatCode>0.0000</c:formatCode>
                <c:ptCount val="1"/>
                <c:pt idx="0">
                  <c:v>0.63421828908554567</c:v>
                </c:pt>
              </c:numCache>
            </c:numRef>
          </c:xVal>
          <c:yVal>
            <c:numRef>
              <c:f>'Wiener-deconvolution_avg_im (2)'!$Q$15</c:f>
              <c:numCache>
                <c:formatCode>General</c:formatCode>
                <c:ptCount val="1"/>
                <c:pt idx="0">
                  <c:v>0.80726026817921792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F5-423A-84E5-1AFCE47DF9B2}"/>
            </c:ext>
          </c:extLst>
        </c:ser>
        <c:ser>
          <c:idx val="2"/>
          <c:order val="2"/>
          <c:tx>
            <c:v>13.5nm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 (2)'!$E$17,'Wiener-deconvolution_avg_im (2)'!$E$19)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plus>
            <c:minus>
              <c:numRef>
                <c:f>('Wiener-deconvolution_avg_im (2)'!$E$17,'Wiener-deconvolution_avg_im (2)'!$E$19)</c:f>
                <c:numCache>
                  <c:formatCode>General</c:formatCode>
                  <c:ptCount val="2"/>
                  <c:pt idx="0">
                    <c:v>8.1891891891891888E-2</c:v>
                  </c:pt>
                  <c:pt idx="1">
                    <c:v>2.6161369193154035E-2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 (2)'!$N$17,'Wiener-deconvolution_avg_im (2)'!$N$19)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plus>
            <c:minus>
              <c:numRef>
                <c:f>('Wiener-deconvolution_avg_im (2)'!$N$17,'Wiener-deconvolution_avg_im (2)'!$N$19)</c:f>
                <c:numCache>
                  <c:formatCode>General</c:formatCode>
                  <c:ptCount val="2"/>
                  <c:pt idx="0">
                    <c:v>6.3011583011583008E-2</c:v>
                  </c:pt>
                  <c:pt idx="1">
                    <c:v>0.25666259168704153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(2)'!$D$17,'Wiener-deconvolution_avg_im (2)'!$D$19)</c:f>
              <c:numCache>
                <c:formatCode>0.0000</c:formatCode>
                <c:ptCount val="2"/>
                <c:pt idx="0">
                  <c:v>1.3648648648648649</c:v>
                </c:pt>
                <c:pt idx="1">
                  <c:v>0.26161369193154033</c:v>
                </c:pt>
              </c:numCache>
            </c:numRef>
          </c:xVal>
          <c:yVal>
            <c:numRef>
              <c:f>('Wiener-deconvolution_avg_im (2)'!$Q$17,'Wiener-deconvolution_avg_im (2)'!$Q$19)</c:f>
              <c:numCache>
                <c:formatCode>General</c:formatCode>
                <c:ptCount val="2"/>
                <c:pt idx="0">
                  <c:v>0.48823568586202315</c:v>
                </c:pt>
                <c:pt idx="1">
                  <c:v>0.1265450095008403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F5-423A-84E5-1AFCE47DF9B2}"/>
            </c:ext>
          </c:extLst>
        </c:ser>
        <c:ser>
          <c:idx val="5"/>
          <c:order val="3"/>
          <c:tx>
            <c:v>13.5nm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 (2)'!$E$18,'Wiener-deconvolution_avg_im (2)'!$E$20)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plus>
            <c:minus>
              <c:numRef>
                <c:f>('Wiener-deconvolution_avg_im (2)'!$E$18,'Wiener-deconvolution_avg_im (2)'!$E$20)</c:f>
                <c:numCache>
                  <c:formatCode>General</c:formatCode>
                  <c:ptCount val="2"/>
                  <c:pt idx="0">
                    <c:v>3.1811023622047248E-2</c:v>
                  </c:pt>
                  <c:pt idx="1">
                    <c:v>5.4938271604938277E-2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('Wiener-deconvolution_avg_im (2)'!$N$18,'Wiener-deconvolution_avg_im (2)'!$N$20)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plus>
            <c:minus>
              <c:numRef>
                <c:f>('Wiener-deconvolution_avg_im (2)'!$N$18,'Wiener-deconvolution_avg_im (2)'!$N$20)</c:f>
                <c:numCache>
                  <c:formatCode>General</c:formatCode>
                  <c:ptCount val="2"/>
                  <c:pt idx="0">
                    <c:v>2.6483689538807653E-2</c:v>
                  </c:pt>
                  <c:pt idx="1">
                    <c:v>0.18853209876543212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(2)'!$D$18,'Wiener-deconvolution_avg_im (2)'!$D$20)</c:f>
              <c:numCache>
                <c:formatCode>0.0000</c:formatCode>
                <c:ptCount val="2"/>
                <c:pt idx="0">
                  <c:v>0.79527559055118113</c:v>
                </c:pt>
                <c:pt idx="1">
                  <c:v>1.0987654320987654</c:v>
                </c:pt>
              </c:numCache>
            </c:numRef>
          </c:xVal>
          <c:yVal>
            <c:numRef>
              <c:f>('Wiener-deconvolution_avg_im (2)'!$Q$18,'Wiener-deconvolution_avg_im (2)'!$Q$20)</c:f>
              <c:numCache>
                <c:formatCode>General</c:formatCode>
                <c:ptCount val="2"/>
                <c:pt idx="0">
                  <c:v>0.20807764832841774</c:v>
                </c:pt>
                <c:pt idx="1">
                  <c:v>0.66436665245353077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F5-423A-84E5-1AFCE47DF9B2}"/>
            </c:ext>
          </c:extLst>
        </c:ser>
        <c:ser>
          <c:idx val="3"/>
          <c:order val="4"/>
          <c:tx>
            <c:v>18nm vertical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('Wiener-deconvolution_avg_im (2)'!$E$2,'Wiener-deconvolution_avg_im (2)'!$E$4,'Wiener-deconvolution_avg_im (2)'!$E$6,'Wiener-deconvolution_avg_im (2)'!$E$8,'Wiener-deconvolution_avg_im (2)'!$E$10,'Wiener-deconvolution_avg_im (2)'!$E$12)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plus>
            <c:minus>
              <c:numRef>
                <c:f>('Wiener-deconvolution_avg_im (2)'!$E$2,'Wiener-deconvolution_avg_im (2)'!$E$4,'Wiener-deconvolution_avg_im (2)'!$E$6,'Wiener-deconvolution_avg_im (2)'!$E$8,'Wiener-deconvolution_avg_im (2)'!$E$10,'Wiener-deconvolution_avg_im (2)'!$E$12)</c:f>
                <c:numCache>
                  <c:formatCode>General</c:formatCode>
                  <c:ptCount val="6"/>
                  <c:pt idx="0">
                    <c:v>4.0215827338129499E-2</c:v>
                  </c:pt>
                  <c:pt idx="1">
                    <c:v>0.1664748201438849</c:v>
                  </c:pt>
                  <c:pt idx="2">
                    <c:v>1.6370558375634517E-2</c:v>
                  </c:pt>
                  <c:pt idx="3">
                    <c:v>2.4517766497461929E-2</c:v>
                  </c:pt>
                  <c:pt idx="4">
                    <c:v>3.3883248730964467E-2</c:v>
                  </c:pt>
                  <c:pt idx="5">
                    <c:v>5.3832487309644669E-2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(2)'!$D$2,'Wiener-deconvolution_avg_im (2)'!$D$4,'Wiener-deconvolution_avg_im (2)'!$D$6,'Wiener-deconvolution_avg_im (2)'!$D$8,'Wiener-deconvolution_avg_im (2)'!$D$10,'Wiener-deconvolution_avg_im (2)'!$D$12)</c:f>
              <c:numCache>
                <c:formatCode>0.0000</c:formatCode>
                <c:ptCount val="6"/>
                <c:pt idx="0">
                  <c:v>0.30935251798561153</c:v>
                </c:pt>
                <c:pt idx="1">
                  <c:v>1.2805755395683454</c:v>
                </c:pt>
                <c:pt idx="2">
                  <c:v>0.54568527918781728</c:v>
                </c:pt>
                <c:pt idx="3">
                  <c:v>0.81725888324873097</c:v>
                </c:pt>
                <c:pt idx="4">
                  <c:v>1.1294416243654823</c:v>
                </c:pt>
                <c:pt idx="5">
                  <c:v>1.7944162436548223</c:v>
                </c:pt>
              </c:numCache>
            </c:numRef>
          </c:xVal>
          <c:yVal>
            <c:numRef>
              <c:f>('Wiener-deconvolution_avg_im (2)'!$Q$2,'Wiener-deconvolution_avg_im (2)'!$Q$4,'Wiener-deconvolution_avg_im (2)'!$Q$6,'Wiener-deconvolution_avg_im (2)'!$Q$8,'Wiener-deconvolution_avg_im (2)'!$Q$10,'Wiener-deconvolution_avg_im (2)'!$Q$12)</c:f>
              <c:numCache>
                <c:formatCode>General</c:formatCode>
                <c:ptCount val="6"/>
                <c:pt idx="0">
                  <c:v>0.58846570993722402</c:v>
                </c:pt>
                <c:pt idx="1">
                  <c:v>1.22514407072624</c:v>
                </c:pt>
                <c:pt idx="2">
                  <c:v>1.6307871113715851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F5-423A-84E5-1AFCE47DF9B2}"/>
            </c:ext>
          </c:extLst>
        </c:ser>
        <c:ser>
          <c:idx val="0"/>
          <c:order val="5"/>
          <c:tx>
            <c:v>18nm horizontal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('Wiener-deconvolution_avg_im (2)'!$P$3,'Wiener-deconvolution_avg_im (2)'!$P$5,'Wiener-deconvolution_avg_im (2)'!$P$7,'Wiener-deconvolution_avg_im (2)'!$P$9,'Wiener-deconvolution_avg_im (2)'!$P$11,'Wiener-deconvolution_avg_im (2)'!$P$13)</c:f>
                <c:numCache>
                  <c:formatCode>General</c:formatCode>
                  <c:ptCount val="6"/>
                  <c:pt idx="0">
                    <c:v>4.9301415094339628E-2</c:v>
                  </c:pt>
                  <c:pt idx="1">
                    <c:v>1.3083490566037737E-2</c:v>
                  </c:pt>
                  <c:pt idx="2">
                    <c:v>6.9527710843373489E-2</c:v>
                  </c:pt>
                  <c:pt idx="3">
                    <c:v>0</c:v>
                  </c:pt>
                  <c:pt idx="4">
                    <c:v>6.701295180722891E-2</c:v>
                  </c:pt>
                  <c:pt idx="5">
                    <c:v>0</c:v>
                  </c:pt>
                </c:numCache>
              </c:numRef>
            </c:plus>
            <c:minus>
              <c:numRef>
                <c:f>('Wiener-deconvolution_avg_im (2)'!$P$3,'Wiener-deconvolution_avg_im (2)'!$P$5,'Wiener-deconvolution_avg_im (2)'!$P$7,'Wiener-deconvolution_avg_im (2)'!$P$9,'Wiener-deconvolution_avg_im (2)'!$P$11,'Wiener-deconvolution_avg_im (2)'!$P$13)</c:f>
                <c:numCache>
                  <c:formatCode>General</c:formatCode>
                  <c:ptCount val="6"/>
                  <c:pt idx="0">
                    <c:v>4.9301415094339628E-2</c:v>
                  </c:pt>
                  <c:pt idx="1">
                    <c:v>1.3083490566037737E-2</c:v>
                  </c:pt>
                  <c:pt idx="2">
                    <c:v>6.9527710843373489E-2</c:v>
                  </c:pt>
                  <c:pt idx="3">
                    <c:v>0</c:v>
                  </c:pt>
                  <c:pt idx="4">
                    <c:v>6.701295180722891E-2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('Wiener-deconvolution_avg_im (2)'!$E$3,'Wiener-deconvolution_avg_im (2)'!$E$5,'Wiener-deconvolution_avg_im (2)'!$E$7,'Wiener-deconvolution_avg_im (2)'!$E$9,'Wiener-deconvolution_avg_im (2)'!$E$11,'Wiener-deconvolution_avg_im (2)'!$E$13)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plus>
            <c:minus>
              <c:numRef>
                <c:f>('Wiener-deconvolution_avg_im (2)'!$E$3,'Wiener-deconvolution_avg_im (2)'!$E$5,'Wiener-deconvolution_avg_im (2)'!$E$7,'Wiener-deconvolution_avg_im (2)'!$E$9,'Wiener-deconvolution_avg_im (2)'!$E$11,'Wiener-deconvolution_avg_im (2)'!$E$13)</c:f>
                <c:numCache>
                  <c:formatCode>General</c:formatCode>
                  <c:ptCount val="6"/>
                  <c:pt idx="0">
                    <c:v>1.0141509433962264E-2</c:v>
                  </c:pt>
                  <c:pt idx="1">
                    <c:v>4.1981132075471703E-2</c:v>
                  </c:pt>
                  <c:pt idx="2">
                    <c:v>1.9427710843373493E-2</c:v>
                  </c:pt>
                  <c:pt idx="3">
                    <c:v>2.9096385542168673E-2</c:v>
                  </c:pt>
                  <c:pt idx="4">
                    <c:v>4.0210843373493975E-2</c:v>
                  </c:pt>
                  <c:pt idx="5">
                    <c:v>6.3885542168674689E-2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('Wiener-deconvolution_avg_im (2)'!$D$3,'Wiener-deconvolution_avg_im (2)'!$D$5,'Wiener-deconvolution_avg_im (2)'!$D$7,'Wiener-deconvolution_avg_im (2)'!$D$9,'Wiener-deconvolution_avg_im (2)'!$D$11,'Wiener-deconvolution_avg_im (2)'!$D$13)</c:f>
              <c:numCache>
                <c:formatCode>0.0000</c:formatCode>
                <c:ptCount val="6"/>
                <c:pt idx="0">
                  <c:v>0.25353773584905659</c:v>
                </c:pt>
                <c:pt idx="1">
                  <c:v>1.0495283018867925</c:v>
                </c:pt>
                <c:pt idx="2">
                  <c:v>0.64759036144578308</c:v>
                </c:pt>
                <c:pt idx="3">
                  <c:v>0.96987951807228912</c:v>
                </c:pt>
                <c:pt idx="4">
                  <c:v>1.3403614457831325</c:v>
                </c:pt>
                <c:pt idx="5">
                  <c:v>2.1295180722891565</c:v>
                </c:pt>
              </c:numCache>
            </c:numRef>
          </c:xVal>
          <c:yVal>
            <c:numRef>
              <c:f>('Wiener-deconvolution_avg_im (2)'!$Q$3,'Wiener-deconvolution_avg_im (2)'!$Q$5,'Wiener-deconvolution_avg_im (2)'!$Q$7,'Wiener-deconvolution_avg_im (2)'!$Q$9,'Wiener-deconvolution_avg_im (2)'!$Q$11,'Wiener-deconvolution_avg_im (2)'!$Q$13)</c:f>
              <c:numCache>
                <c:formatCode>General</c:formatCode>
                <c:ptCount val="6"/>
                <c:pt idx="0">
                  <c:v>0.64664056608400411</c:v>
                </c:pt>
                <c:pt idx="1">
                  <c:v>5.2791700702081897E-2</c:v>
                </c:pt>
                <c:pt idx="2">
                  <c:v>1.7545880512345811</c:v>
                </c:pt>
                <c:pt idx="3">
                  <c:v>0</c:v>
                </c:pt>
                <c:pt idx="4">
                  <c:v>1.6641874188540209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F5-423A-84E5-1AFCE47DF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491896"/>
        <c:axId val="637493816"/>
      </c:scatterChart>
      <c:valAx>
        <c:axId val="63749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d /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r>
                  <a:rPr lang="en-GB" sz="1000" b="0" i="0" u="none" strike="noStrike" baseline="-25000">
                    <a:effectLst/>
                  </a:rPr>
                  <a:t>B</a:t>
                </a:r>
                <a:r>
                  <a:rPr lang="en-GB" sz="1000" b="0" i="0" u="none" strike="noStrike" baseline="0"/>
                  <a:t> 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3816"/>
        <c:crosses val="autoZero"/>
        <c:crossBetween val="midCat"/>
      </c:valAx>
      <c:valAx>
        <c:axId val="63749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800"/>
                  <a:t>ζ</a:t>
                </a:r>
                <a:r>
                  <a:rPr lang="en-GB" sz="1800" baseline="-25000"/>
                  <a:t>x,y</a:t>
                </a:r>
                <a:r>
                  <a:rPr lang="en-GB" sz="1000" b="0" i="0" u="none" strike="noStrike" baseline="-25000"/>
                  <a:t> </a:t>
                </a:r>
                <a:endParaRPr lang="en-GB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491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15B71BD-FC61-4CA8-BD8C-9EE037CC353A}">
  <sheetPr/>
  <sheetViews>
    <sheetView zoomScale="15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C6E710-E21C-4EFB-A765-88064D8E8902}">
  <sheetPr/>
  <sheetViews>
    <sheetView zoomScale="23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E8B4B8-D1F7-4887-8D19-F777E9A3F554}">
  <sheetPr/>
  <sheetViews>
    <sheetView zoomScale="23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07CF030-FC78-497A-9D0B-EDD0162FD527}">
  <sheetPr/>
  <sheetViews>
    <sheetView zoomScale="23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8F5F7E8-7978-40F9-ACFF-2CBAC1C84542}">
  <sheetPr/>
  <sheetViews>
    <sheetView zoomScale="360" workbookViewId="0" zoomToFit="1"/>
  </sheetViews>
  <pageMargins left="0.7" right="0.7" top="0.75" bottom="0.75" header="0.3" footer="0.3"/>
  <pageSetup paperSize="11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B4F9F0-C3A4-4CA2-8C52-6ACB572C40FE}">
  <sheetPr/>
  <sheetViews>
    <sheetView zoomScale="23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629" cy="6071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54AFBC-82AE-4C06-9A73-BC7B065162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E2A737-7942-4634-8EF9-F31EB63E58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947523" y="4439331"/>
    <xdr:ext cx="7262812" cy="44216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07FDB3-BA34-4831-83AD-D3273C14F7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737612" y="4447835"/>
    <xdr:ext cx="7262812" cy="4421626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F0465B-C749-42BA-9764-EBCA13A0D5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A8C7D-C98D-4626-AA30-1CCB6FCECB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86AD9-89E5-4CE6-81A9-12ACF371B5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510268</xdr:colOff>
      <xdr:row>21</xdr:row>
      <xdr:rowOff>187097</xdr:rowOff>
    </xdr:from>
    <xdr:to>
      <xdr:col>18</xdr:col>
      <xdr:colOff>23104</xdr:colOff>
      <xdr:row>41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0789C9-8A78-4A7F-84C9-343E8F6CF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1054554" y="4116161"/>
    <xdr:ext cx="6744040" cy="3929062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902BE6-339A-4D7C-AC72-B0BE948376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228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D886D-C893-4921-8445-C8484B182A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510268</xdr:colOff>
      <xdr:row>21</xdr:row>
      <xdr:rowOff>187097</xdr:rowOff>
    </xdr:from>
    <xdr:to>
      <xdr:col>18</xdr:col>
      <xdr:colOff>23104</xdr:colOff>
      <xdr:row>41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5B9FA-EDBD-47A1-BC77-99F3925F5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0" y="4116161"/>
    <xdr:ext cx="7534955" cy="3758973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02DD32-23A2-4EE0-AA0C-D047DDBE08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6815</xdr:colOff>
      <xdr:row>21</xdr:row>
      <xdr:rowOff>184350</xdr:rowOff>
    </xdr:from>
    <xdr:to>
      <xdr:col>9</xdr:col>
      <xdr:colOff>8504</xdr:colOff>
      <xdr:row>41</xdr:row>
      <xdr:rowOff>178594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08D6A-211C-41A7-B447-9F7C82EDA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510268</xdr:colOff>
      <xdr:row>21</xdr:row>
      <xdr:rowOff>187097</xdr:rowOff>
    </xdr:from>
    <xdr:to>
      <xdr:col>18</xdr:col>
      <xdr:colOff>23104</xdr:colOff>
      <xdr:row>41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6D467-FE2F-4241-A257-3BD2D5C9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6178021" cy="385497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F23658-866D-4169-B479-70B1D16519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05553-8D67-4CED-8850-DCA3A9396A93}">
  <dimension ref="A1:W21"/>
  <sheetViews>
    <sheetView tabSelected="1" zoomScale="112" zoomScaleNormal="112" workbookViewId="0">
      <selection activeCell="W47" sqref="W47"/>
    </sheetView>
  </sheetViews>
  <sheetFormatPr defaultRowHeight="15" x14ac:dyDescent="0.25"/>
  <cols>
    <col min="1" max="1" width="15.85546875" bestFit="1" customWidth="1"/>
    <col min="2" max="2" width="16.140625" bestFit="1" customWidth="1"/>
    <col min="3" max="3" width="6.7109375" bestFit="1" customWidth="1"/>
    <col min="4" max="4" width="11.140625" bestFit="1" customWidth="1"/>
    <col min="5" max="5" width="11.140625" customWidth="1"/>
    <col min="6" max="6" width="11" bestFit="1" customWidth="1"/>
    <col min="7" max="7" width="12.85546875" style="7" bestFit="1" customWidth="1"/>
    <col min="8" max="8" width="15.28515625" style="8" bestFit="1" customWidth="1"/>
    <col min="9" max="9" width="13" style="1" customWidth="1"/>
    <col min="10" max="11" width="13" style="7" customWidth="1"/>
    <col min="12" max="12" width="13" customWidth="1"/>
    <col min="13" max="13" width="10.7109375" style="7" bestFit="1" customWidth="1"/>
    <col min="14" max="14" width="10.7109375" style="7" customWidth="1"/>
    <col min="15" max="15" width="17.85546875" bestFit="1" customWidth="1"/>
    <col min="16" max="16" width="15.28515625" bestFit="1" customWidth="1"/>
  </cols>
  <sheetData>
    <row r="1" spans="1:22" x14ac:dyDescent="0.25">
      <c r="A1" t="s">
        <v>0</v>
      </c>
      <c r="B1" t="s">
        <v>9</v>
      </c>
      <c r="C1" t="s">
        <v>1</v>
      </c>
      <c r="D1" t="s">
        <v>17</v>
      </c>
      <c r="E1" t="s">
        <v>22</v>
      </c>
      <c r="F1" t="s">
        <v>3</v>
      </c>
      <c r="G1" s="7" t="s">
        <v>16</v>
      </c>
      <c r="H1" s="8" t="s">
        <v>15</v>
      </c>
      <c r="I1" s="1" t="s">
        <v>14</v>
      </c>
      <c r="J1" s="7" t="s">
        <v>13</v>
      </c>
      <c r="K1" s="7" t="s">
        <v>24</v>
      </c>
      <c r="L1" t="s">
        <v>26</v>
      </c>
      <c r="M1" s="7" t="s">
        <v>20</v>
      </c>
      <c r="O1" t="s">
        <v>18</v>
      </c>
      <c r="P1" t="s">
        <v>19</v>
      </c>
      <c r="Q1" t="s">
        <v>23</v>
      </c>
      <c r="V1" t="s">
        <v>25</v>
      </c>
    </row>
    <row r="2" spans="1:22" x14ac:dyDescent="0.25">
      <c r="A2" t="s">
        <v>2</v>
      </c>
      <c r="B2">
        <v>18</v>
      </c>
      <c r="C2">
        <v>215</v>
      </c>
      <c r="D2" s="2">
        <f t="shared" ref="D2:D20" si="0">C2/G2</f>
        <v>0.30935251798561153</v>
      </c>
      <c r="E2" s="2">
        <f>D2*H2</f>
        <v>4.0215827338129499E-2</v>
      </c>
      <c r="F2" t="s">
        <v>4</v>
      </c>
      <c r="G2" s="7">
        <v>695</v>
      </c>
      <c r="H2" s="8">
        <v>0.13</v>
      </c>
      <c r="I2" s="5">
        <f>G2*H2</f>
        <v>90.350000000000009</v>
      </c>
      <c r="J2" s="7">
        <v>819.96</v>
      </c>
      <c r="K2" s="7">
        <v>73.8</v>
      </c>
      <c r="L2" s="4">
        <f>K2/J2</f>
        <v>9.0004390458071112E-2</v>
      </c>
      <c r="M2" s="9">
        <f t="shared" ref="M2:M16" si="1">J2/G2</f>
        <v>1.1797985611510793</v>
      </c>
      <c r="N2" s="9" t="e">
        <v>#DIV/0!</v>
      </c>
      <c r="O2" s="4">
        <f>H2+L2</f>
        <v>0.22000439045807113</v>
      </c>
      <c r="P2" s="3">
        <f>M2*O2</f>
        <v>0.25956086330935257</v>
      </c>
      <c r="Q2">
        <f>M2^2 * ( 4 + M2^2 )^(-0.5)</f>
        <v>0.5994373743856739</v>
      </c>
      <c r="V2">
        <v>811.32</v>
      </c>
    </row>
    <row r="3" spans="1:22" x14ac:dyDescent="0.25">
      <c r="B3">
        <v>18</v>
      </c>
      <c r="C3">
        <v>215</v>
      </c>
      <c r="D3" s="2">
        <f t="shared" si="0"/>
        <v>0.25353773584905659</v>
      </c>
      <c r="E3" s="2">
        <f t="shared" ref="E3:E20" si="2">D3*H3</f>
        <v>1.0141509433962264E-2</v>
      </c>
      <c r="F3" t="s">
        <v>5</v>
      </c>
      <c r="G3" s="7">
        <v>848</v>
      </c>
      <c r="H3" s="8">
        <v>0.04</v>
      </c>
      <c r="I3" s="5">
        <f t="shared" ref="I3:I20" si="3">G3*H3</f>
        <v>33.92</v>
      </c>
      <c r="J3" s="7">
        <v>997.08</v>
      </c>
      <c r="K3" s="7">
        <v>56.51</v>
      </c>
      <c r="L3" s="4">
        <f t="shared" ref="L3:L20" si="4">K3/J3</f>
        <v>5.6675492437918716E-2</v>
      </c>
      <c r="M3" s="9">
        <f t="shared" si="1"/>
        <v>1.1758018867924529</v>
      </c>
      <c r="N3" s="9" t="e">
        <v>#DIV/0!</v>
      </c>
      <c r="O3" s="4">
        <f t="shared" ref="O3:O20" si="5">H3+L3</f>
        <v>9.6675492437918717E-2</v>
      </c>
      <c r="P3" s="3">
        <f t="shared" ref="P3:P20" si="6">M3*O3</f>
        <v>0.11367122641509433</v>
      </c>
      <c r="Q3">
        <f t="shared" ref="Q3:Q20" si="7">M3^2 * ( 4 + M3^2 )^(-0.5)</f>
        <v>0.59590342247811667</v>
      </c>
      <c r="V3">
        <v>1045.19</v>
      </c>
    </row>
    <row r="4" spans="1:22" x14ac:dyDescent="0.25">
      <c r="B4">
        <v>18</v>
      </c>
      <c r="C4">
        <v>890</v>
      </c>
      <c r="D4" s="2">
        <f t="shared" si="0"/>
        <v>1.2805755395683454</v>
      </c>
      <c r="E4" s="2">
        <f t="shared" si="2"/>
        <v>0.1664748201438849</v>
      </c>
      <c r="F4" t="s">
        <v>4</v>
      </c>
      <c r="G4" s="7">
        <v>695</v>
      </c>
      <c r="H4" s="8">
        <v>0.13</v>
      </c>
      <c r="I4" s="5">
        <f t="shared" si="3"/>
        <v>90.350000000000009</v>
      </c>
      <c r="J4" s="7">
        <v>842.83</v>
      </c>
      <c r="K4" s="7">
        <v>67.209999999999994</v>
      </c>
      <c r="L4" s="4">
        <f t="shared" si="4"/>
        <v>7.9743245968937976E-2</v>
      </c>
      <c r="M4" s="9">
        <f t="shared" si="1"/>
        <v>1.212705035971223</v>
      </c>
      <c r="N4" s="9" t="e">
        <v>#DIV/0!</v>
      </c>
      <c r="O4" s="4">
        <f t="shared" si="5"/>
        <v>0.20974324596893798</v>
      </c>
      <c r="P4" s="3">
        <f t="shared" si="6"/>
        <v>0.25435669064748201</v>
      </c>
      <c r="Q4">
        <f t="shared" si="7"/>
        <v>0.62876847316133866</v>
      </c>
      <c r="V4">
        <v>1265.04</v>
      </c>
    </row>
    <row r="5" spans="1:22" x14ac:dyDescent="0.25">
      <c r="B5">
        <v>18</v>
      </c>
      <c r="C5">
        <v>890</v>
      </c>
      <c r="D5" s="2">
        <f t="shared" si="0"/>
        <v>1.0495283018867925</v>
      </c>
      <c r="E5" s="2">
        <f t="shared" si="2"/>
        <v>4.1981132075471703E-2</v>
      </c>
      <c r="F5" t="s">
        <v>5</v>
      </c>
      <c r="G5" s="7">
        <v>848</v>
      </c>
      <c r="H5" s="8">
        <v>0.04</v>
      </c>
      <c r="I5" s="5">
        <f t="shared" si="3"/>
        <v>33.92</v>
      </c>
      <c r="J5" s="7">
        <v>922.51</v>
      </c>
      <c r="K5" s="7">
        <v>36.869999999999997</v>
      </c>
      <c r="L5" s="4">
        <f t="shared" si="4"/>
        <v>3.9967046427681001E-2</v>
      </c>
      <c r="M5" s="9">
        <f t="shared" si="1"/>
        <v>1.0878655660377359</v>
      </c>
      <c r="N5" s="9" t="e">
        <v>#DIV/0!</v>
      </c>
      <c r="O5" s="4">
        <f t="shared" si="5"/>
        <v>7.9967046427681002E-2</v>
      </c>
      <c r="P5" s="3">
        <f t="shared" si="6"/>
        <v>8.6993396226415096E-2</v>
      </c>
      <c r="Q5">
        <f t="shared" si="7"/>
        <v>0.51980558504390917</v>
      </c>
      <c r="V5">
        <v>277.37</v>
      </c>
    </row>
    <row r="6" spans="1:22" x14ac:dyDescent="0.25">
      <c r="A6" t="s">
        <v>6</v>
      </c>
      <c r="B6">
        <v>18</v>
      </c>
      <c r="C6">
        <v>215</v>
      </c>
      <c r="D6" s="2">
        <f t="shared" si="0"/>
        <v>0.54568527918781728</v>
      </c>
      <c r="E6" s="2">
        <f t="shared" si="2"/>
        <v>1.6370558375634517E-2</v>
      </c>
      <c r="F6" t="s">
        <v>4</v>
      </c>
      <c r="G6" s="7">
        <v>394</v>
      </c>
      <c r="H6" s="8">
        <v>0.03</v>
      </c>
      <c r="I6" s="5">
        <f t="shared" si="3"/>
        <v>11.82</v>
      </c>
      <c r="J6" s="7">
        <v>745.36</v>
      </c>
      <c r="K6" s="7">
        <v>61.87</v>
      </c>
      <c r="L6" s="4">
        <f t="shared" si="4"/>
        <v>8.3006869163893951E-2</v>
      </c>
      <c r="M6" s="9">
        <f t="shared" si="1"/>
        <v>1.891776649746193</v>
      </c>
      <c r="N6" s="9" t="e">
        <v>#DIV/0!</v>
      </c>
      <c r="O6" s="4">
        <f t="shared" si="5"/>
        <v>0.11300686916389395</v>
      </c>
      <c r="P6" s="3">
        <f t="shared" si="6"/>
        <v>0.21378375634517766</v>
      </c>
      <c r="Q6">
        <f t="shared" si="7"/>
        <v>1.2999868426735164</v>
      </c>
      <c r="V6">
        <v>867.87</v>
      </c>
    </row>
    <row r="7" spans="1:22" x14ac:dyDescent="0.25">
      <c r="B7">
        <v>18</v>
      </c>
      <c r="C7">
        <v>215</v>
      </c>
      <c r="D7" s="2">
        <f t="shared" si="0"/>
        <v>0.64759036144578308</v>
      </c>
      <c r="E7" s="2">
        <f t="shared" si="2"/>
        <v>1.9427710843373493E-2</v>
      </c>
      <c r="F7" t="s">
        <v>5</v>
      </c>
      <c r="G7" s="7">
        <v>332</v>
      </c>
      <c r="H7" s="8">
        <v>0.03</v>
      </c>
      <c r="I7" s="5">
        <f t="shared" si="3"/>
        <v>9.9599999999999991</v>
      </c>
      <c r="J7" s="7">
        <v>805.12</v>
      </c>
      <c r="K7" s="7">
        <v>57.88</v>
      </c>
      <c r="L7" s="4">
        <f t="shared" si="4"/>
        <v>7.1889904610492855E-2</v>
      </c>
      <c r="M7" s="9">
        <f t="shared" si="1"/>
        <v>2.4250602409638553</v>
      </c>
      <c r="N7" s="9" t="e">
        <v>#DIV/0!</v>
      </c>
      <c r="O7" s="4">
        <f t="shared" si="5"/>
        <v>0.10188990461049285</v>
      </c>
      <c r="P7" s="3">
        <f t="shared" si="6"/>
        <v>0.24708915662650605</v>
      </c>
      <c r="Q7">
        <f t="shared" si="7"/>
        <v>1.8708821584225137</v>
      </c>
      <c r="V7">
        <v>769.44</v>
      </c>
    </row>
    <row r="8" spans="1:22" x14ac:dyDescent="0.25">
      <c r="B8">
        <v>18</v>
      </c>
      <c r="C8">
        <v>322</v>
      </c>
      <c r="D8" s="2">
        <f t="shared" si="0"/>
        <v>0.81725888324873097</v>
      </c>
      <c r="E8" s="2">
        <f t="shared" si="2"/>
        <v>2.4517766497461929E-2</v>
      </c>
      <c r="F8" t="s">
        <v>4</v>
      </c>
      <c r="G8" s="7">
        <v>394</v>
      </c>
      <c r="H8" s="8">
        <v>0.03</v>
      </c>
      <c r="I8" s="5">
        <f t="shared" si="3"/>
        <v>11.82</v>
      </c>
      <c r="J8" s="7">
        <v>577.03</v>
      </c>
      <c r="K8" s="7">
        <v>61.14</v>
      </c>
      <c r="L8" s="4">
        <f t="shared" si="4"/>
        <v>0.10595636275410292</v>
      </c>
      <c r="M8" s="9">
        <f t="shared" si="1"/>
        <v>1.4645431472081218</v>
      </c>
      <c r="N8" s="9" t="e">
        <v>#DIV/0!</v>
      </c>
      <c r="O8" s="4">
        <f t="shared" si="5"/>
        <v>0.13595636275410292</v>
      </c>
      <c r="P8" s="3">
        <f t="shared" si="6"/>
        <v>0.19911395939086296</v>
      </c>
      <c r="Q8">
        <f t="shared" si="7"/>
        <v>0.86526154897128793</v>
      </c>
      <c r="V8">
        <v>566.59</v>
      </c>
    </row>
    <row r="9" spans="1:22" x14ac:dyDescent="0.25">
      <c r="B9">
        <v>18</v>
      </c>
      <c r="C9">
        <v>322</v>
      </c>
      <c r="D9" s="2">
        <f t="shared" si="0"/>
        <v>0.96987951807228912</v>
      </c>
      <c r="E9" s="2">
        <f t="shared" si="2"/>
        <v>2.9096385542168673E-2</v>
      </c>
      <c r="F9" t="s">
        <v>5</v>
      </c>
      <c r="G9" s="7">
        <v>332</v>
      </c>
      <c r="H9" s="8">
        <v>0.03</v>
      </c>
      <c r="I9" s="5">
        <f t="shared" si="3"/>
        <v>9.9599999999999991</v>
      </c>
      <c r="J9" s="7">
        <v>673.18</v>
      </c>
      <c r="K9" s="7">
        <v>51.85</v>
      </c>
      <c r="L9" s="4">
        <f t="shared" si="4"/>
        <v>7.7022490270061514E-2</v>
      </c>
      <c r="M9" s="9">
        <f t="shared" si="1"/>
        <v>2.0276506024096386</v>
      </c>
      <c r="N9" s="9" t="e">
        <v>#DIV/0!</v>
      </c>
      <c r="O9" s="4">
        <f t="shared" si="5"/>
        <v>0.10702249027006151</v>
      </c>
      <c r="P9" s="3">
        <f t="shared" si="6"/>
        <v>0.2170042168674699</v>
      </c>
      <c r="Q9">
        <f t="shared" si="7"/>
        <v>1.4435745508908391</v>
      </c>
      <c r="V9">
        <v>546.67999999999995</v>
      </c>
    </row>
    <row r="10" spans="1:22" x14ac:dyDescent="0.25">
      <c r="B10">
        <v>18</v>
      </c>
      <c r="C10">
        <v>445</v>
      </c>
      <c r="D10" s="2">
        <f t="shared" si="0"/>
        <v>1.1294416243654823</v>
      </c>
      <c r="E10" s="2">
        <f t="shared" si="2"/>
        <v>3.3883248730964467E-2</v>
      </c>
      <c r="F10" t="s">
        <v>4</v>
      </c>
      <c r="G10" s="7">
        <v>394</v>
      </c>
      <c r="H10" s="8">
        <v>0.03</v>
      </c>
      <c r="I10" s="5">
        <f t="shared" si="3"/>
        <v>11.82</v>
      </c>
      <c r="J10" s="7">
        <v>624.19000000000005</v>
      </c>
      <c r="K10" s="7">
        <v>69.89</v>
      </c>
      <c r="L10" s="4">
        <f t="shared" si="4"/>
        <v>0.11196911196911195</v>
      </c>
      <c r="M10" s="9">
        <f t="shared" si="1"/>
        <v>1.5842385786802031</v>
      </c>
      <c r="N10" s="9" t="e">
        <v>#DIV/0!</v>
      </c>
      <c r="O10" s="4">
        <f t="shared" si="5"/>
        <v>0.14196911196911194</v>
      </c>
      <c r="P10" s="3">
        <f t="shared" si="6"/>
        <v>0.22491294416243651</v>
      </c>
      <c r="Q10">
        <f t="shared" si="7"/>
        <v>0.98368704215751934</v>
      </c>
      <c r="V10">
        <v>573.69000000000005</v>
      </c>
    </row>
    <row r="11" spans="1:22" x14ac:dyDescent="0.25">
      <c r="B11">
        <v>18</v>
      </c>
      <c r="C11">
        <v>445</v>
      </c>
      <c r="D11" s="2">
        <f t="shared" si="0"/>
        <v>1.3403614457831325</v>
      </c>
      <c r="E11" s="2">
        <f t="shared" si="2"/>
        <v>4.0210843373493975E-2</v>
      </c>
      <c r="F11" t="s">
        <v>5</v>
      </c>
      <c r="G11" s="7">
        <v>332</v>
      </c>
      <c r="H11" s="8">
        <v>0.03</v>
      </c>
      <c r="I11" s="5">
        <f t="shared" si="3"/>
        <v>9.9599999999999991</v>
      </c>
      <c r="J11" s="7">
        <v>860.31</v>
      </c>
      <c r="K11" s="7">
        <v>73.55</v>
      </c>
      <c r="L11" s="4">
        <f t="shared" si="4"/>
        <v>8.5492438772070536E-2</v>
      </c>
      <c r="M11" s="9">
        <f t="shared" si="1"/>
        <v>2.5912951807228914</v>
      </c>
      <c r="N11" s="9" t="e">
        <v>#DIV/0!</v>
      </c>
      <c r="O11" s="4">
        <f t="shared" si="5"/>
        <v>0.11549243877207054</v>
      </c>
      <c r="P11" s="3">
        <f t="shared" si="6"/>
        <v>0.29927500000000001</v>
      </c>
      <c r="Q11">
        <f t="shared" si="7"/>
        <v>2.0513583005689942</v>
      </c>
      <c r="V11">
        <v>741.61</v>
      </c>
    </row>
    <row r="12" spans="1:22" x14ac:dyDescent="0.25">
      <c r="B12">
        <v>18</v>
      </c>
      <c r="C12">
        <v>707</v>
      </c>
      <c r="D12" s="2">
        <f t="shared" si="0"/>
        <v>1.7944162436548223</v>
      </c>
      <c r="E12" s="2">
        <f t="shared" si="2"/>
        <v>5.3832487309644669E-2</v>
      </c>
      <c r="F12" t="s">
        <v>4</v>
      </c>
      <c r="G12" s="7">
        <v>394</v>
      </c>
      <c r="H12" s="8">
        <v>0.03</v>
      </c>
      <c r="I12" s="5">
        <f t="shared" si="3"/>
        <v>11.82</v>
      </c>
      <c r="L12" s="4" t="e">
        <f>K12/J12</f>
        <v>#DIV/0!</v>
      </c>
      <c r="M12" s="9"/>
      <c r="N12" s="9" t="e">
        <v>#DIV/0!</v>
      </c>
      <c r="O12" s="4" t="e">
        <f t="shared" si="5"/>
        <v>#DIV/0!</v>
      </c>
      <c r="P12" s="3" t="e">
        <f t="shared" si="6"/>
        <v>#DIV/0!</v>
      </c>
      <c r="Q12">
        <f t="shared" si="7"/>
        <v>0</v>
      </c>
    </row>
    <row r="13" spans="1:22" x14ac:dyDescent="0.25">
      <c r="B13">
        <v>18</v>
      </c>
      <c r="C13">
        <v>707</v>
      </c>
      <c r="D13" s="2">
        <f t="shared" si="0"/>
        <v>2.1295180722891565</v>
      </c>
      <c r="E13" s="2">
        <f t="shared" si="2"/>
        <v>6.3885542168674689E-2</v>
      </c>
      <c r="F13" t="s">
        <v>5</v>
      </c>
      <c r="G13" s="7">
        <v>332</v>
      </c>
      <c r="H13" s="8">
        <v>0.03</v>
      </c>
      <c r="I13" s="5">
        <f t="shared" si="3"/>
        <v>9.9599999999999991</v>
      </c>
      <c r="L13" s="4" t="e">
        <f>K13/J13</f>
        <v>#DIV/0!</v>
      </c>
      <c r="M13" s="9"/>
      <c r="N13" s="9" t="e">
        <v>#DIV/0!</v>
      </c>
      <c r="O13" s="4" t="e">
        <f t="shared" si="5"/>
        <v>#DIV/0!</v>
      </c>
      <c r="P13" s="3" t="e">
        <f t="shared" si="6"/>
        <v>#DIV/0!</v>
      </c>
      <c r="Q13">
        <f t="shared" si="7"/>
        <v>0</v>
      </c>
    </row>
    <row r="14" spans="1:22" x14ac:dyDescent="0.25">
      <c r="A14" t="s">
        <v>7</v>
      </c>
      <c r="B14">
        <v>8</v>
      </c>
      <c r="C14">
        <v>215</v>
      </c>
      <c r="D14" s="2">
        <f t="shared" si="0"/>
        <v>0.57795698924731187</v>
      </c>
      <c r="E14" s="2">
        <f t="shared" si="2"/>
        <v>1.7338709677419354E-2</v>
      </c>
      <c r="F14" t="s">
        <v>4</v>
      </c>
      <c r="G14" s="7">
        <v>372</v>
      </c>
      <c r="H14" s="8">
        <v>0.03</v>
      </c>
      <c r="I14" s="5">
        <f t="shared" si="3"/>
        <v>11.16</v>
      </c>
      <c r="J14" s="7">
        <v>423.4</v>
      </c>
      <c r="K14" s="7">
        <v>25.36</v>
      </c>
      <c r="L14" s="4">
        <f t="shared" si="4"/>
        <v>5.9896079357581483E-2</v>
      </c>
      <c r="M14" s="9">
        <f t="shared" si="1"/>
        <v>1.1381720430107527</v>
      </c>
      <c r="N14" s="9">
        <v>0.17338709677419353</v>
      </c>
      <c r="O14" s="4">
        <f t="shared" si="5"/>
        <v>8.9896079357581482E-2</v>
      </c>
      <c r="P14" s="3">
        <f t="shared" si="6"/>
        <v>0.10231720430107527</v>
      </c>
      <c r="Q14">
        <f t="shared" si="7"/>
        <v>0.5629437246382073</v>
      </c>
      <c r="V14">
        <v>374.68</v>
      </c>
    </row>
    <row r="15" spans="1:22" x14ac:dyDescent="0.25">
      <c r="B15">
        <v>8</v>
      </c>
      <c r="C15">
        <v>215</v>
      </c>
      <c r="D15" s="2">
        <f t="shared" si="0"/>
        <v>0.63421828908554567</v>
      </c>
      <c r="E15" s="2">
        <f t="shared" si="2"/>
        <v>1.9026548672566368E-2</v>
      </c>
      <c r="F15" t="s">
        <v>5</v>
      </c>
      <c r="G15" s="7">
        <v>339</v>
      </c>
      <c r="H15" s="8">
        <v>0.03</v>
      </c>
      <c r="I15" s="5">
        <f t="shared" si="3"/>
        <v>10.17</v>
      </c>
      <c r="J15" s="7">
        <v>603.82000000000005</v>
      </c>
      <c r="K15" s="7">
        <v>6.25</v>
      </c>
      <c r="L15" s="4">
        <f t="shared" si="4"/>
        <v>1.0350766784803418E-2</v>
      </c>
      <c r="M15" s="9">
        <f t="shared" si="1"/>
        <v>1.7811799410029501</v>
      </c>
      <c r="N15" s="9">
        <v>0.12249410029498524</v>
      </c>
      <c r="O15" s="4">
        <f t="shared" si="5"/>
        <v>4.0350766784803413E-2</v>
      </c>
      <c r="P15" s="3">
        <f t="shared" si="6"/>
        <v>7.1871976401179941E-2</v>
      </c>
      <c r="Q15">
        <f t="shared" si="7"/>
        <v>1.1846149939199762</v>
      </c>
      <c r="V15">
        <v>476.16</v>
      </c>
    </row>
    <row r="16" spans="1:22" x14ac:dyDescent="0.25">
      <c r="B16">
        <v>8</v>
      </c>
      <c r="C16">
        <v>322</v>
      </c>
      <c r="D16" s="2">
        <f t="shared" si="0"/>
        <v>0.86559139784946237</v>
      </c>
      <c r="E16" s="2">
        <f t="shared" si="2"/>
        <v>2.596774193548387E-2</v>
      </c>
      <c r="F16" t="s">
        <v>4</v>
      </c>
      <c r="G16" s="7">
        <v>372</v>
      </c>
      <c r="H16" s="8">
        <v>0.03</v>
      </c>
      <c r="I16" s="5">
        <f t="shared" si="3"/>
        <v>11.16</v>
      </c>
      <c r="J16" s="7">
        <v>381.31</v>
      </c>
      <c r="K16" s="7">
        <v>18.54</v>
      </c>
      <c r="L16" s="4">
        <f t="shared" si="4"/>
        <v>4.8621856232461777E-2</v>
      </c>
      <c r="M16" s="9">
        <f t="shared" si="1"/>
        <v>1.0250268817204302</v>
      </c>
      <c r="N16" s="9">
        <v>0.12249410029498524</v>
      </c>
      <c r="O16" s="4">
        <f t="shared" si="5"/>
        <v>7.8621856232461776E-2</v>
      </c>
      <c r="P16" s="3">
        <f t="shared" si="6"/>
        <v>8.0589516129032271E-2</v>
      </c>
      <c r="Q16">
        <f t="shared" si="7"/>
        <v>0.46751503145293588</v>
      </c>
      <c r="V16">
        <v>339.59</v>
      </c>
    </row>
    <row r="17" spans="1:23" x14ac:dyDescent="0.25">
      <c r="A17" t="s">
        <v>8</v>
      </c>
      <c r="B17">
        <v>13.5</v>
      </c>
      <c r="C17">
        <v>707</v>
      </c>
      <c r="D17" s="2">
        <f t="shared" si="0"/>
        <v>1.3648648648648649</v>
      </c>
      <c r="E17" s="2">
        <f t="shared" si="2"/>
        <v>8.1891891891891888E-2</v>
      </c>
      <c r="F17" t="s">
        <v>4</v>
      </c>
      <c r="G17" s="7">
        <v>518</v>
      </c>
      <c r="H17" s="8">
        <v>0.06</v>
      </c>
      <c r="I17" s="5">
        <f t="shared" si="3"/>
        <v>31.08</v>
      </c>
      <c r="L17" s="4">
        <f>K17/V17</f>
        <v>0</v>
      </c>
      <c r="M17" s="9"/>
      <c r="N17" s="9">
        <v>6.3011583011583008E-2</v>
      </c>
      <c r="O17" s="4">
        <f t="shared" si="5"/>
        <v>0.06</v>
      </c>
      <c r="P17" s="3">
        <f t="shared" si="6"/>
        <v>0</v>
      </c>
      <c r="Q17">
        <f t="shared" si="7"/>
        <v>0</v>
      </c>
      <c r="S17" t="s">
        <v>25</v>
      </c>
      <c r="V17" s="7">
        <v>544</v>
      </c>
      <c r="W17" t="s">
        <v>28</v>
      </c>
    </row>
    <row r="18" spans="1:23" x14ac:dyDescent="0.25">
      <c r="B18">
        <v>13.5</v>
      </c>
      <c r="C18">
        <v>707</v>
      </c>
      <c r="D18" s="2">
        <f t="shared" si="0"/>
        <v>0.79527559055118113</v>
      </c>
      <c r="E18" s="2">
        <f t="shared" si="2"/>
        <v>3.1811023622047248E-2</v>
      </c>
      <c r="F18" t="s">
        <v>5</v>
      </c>
      <c r="G18" s="7">
        <v>889</v>
      </c>
      <c r="H18" s="8">
        <v>0.04</v>
      </c>
      <c r="I18" s="5">
        <f t="shared" si="3"/>
        <v>35.56</v>
      </c>
      <c r="L18" s="4">
        <f>K18/V18</f>
        <v>0</v>
      </c>
      <c r="M18" s="9"/>
      <c r="N18" s="9">
        <v>2.6483689538807653E-2</v>
      </c>
      <c r="O18" s="4">
        <f t="shared" si="5"/>
        <v>0.04</v>
      </c>
      <c r="P18" s="3">
        <f t="shared" si="6"/>
        <v>0</v>
      </c>
      <c r="Q18">
        <f t="shared" si="7"/>
        <v>0</v>
      </c>
      <c r="S18" t="s">
        <v>25</v>
      </c>
      <c r="V18" s="7">
        <v>588.6</v>
      </c>
      <c r="W18" t="s">
        <v>28</v>
      </c>
    </row>
    <row r="19" spans="1:23" x14ac:dyDescent="0.25">
      <c r="A19" t="s">
        <v>10</v>
      </c>
      <c r="B19">
        <v>13.5</v>
      </c>
      <c r="C19">
        <v>107</v>
      </c>
      <c r="D19" s="2">
        <f t="shared" si="0"/>
        <v>0.26161369193154033</v>
      </c>
      <c r="E19" s="2">
        <f t="shared" si="2"/>
        <v>2.6161369193154035E-2</v>
      </c>
      <c r="F19" t="s">
        <v>4</v>
      </c>
      <c r="G19" s="7">
        <v>409</v>
      </c>
      <c r="H19" s="8">
        <v>0.1</v>
      </c>
      <c r="I19" s="5">
        <f t="shared" si="3"/>
        <v>40.900000000000006</v>
      </c>
      <c r="J19" s="7">
        <v>642.80999999999995</v>
      </c>
      <c r="K19" s="7">
        <v>41.51</v>
      </c>
      <c r="L19" s="4">
        <f t="shared" si="4"/>
        <v>6.4575846673200488E-2</v>
      </c>
      <c r="M19" s="9">
        <f>J19/G19</f>
        <v>1.5716625916870415</v>
      </c>
      <c r="N19" s="9">
        <v>0.25666259168704153</v>
      </c>
      <c r="O19" s="4">
        <f t="shared" si="5"/>
        <v>0.16457584667320049</v>
      </c>
      <c r="P19" s="3">
        <f t="shared" si="6"/>
        <v>0.25865770171149144</v>
      </c>
      <c r="Q19">
        <f t="shared" si="7"/>
        <v>0.97109642221748782</v>
      </c>
      <c r="V19">
        <v>209.04</v>
      </c>
    </row>
    <row r="20" spans="1:23" x14ac:dyDescent="0.25">
      <c r="B20">
        <v>13.5</v>
      </c>
      <c r="C20">
        <v>445</v>
      </c>
      <c r="D20" s="2">
        <f t="shared" si="0"/>
        <v>1.0987654320987654</v>
      </c>
      <c r="E20" s="2">
        <f t="shared" si="2"/>
        <v>5.4938271604938277E-2</v>
      </c>
      <c r="F20" t="s">
        <v>5</v>
      </c>
      <c r="G20" s="7">
        <v>405</v>
      </c>
      <c r="H20" s="8">
        <v>0.05</v>
      </c>
      <c r="I20" s="5">
        <f t="shared" si="3"/>
        <v>20.25</v>
      </c>
      <c r="J20" s="7">
        <v>624.63</v>
      </c>
      <c r="K20" s="7">
        <v>44.33</v>
      </c>
      <c r="L20" s="4">
        <f t="shared" si="4"/>
        <v>7.0970014248435076E-2</v>
      </c>
      <c r="M20" s="9">
        <f>J20/G20</f>
        <v>1.5422962962962963</v>
      </c>
      <c r="N20" s="9">
        <v>0.18853209876543212</v>
      </c>
      <c r="O20" s="4">
        <f t="shared" si="5"/>
        <v>0.12097001424843508</v>
      </c>
      <c r="P20" s="3">
        <f t="shared" si="6"/>
        <v>0.1865716049382716</v>
      </c>
      <c r="Q20">
        <f t="shared" si="7"/>
        <v>0.94182517789066011</v>
      </c>
      <c r="V20">
        <v>507.08</v>
      </c>
    </row>
    <row r="21" spans="1:23" x14ac:dyDescent="0.25">
      <c r="D21" s="2"/>
      <c r="E21" s="2"/>
      <c r="I21" s="5"/>
      <c r="L21" s="4"/>
      <c r="M21" s="9"/>
      <c r="N21" s="9"/>
      <c r="O21" s="4"/>
      <c r="P21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3CD2-0832-47EE-A412-D73504FF2F4A}">
  <dimension ref="A1:V21"/>
  <sheetViews>
    <sheetView zoomScale="112" zoomScaleNormal="112" workbookViewId="0">
      <selection activeCell="J12" sqref="J12"/>
    </sheetView>
  </sheetViews>
  <sheetFormatPr defaultRowHeight="15" x14ac:dyDescent="0.25"/>
  <cols>
    <col min="1" max="1" width="15.85546875" bestFit="1" customWidth="1"/>
    <col min="2" max="2" width="16.140625" bestFit="1" customWidth="1"/>
    <col min="3" max="3" width="6.7109375" bestFit="1" customWidth="1"/>
    <col min="4" max="4" width="11.140625" bestFit="1" customWidth="1"/>
    <col min="5" max="5" width="11.140625" customWidth="1"/>
    <col min="6" max="6" width="11" bestFit="1" customWidth="1"/>
    <col min="7" max="7" width="12.85546875" style="7" bestFit="1" customWidth="1"/>
    <col min="8" max="8" width="15.28515625" style="8" bestFit="1" customWidth="1"/>
    <col min="9" max="9" width="13" style="1" customWidth="1"/>
    <col min="10" max="11" width="13" style="7" customWidth="1"/>
    <col min="12" max="12" width="13" customWidth="1"/>
    <col min="13" max="13" width="10.7109375" style="7" bestFit="1" customWidth="1"/>
    <col min="14" max="14" width="10.7109375" style="7" customWidth="1"/>
    <col min="15" max="15" width="17.85546875" bestFit="1" customWidth="1"/>
    <col min="16" max="16" width="15.28515625" bestFit="1" customWidth="1"/>
  </cols>
  <sheetData>
    <row r="1" spans="1:22" x14ac:dyDescent="0.25">
      <c r="A1" t="s">
        <v>0</v>
      </c>
      <c r="B1" t="s">
        <v>9</v>
      </c>
      <c r="C1" t="s">
        <v>1</v>
      </c>
      <c r="D1" t="s">
        <v>17</v>
      </c>
      <c r="E1" t="s">
        <v>22</v>
      </c>
      <c r="F1" t="s">
        <v>3</v>
      </c>
      <c r="G1" s="7" t="s">
        <v>16</v>
      </c>
      <c r="H1" s="8" t="s">
        <v>15</v>
      </c>
      <c r="I1" s="1" t="s">
        <v>14</v>
      </c>
      <c r="J1" s="7" t="s">
        <v>13</v>
      </c>
      <c r="K1" s="7" t="s">
        <v>24</v>
      </c>
      <c r="L1" t="s">
        <v>26</v>
      </c>
      <c r="M1" s="7" t="s">
        <v>20</v>
      </c>
      <c r="O1" t="s">
        <v>18</v>
      </c>
      <c r="P1" t="s">
        <v>19</v>
      </c>
      <c r="Q1" t="s">
        <v>23</v>
      </c>
      <c r="T1" t="s">
        <v>27</v>
      </c>
      <c r="V1" t="s">
        <v>25</v>
      </c>
    </row>
    <row r="2" spans="1:22" x14ac:dyDescent="0.25">
      <c r="A2" t="s">
        <v>2</v>
      </c>
      <c r="B2">
        <v>18</v>
      </c>
      <c r="C2">
        <v>215</v>
      </c>
      <c r="D2" s="2">
        <f t="shared" ref="D2:D20" si="0">C2/G2</f>
        <v>0.30935251798561153</v>
      </c>
      <c r="E2" s="2">
        <f>D2*H2</f>
        <v>4.0215827338129499E-2</v>
      </c>
      <c r="F2" t="s">
        <v>4</v>
      </c>
      <c r="G2" s="7">
        <v>695</v>
      </c>
      <c r="H2" s="8">
        <v>0.13</v>
      </c>
      <c r="I2" s="5">
        <f>G2*H2</f>
        <v>90.350000000000009</v>
      </c>
      <c r="J2" s="7">
        <v>615.61</v>
      </c>
      <c r="K2" s="7">
        <v>55.36</v>
      </c>
      <c r="L2" s="4">
        <f>K2/J2</f>
        <v>8.9927064212732083E-2</v>
      </c>
      <c r="M2" s="9">
        <f t="shared" ref="M2:M16" si="1">J2/G2</f>
        <v>0.88576978417266194</v>
      </c>
      <c r="N2" s="9" t="e">
        <v>#DIV/0!</v>
      </c>
      <c r="O2" s="4">
        <f>H2+L2</f>
        <v>0.21992706421273209</v>
      </c>
      <c r="P2" s="3">
        <f>M2*O2</f>
        <v>0.19480474820143887</v>
      </c>
      <c r="Q2">
        <f>M2^2 * ( 4 + M2^2 )^(-0.5)</f>
        <v>0.35869014473040478</v>
      </c>
    </row>
    <row r="3" spans="1:22" x14ac:dyDescent="0.25">
      <c r="B3">
        <v>18</v>
      </c>
      <c r="C3">
        <v>215</v>
      </c>
      <c r="D3" s="2">
        <f t="shared" si="0"/>
        <v>0.25353773584905659</v>
      </c>
      <c r="E3" s="2">
        <f t="shared" ref="E3:E20" si="2">D3*H3</f>
        <v>1.0141509433962264E-2</v>
      </c>
      <c r="F3" t="s">
        <v>5</v>
      </c>
      <c r="G3" s="7">
        <v>848</v>
      </c>
      <c r="H3" s="8">
        <v>0.04</v>
      </c>
      <c r="I3" s="5">
        <f t="shared" ref="I3:I20" si="3">G3*H3</f>
        <v>33.92</v>
      </c>
      <c r="J3" s="7">
        <v>745.44</v>
      </c>
      <c r="K3" s="7">
        <v>41.96</v>
      </c>
      <c r="L3" s="4">
        <f t="shared" ref="L3:L20" si="4">K3/J3</f>
        <v>5.6288903198111181E-2</v>
      </c>
      <c r="M3" s="9">
        <f t="shared" si="1"/>
        <v>0.87905660377358497</v>
      </c>
      <c r="N3" s="9" t="e">
        <v>#DIV/0!</v>
      </c>
      <c r="O3" s="4">
        <f t="shared" ref="O3:O20" si="5">H3+L3</f>
        <v>9.6288903198111175E-2</v>
      </c>
      <c r="P3" s="3">
        <f t="shared" ref="P3:P20" si="6">M3*O3</f>
        <v>8.4643396226415091E-2</v>
      </c>
      <c r="Q3">
        <f t="shared" ref="Q3:Q20" si="7">M3^2 * ( 4 + M3^2 )^(-0.5)</f>
        <v>0.35371198068966331</v>
      </c>
      <c r="T3">
        <v>746.15</v>
      </c>
      <c r="U3">
        <v>42.44</v>
      </c>
    </row>
    <row r="4" spans="1:22" x14ac:dyDescent="0.25">
      <c r="B4">
        <v>18</v>
      </c>
      <c r="C4">
        <v>890</v>
      </c>
      <c r="D4" s="2">
        <f t="shared" si="0"/>
        <v>1.2805755395683454</v>
      </c>
      <c r="E4" s="2">
        <f t="shared" si="2"/>
        <v>0.1664748201438849</v>
      </c>
      <c r="F4" t="s">
        <v>4</v>
      </c>
      <c r="G4" s="7">
        <v>695</v>
      </c>
      <c r="H4" s="8">
        <v>0.13</v>
      </c>
      <c r="I4" s="5">
        <f t="shared" si="3"/>
        <v>90.350000000000009</v>
      </c>
      <c r="J4" s="7">
        <v>631.33000000000004</v>
      </c>
      <c r="K4" s="7">
        <v>50.09</v>
      </c>
      <c r="L4" s="4">
        <f t="shared" si="4"/>
        <v>7.9340440023442579E-2</v>
      </c>
      <c r="M4" s="9">
        <f t="shared" si="1"/>
        <v>0.90838848920863313</v>
      </c>
      <c r="N4" s="9" t="e">
        <v>#DIV/0!</v>
      </c>
      <c r="O4" s="4">
        <f t="shared" si="5"/>
        <v>0.2093404400234426</v>
      </c>
      <c r="P4" s="3">
        <f t="shared" si="6"/>
        <v>0.19016244604316548</v>
      </c>
      <c r="Q4">
        <f t="shared" si="7"/>
        <v>0.37565307748126475</v>
      </c>
      <c r="V4">
        <v>947.78</v>
      </c>
    </row>
    <row r="5" spans="1:22" x14ac:dyDescent="0.25">
      <c r="B5">
        <v>18</v>
      </c>
      <c r="C5">
        <v>890</v>
      </c>
      <c r="D5" s="2">
        <f t="shared" si="0"/>
        <v>1.0495283018867925</v>
      </c>
      <c r="E5" s="2">
        <f t="shared" si="2"/>
        <v>4.1981132075471703E-2</v>
      </c>
      <c r="F5" t="s">
        <v>5</v>
      </c>
      <c r="G5" s="7">
        <v>848</v>
      </c>
      <c r="H5" s="8">
        <v>0.04</v>
      </c>
      <c r="I5" s="5">
        <f t="shared" si="3"/>
        <v>33.92</v>
      </c>
      <c r="J5" s="7">
        <v>689.99</v>
      </c>
      <c r="K5" s="7">
        <v>27.55</v>
      </c>
      <c r="L5" s="4">
        <f t="shared" si="4"/>
        <v>3.9928114900215944E-2</v>
      </c>
      <c r="M5" s="9">
        <f t="shared" si="1"/>
        <v>0.81366745283018871</v>
      </c>
      <c r="N5" s="9" t="e">
        <v>#DIV/0!</v>
      </c>
      <c r="O5" s="4">
        <f t="shared" si="5"/>
        <v>7.9928114900215952E-2</v>
      </c>
      <c r="P5" s="3">
        <f t="shared" si="6"/>
        <v>6.5034905660377368E-2</v>
      </c>
      <c r="Q5">
        <f t="shared" si="7"/>
        <v>0.30662333652701945</v>
      </c>
    </row>
    <row r="6" spans="1:22" x14ac:dyDescent="0.25">
      <c r="A6" t="s">
        <v>6</v>
      </c>
      <c r="B6">
        <v>18</v>
      </c>
      <c r="C6">
        <v>215</v>
      </c>
      <c r="D6" s="2">
        <f t="shared" si="0"/>
        <v>0.54568527918781728</v>
      </c>
      <c r="E6" s="2">
        <f t="shared" si="2"/>
        <v>1.6370558375634517E-2</v>
      </c>
      <c r="F6" t="s">
        <v>4</v>
      </c>
      <c r="G6" s="7">
        <v>394</v>
      </c>
      <c r="H6" s="8">
        <v>0.03</v>
      </c>
      <c r="I6" s="5">
        <f t="shared" si="3"/>
        <v>11.82</v>
      </c>
      <c r="J6" s="7">
        <v>558.99</v>
      </c>
      <c r="K6" s="7">
        <v>46.56</v>
      </c>
      <c r="L6" s="4">
        <f t="shared" si="4"/>
        <v>8.3293082166049484E-2</v>
      </c>
      <c r="M6" s="9">
        <f t="shared" si="1"/>
        <v>1.418756345177665</v>
      </c>
      <c r="N6" s="9" t="e">
        <v>#DIV/0!</v>
      </c>
      <c r="O6" s="4">
        <f t="shared" si="5"/>
        <v>0.11329308216604948</v>
      </c>
      <c r="P6" s="3">
        <f t="shared" si="6"/>
        <v>0.16073527918781727</v>
      </c>
      <c r="Q6">
        <f t="shared" si="7"/>
        <v>0.82087067703540073</v>
      </c>
      <c r="V6">
        <v>650</v>
      </c>
    </row>
    <row r="7" spans="1:22" x14ac:dyDescent="0.25">
      <c r="B7">
        <v>18</v>
      </c>
      <c r="C7">
        <v>215</v>
      </c>
      <c r="D7" s="2">
        <f t="shared" si="0"/>
        <v>0.64759036144578308</v>
      </c>
      <c r="E7" s="2">
        <f t="shared" si="2"/>
        <v>1.9427710843373493E-2</v>
      </c>
      <c r="F7" t="s">
        <v>5</v>
      </c>
      <c r="G7" s="7">
        <v>332</v>
      </c>
      <c r="H7" s="8">
        <v>0.03</v>
      </c>
      <c r="I7" s="5">
        <f t="shared" si="3"/>
        <v>9.9599999999999991</v>
      </c>
      <c r="J7" s="7">
        <v>602.1</v>
      </c>
      <c r="K7" s="7">
        <v>43.24</v>
      </c>
      <c r="L7" s="4">
        <f t="shared" si="4"/>
        <v>7.1815313070918457E-2</v>
      </c>
      <c r="M7" s="9">
        <f t="shared" si="1"/>
        <v>1.8135542168674699</v>
      </c>
      <c r="N7" s="9" t="e">
        <v>#DIV/0!</v>
      </c>
      <c r="O7" s="4">
        <f t="shared" si="5"/>
        <v>0.10181531307091846</v>
      </c>
      <c r="P7" s="3">
        <f t="shared" si="6"/>
        <v>0.18464759036144579</v>
      </c>
      <c r="Q7">
        <f t="shared" si="7"/>
        <v>1.2182256531822044</v>
      </c>
      <c r="V7">
        <v>575.04999999999995</v>
      </c>
    </row>
    <row r="8" spans="1:22" x14ac:dyDescent="0.25">
      <c r="B8">
        <v>18</v>
      </c>
      <c r="C8">
        <v>322</v>
      </c>
      <c r="D8" s="2">
        <f t="shared" si="0"/>
        <v>0.81725888324873097</v>
      </c>
      <c r="E8" s="2">
        <f t="shared" si="2"/>
        <v>2.4517766497461929E-2</v>
      </c>
      <c r="F8" t="s">
        <v>4</v>
      </c>
      <c r="G8" s="7">
        <v>394</v>
      </c>
      <c r="H8" s="8">
        <v>0.03</v>
      </c>
      <c r="I8" s="5">
        <f t="shared" si="3"/>
        <v>11.82</v>
      </c>
      <c r="J8" s="7">
        <v>431.96</v>
      </c>
      <c r="K8" s="7">
        <v>45.5</v>
      </c>
      <c r="L8" s="4">
        <f t="shared" si="4"/>
        <v>0.10533382720622281</v>
      </c>
      <c r="M8" s="9">
        <f t="shared" si="1"/>
        <v>1.0963451776649746</v>
      </c>
      <c r="N8" s="9" t="e">
        <v>#DIV/0!</v>
      </c>
      <c r="O8" s="4">
        <f t="shared" si="5"/>
        <v>0.13533382720622281</v>
      </c>
      <c r="P8" s="3">
        <f t="shared" si="6"/>
        <v>0.14837258883248733</v>
      </c>
      <c r="Q8">
        <f t="shared" si="7"/>
        <v>0.52699996331457344</v>
      </c>
      <c r="V8">
        <v>423.93</v>
      </c>
    </row>
    <row r="9" spans="1:22" x14ac:dyDescent="0.25">
      <c r="B9">
        <v>18</v>
      </c>
      <c r="C9">
        <v>322</v>
      </c>
      <c r="D9" s="2">
        <f t="shared" si="0"/>
        <v>0.96987951807228912</v>
      </c>
      <c r="E9" s="2">
        <f t="shared" si="2"/>
        <v>2.9096385542168673E-2</v>
      </c>
      <c r="F9" t="s">
        <v>5</v>
      </c>
      <c r="G9" s="7">
        <v>332</v>
      </c>
      <c r="H9" s="8">
        <v>0.03</v>
      </c>
      <c r="I9" s="5">
        <f t="shared" si="3"/>
        <v>9.9599999999999991</v>
      </c>
      <c r="J9" s="7">
        <v>503.36</v>
      </c>
      <c r="K9" s="7">
        <v>38.76</v>
      </c>
      <c r="L9" s="4">
        <f t="shared" si="4"/>
        <v>7.7002542911633817E-2</v>
      </c>
      <c r="M9" s="9">
        <f t="shared" si="1"/>
        <v>1.516144578313253</v>
      </c>
      <c r="N9" s="9" t="e">
        <v>#DIV/0!</v>
      </c>
      <c r="O9" s="4">
        <f t="shared" si="5"/>
        <v>0.10700254291163382</v>
      </c>
      <c r="P9" s="3">
        <f t="shared" si="6"/>
        <v>0.16223132530120482</v>
      </c>
      <c r="Q9">
        <f t="shared" si="7"/>
        <v>0.91591667591425741</v>
      </c>
      <c r="V9">
        <v>408.59</v>
      </c>
    </row>
    <row r="10" spans="1:22" x14ac:dyDescent="0.25">
      <c r="B10">
        <v>18</v>
      </c>
      <c r="C10">
        <v>445</v>
      </c>
      <c r="D10" s="2">
        <f t="shared" si="0"/>
        <v>1.1294416243654823</v>
      </c>
      <c r="E10" s="2">
        <f t="shared" si="2"/>
        <v>3.3883248730964467E-2</v>
      </c>
      <c r="F10" t="s">
        <v>4</v>
      </c>
      <c r="G10" s="7">
        <v>394</v>
      </c>
      <c r="H10" s="8">
        <v>0.03</v>
      </c>
      <c r="I10" s="5">
        <f t="shared" si="3"/>
        <v>11.82</v>
      </c>
      <c r="J10" s="7">
        <v>467.3</v>
      </c>
      <c r="K10" s="7">
        <v>52</v>
      </c>
      <c r="L10" s="4">
        <f t="shared" si="4"/>
        <v>0.11127755189385834</v>
      </c>
      <c r="M10" s="9">
        <f t="shared" si="1"/>
        <v>1.1860406091370559</v>
      </c>
      <c r="N10" s="9" t="e">
        <v>#DIV/0!</v>
      </c>
      <c r="O10" s="4">
        <f t="shared" si="5"/>
        <v>0.14127755189385832</v>
      </c>
      <c r="P10" s="3">
        <f t="shared" si="6"/>
        <v>0.16756091370558374</v>
      </c>
      <c r="Q10">
        <f t="shared" si="7"/>
        <v>0.60496923579489226</v>
      </c>
      <c r="V10">
        <v>429.79</v>
      </c>
    </row>
    <row r="11" spans="1:22" x14ac:dyDescent="0.25">
      <c r="B11">
        <v>18</v>
      </c>
      <c r="C11">
        <v>445</v>
      </c>
      <c r="D11" s="2">
        <f t="shared" si="0"/>
        <v>1.3403614457831325</v>
      </c>
      <c r="E11" s="2">
        <f t="shared" si="2"/>
        <v>4.0210843373493975E-2</v>
      </c>
      <c r="F11" t="s">
        <v>5</v>
      </c>
      <c r="G11" s="7">
        <v>332</v>
      </c>
      <c r="H11" s="8">
        <v>0.03</v>
      </c>
      <c r="I11" s="5">
        <f t="shared" si="3"/>
        <v>9.9599999999999991</v>
      </c>
      <c r="J11" s="7">
        <v>643.52</v>
      </c>
      <c r="K11" s="7">
        <v>55.04</v>
      </c>
      <c r="L11" s="4">
        <f t="shared" si="4"/>
        <v>8.5529587270014917E-2</v>
      </c>
      <c r="M11" s="9">
        <f t="shared" si="1"/>
        <v>1.9383132530120482</v>
      </c>
      <c r="N11" s="9" t="e">
        <v>#DIV/0!</v>
      </c>
      <c r="O11" s="4">
        <f t="shared" si="5"/>
        <v>0.11552958727001492</v>
      </c>
      <c r="P11" s="3">
        <f t="shared" si="6"/>
        <v>0.22393253012048192</v>
      </c>
      <c r="Q11">
        <f t="shared" si="7"/>
        <v>1.3489610301294852</v>
      </c>
      <c r="V11">
        <v>554.51</v>
      </c>
    </row>
    <row r="12" spans="1:22" x14ac:dyDescent="0.25">
      <c r="B12">
        <v>18</v>
      </c>
      <c r="C12">
        <v>707</v>
      </c>
      <c r="D12" s="2">
        <f t="shared" si="0"/>
        <v>1.7944162436548223</v>
      </c>
      <c r="E12" s="2">
        <f t="shared" si="2"/>
        <v>5.3832487309644669E-2</v>
      </c>
      <c r="F12" t="s">
        <v>4</v>
      </c>
      <c r="G12" s="7">
        <v>394</v>
      </c>
      <c r="H12" s="8">
        <v>0.03</v>
      </c>
      <c r="I12" s="5">
        <f t="shared" si="3"/>
        <v>11.82</v>
      </c>
      <c r="J12" s="7">
        <v>522.91999999999996</v>
      </c>
      <c r="K12" s="7">
        <v>52.67</v>
      </c>
      <c r="L12" s="4">
        <f>K12/J12</f>
        <v>0.10072286391799894</v>
      </c>
      <c r="M12" s="9">
        <f t="shared" si="1"/>
        <v>1.327208121827411</v>
      </c>
      <c r="N12" s="9" t="e">
        <v>#DIV/0!</v>
      </c>
      <c r="O12" s="4">
        <f t="shared" si="5"/>
        <v>0.13072286391799892</v>
      </c>
      <c r="P12" s="3">
        <f t="shared" si="6"/>
        <v>0.17349644670050759</v>
      </c>
      <c r="Q12">
        <f t="shared" si="7"/>
        <v>0.73385621959856384</v>
      </c>
      <c r="V12">
        <v>504.92</v>
      </c>
    </row>
    <row r="13" spans="1:22" x14ac:dyDescent="0.25">
      <c r="B13">
        <v>18</v>
      </c>
      <c r="C13">
        <v>707</v>
      </c>
      <c r="D13" s="2">
        <f t="shared" si="0"/>
        <v>2.1295180722891565</v>
      </c>
      <c r="E13" s="2">
        <f t="shared" si="2"/>
        <v>6.3885542168674689E-2</v>
      </c>
      <c r="F13" t="s">
        <v>5</v>
      </c>
      <c r="G13" s="7">
        <v>332</v>
      </c>
      <c r="H13" s="8">
        <v>0.03</v>
      </c>
      <c r="I13" s="5">
        <f t="shared" si="3"/>
        <v>9.9599999999999991</v>
      </c>
      <c r="J13" s="7">
        <v>694.04</v>
      </c>
      <c r="K13" s="7">
        <v>52.62</v>
      </c>
      <c r="L13" s="4">
        <f>K13/J13</f>
        <v>7.5816955795055041E-2</v>
      </c>
      <c r="M13" s="9">
        <f t="shared" si="1"/>
        <v>2.0904819277108433</v>
      </c>
      <c r="N13" s="9" t="e">
        <v>#DIV/0!</v>
      </c>
      <c r="O13" s="4">
        <f t="shared" si="5"/>
        <v>0.10581695579505504</v>
      </c>
      <c r="P13" s="3">
        <f t="shared" si="6"/>
        <v>0.22120843373493976</v>
      </c>
      <c r="Q13">
        <f t="shared" si="7"/>
        <v>1.5105222624055175</v>
      </c>
    </row>
    <row r="14" spans="1:22" x14ac:dyDescent="0.25">
      <c r="A14" t="s">
        <v>7</v>
      </c>
      <c r="B14">
        <v>8</v>
      </c>
      <c r="C14">
        <v>215</v>
      </c>
      <c r="D14" s="2">
        <f t="shared" si="0"/>
        <v>0.57795698924731187</v>
      </c>
      <c r="E14" s="2">
        <f t="shared" si="2"/>
        <v>1.7338709677419354E-2</v>
      </c>
      <c r="F14" t="s">
        <v>4</v>
      </c>
      <c r="G14" s="7">
        <v>372</v>
      </c>
      <c r="H14" s="8">
        <v>0.03</v>
      </c>
      <c r="I14" s="5">
        <f t="shared" si="3"/>
        <v>11.16</v>
      </c>
      <c r="J14" s="7">
        <v>720.07</v>
      </c>
      <c r="K14" s="7">
        <v>42.9</v>
      </c>
      <c r="L14" s="4">
        <f t="shared" si="4"/>
        <v>5.9577541072395733E-2</v>
      </c>
      <c r="M14" s="9">
        <f t="shared" si="1"/>
        <v>1.9356720430107528</v>
      </c>
      <c r="N14" s="9">
        <v>0.17338709677419353</v>
      </c>
      <c r="O14" s="4">
        <f t="shared" si="5"/>
        <v>8.9577541072395739E-2</v>
      </c>
      <c r="P14" s="3">
        <f t="shared" si="6"/>
        <v>0.17339274193548387</v>
      </c>
      <c r="Q14">
        <f t="shared" si="7"/>
        <v>1.3461753912435557</v>
      </c>
    </row>
    <row r="15" spans="1:22" x14ac:dyDescent="0.25">
      <c r="B15">
        <v>8</v>
      </c>
      <c r="C15">
        <v>215</v>
      </c>
      <c r="D15" s="2">
        <f t="shared" si="0"/>
        <v>0.63421828908554567</v>
      </c>
      <c r="E15" s="2">
        <f t="shared" si="2"/>
        <v>1.9026548672566368E-2</v>
      </c>
      <c r="F15" t="s">
        <v>5</v>
      </c>
      <c r="G15" s="7">
        <v>339</v>
      </c>
      <c r="H15" s="8">
        <v>0.03</v>
      </c>
      <c r="I15" s="5">
        <f t="shared" si="3"/>
        <v>10.17</v>
      </c>
      <c r="J15" s="7">
        <v>1022.85</v>
      </c>
      <c r="K15" s="7">
        <v>10.84</v>
      </c>
      <c r="L15" s="4">
        <f t="shared" si="4"/>
        <v>1.0597839370386664E-2</v>
      </c>
      <c r="M15" s="9">
        <f t="shared" si="1"/>
        <v>3.0172566371681415</v>
      </c>
      <c r="N15" s="9">
        <v>0.12249410029498524</v>
      </c>
      <c r="O15" s="4">
        <f t="shared" si="5"/>
        <v>4.0597839370386662E-2</v>
      </c>
      <c r="P15" s="3">
        <f t="shared" si="6"/>
        <v>0.12249410029498524</v>
      </c>
      <c r="Q15">
        <f t="shared" si="7"/>
        <v>2.5149262347901944</v>
      </c>
    </row>
    <row r="16" spans="1:22" x14ac:dyDescent="0.25">
      <c r="B16">
        <v>8</v>
      </c>
      <c r="C16">
        <v>322</v>
      </c>
      <c r="D16" s="2">
        <f t="shared" si="0"/>
        <v>0.86559139784946237</v>
      </c>
      <c r="E16" s="2">
        <f t="shared" si="2"/>
        <v>2.596774193548387E-2</v>
      </c>
      <c r="F16" t="s">
        <v>4</v>
      </c>
      <c r="G16" s="7">
        <v>372</v>
      </c>
      <c r="H16" s="8">
        <v>0.03</v>
      </c>
      <c r="I16" s="5">
        <f t="shared" si="3"/>
        <v>11.16</v>
      </c>
      <c r="J16" s="7">
        <v>645.91999999999996</v>
      </c>
      <c r="K16" s="7">
        <v>31.1</v>
      </c>
      <c r="L16" s="4">
        <f t="shared" si="4"/>
        <v>4.8148377508050538E-2</v>
      </c>
      <c r="M16" s="9">
        <f t="shared" si="1"/>
        <v>1.7363440860215054</v>
      </c>
      <c r="N16" s="9" t="e">
        <v>#DIV/0!</v>
      </c>
      <c r="O16" s="4">
        <f t="shared" si="5"/>
        <v>7.8148377508050537E-2</v>
      </c>
      <c r="P16" s="3">
        <f t="shared" si="6"/>
        <v>0.13569247311827959</v>
      </c>
      <c r="Q16">
        <f t="shared" si="7"/>
        <v>1.1383115105290176</v>
      </c>
    </row>
    <row r="17" spans="1:22" x14ac:dyDescent="0.25">
      <c r="A17" t="s">
        <v>8</v>
      </c>
      <c r="B17">
        <v>13.5</v>
      </c>
      <c r="C17">
        <v>707</v>
      </c>
      <c r="D17" s="2">
        <f t="shared" si="0"/>
        <v>1.3648648648648649</v>
      </c>
      <c r="E17" s="2">
        <f t="shared" si="2"/>
        <v>8.1891891891891888E-2</v>
      </c>
      <c r="F17" t="s">
        <v>4</v>
      </c>
      <c r="G17" s="7">
        <v>518</v>
      </c>
      <c r="H17" s="8">
        <v>0.06</v>
      </c>
      <c r="I17" s="5">
        <f t="shared" si="3"/>
        <v>31.08</v>
      </c>
      <c r="L17" s="4">
        <f>K17/V17</f>
        <v>0</v>
      </c>
      <c r="M17" s="9">
        <f>V17/G17</f>
        <v>1.0501930501930501</v>
      </c>
      <c r="N17" s="9">
        <v>6.3011583011583008E-2</v>
      </c>
      <c r="O17" s="4">
        <f t="shared" si="5"/>
        <v>0.06</v>
      </c>
      <c r="P17" s="3">
        <f t="shared" si="6"/>
        <v>6.3011583011583008E-2</v>
      </c>
      <c r="Q17">
        <f t="shared" si="7"/>
        <v>0.48823568586202315</v>
      </c>
      <c r="S17" t="s">
        <v>25</v>
      </c>
      <c r="V17" s="7">
        <v>544</v>
      </c>
    </row>
    <row r="18" spans="1:22" x14ac:dyDescent="0.25">
      <c r="B18">
        <v>13.5</v>
      </c>
      <c r="C18">
        <v>707</v>
      </c>
      <c r="D18" s="2">
        <f t="shared" si="0"/>
        <v>0.79527559055118113</v>
      </c>
      <c r="E18" s="2">
        <f t="shared" si="2"/>
        <v>3.1811023622047248E-2</v>
      </c>
      <c r="F18" t="s">
        <v>5</v>
      </c>
      <c r="G18" s="7">
        <v>889</v>
      </c>
      <c r="H18" s="8">
        <v>0.04</v>
      </c>
      <c r="I18" s="5">
        <f t="shared" si="3"/>
        <v>35.56</v>
      </c>
      <c r="L18" s="4">
        <f>K18/V18</f>
        <v>0</v>
      </c>
      <c r="M18" s="9">
        <f>V18/G18</f>
        <v>0.66209223847019127</v>
      </c>
      <c r="N18" s="9">
        <v>2.6483689538807653E-2</v>
      </c>
      <c r="O18" s="4">
        <f t="shared" si="5"/>
        <v>0.04</v>
      </c>
      <c r="P18" s="3">
        <f t="shared" si="6"/>
        <v>2.6483689538807653E-2</v>
      </c>
      <c r="Q18">
        <f t="shared" si="7"/>
        <v>0.20807764832841774</v>
      </c>
      <c r="S18" t="s">
        <v>25</v>
      </c>
      <c r="V18" s="7">
        <v>588.6</v>
      </c>
    </row>
    <row r="19" spans="1:22" x14ac:dyDescent="0.25">
      <c r="A19" t="s">
        <v>10</v>
      </c>
      <c r="B19">
        <v>13.5</v>
      </c>
      <c r="C19">
        <v>107</v>
      </c>
      <c r="D19" s="2">
        <f t="shared" si="0"/>
        <v>0.26161369193154033</v>
      </c>
      <c r="E19" s="2">
        <f t="shared" si="2"/>
        <v>2.6161369193154035E-2</v>
      </c>
      <c r="F19" t="s">
        <v>4</v>
      </c>
      <c r="G19" s="7">
        <v>409</v>
      </c>
      <c r="H19" s="8">
        <v>0.1</v>
      </c>
      <c r="I19" s="5">
        <f t="shared" si="3"/>
        <v>40.900000000000006</v>
      </c>
      <c r="J19" s="7">
        <v>637.75</v>
      </c>
      <c r="K19" s="7">
        <v>41.2</v>
      </c>
      <c r="L19" s="4">
        <f t="shared" si="4"/>
        <v>6.4602116816934535E-2</v>
      </c>
      <c r="M19" s="9">
        <f>J19/G19</f>
        <v>1.5592909535452322</v>
      </c>
      <c r="N19" s="9">
        <v>0.25666259168704153</v>
      </c>
      <c r="O19" s="4">
        <f t="shared" si="5"/>
        <v>0.16460211681693454</v>
      </c>
      <c r="P19" s="3">
        <f t="shared" si="6"/>
        <v>0.25666259168704153</v>
      </c>
      <c r="Q19">
        <f t="shared" si="7"/>
        <v>0.95874244279134901</v>
      </c>
    </row>
    <row r="20" spans="1:22" x14ac:dyDescent="0.25">
      <c r="B20">
        <v>13.5</v>
      </c>
      <c r="C20">
        <v>445</v>
      </c>
      <c r="D20" s="2">
        <f t="shared" si="0"/>
        <v>1.0987654320987654</v>
      </c>
      <c r="E20" s="2">
        <f t="shared" si="2"/>
        <v>5.4938271604938277E-2</v>
      </c>
      <c r="F20" t="s">
        <v>5</v>
      </c>
      <c r="G20" s="7">
        <v>405</v>
      </c>
      <c r="H20" s="8">
        <v>0.05</v>
      </c>
      <c r="I20" s="5">
        <f t="shared" si="3"/>
        <v>20.25</v>
      </c>
      <c r="J20" s="7">
        <v>624.51</v>
      </c>
      <c r="K20" s="7">
        <v>45.13</v>
      </c>
      <c r="L20" s="4">
        <f t="shared" si="4"/>
        <v>7.2264655489904087E-2</v>
      </c>
      <c r="M20" s="9">
        <f>J20/G20</f>
        <v>1.542</v>
      </c>
      <c r="N20" s="9">
        <v>0.18853209876543212</v>
      </c>
      <c r="O20" s="4">
        <f t="shared" si="5"/>
        <v>0.12226465548990409</v>
      </c>
      <c r="P20" s="3">
        <f t="shared" si="6"/>
        <v>0.18853209876543212</v>
      </c>
      <c r="Q20">
        <f t="shared" si="7"/>
        <v>0.9415307859651002</v>
      </c>
    </row>
    <row r="21" spans="1:22" x14ac:dyDescent="0.25">
      <c r="D21" s="2"/>
      <c r="E21" s="2"/>
      <c r="I21" s="5"/>
      <c r="L21" s="4"/>
      <c r="M21" s="9"/>
      <c r="N21" s="9"/>
      <c r="O21" s="4"/>
      <c r="P2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2BBE8-C5D1-4D97-82D9-62A43BE48E93}">
  <dimension ref="A1:V21"/>
  <sheetViews>
    <sheetView zoomScale="112" zoomScaleNormal="112" workbookViewId="0">
      <selection activeCell="J49" sqref="J49"/>
    </sheetView>
  </sheetViews>
  <sheetFormatPr defaultRowHeight="15" x14ac:dyDescent="0.25"/>
  <cols>
    <col min="1" max="1" width="15.85546875" bestFit="1" customWidth="1"/>
    <col min="2" max="2" width="16.140625" bestFit="1" customWidth="1"/>
    <col min="3" max="3" width="6.7109375" bestFit="1" customWidth="1"/>
    <col min="4" max="4" width="11.140625" bestFit="1" customWidth="1"/>
    <col min="5" max="5" width="11.140625" customWidth="1"/>
    <col min="6" max="6" width="11" bestFit="1" customWidth="1"/>
    <col min="7" max="7" width="12.85546875" style="7" bestFit="1" customWidth="1"/>
    <col min="8" max="8" width="15.28515625" style="8" bestFit="1" customWidth="1"/>
    <col min="9" max="9" width="13" style="1" customWidth="1"/>
    <col min="10" max="11" width="13" style="7" customWidth="1"/>
    <col min="12" max="12" width="13" customWidth="1"/>
    <col min="13" max="13" width="10.7109375" style="7" bestFit="1" customWidth="1"/>
    <col min="14" max="14" width="10.7109375" style="7" customWidth="1"/>
    <col min="15" max="15" width="17.85546875" bestFit="1" customWidth="1"/>
    <col min="16" max="16" width="15.28515625" bestFit="1" customWidth="1"/>
  </cols>
  <sheetData>
    <row r="1" spans="1:22" x14ac:dyDescent="0.25">
      <c r="A1" t="s">
        <v>0</v>
      </c>
      <c r="B1" t="s">
        <v>9</v>
      </c>
      <c r="C1" t="s">
        <v>1</v>
      </c>
      <c r="D1" t="s">
        <v>17</v>
      </c>
      <c r="E1" t="s">
        <v>22</v>
      </c>
      <c r="F1" t="s">
        <v>3</v>
      </c>
      <c r="G1" s="7" t="s">
        <v>16</v>
      </c>
      <c r="H1" s="8" t="s">
        <v>15</v>
      </c>
      <c r="I1" s="1" t="s">
        <v>14</v>
      </c>
      <c r="J1" s="7" t="s">
        <v>13</v>
      </c>
      <c r="K1" s="7" t="s">
        <v>24</v>
      </c>
      <c r="L1" t="s">
        <v>26</v>
      </c>
      <c r="M1" s="7" t="s">
        <v>20</v>
      </c>
      <c r="O1" t="s">
        <v>18</v>
      </c>
      <c r="P1" t="s">
        <v>19</v>
      </c>
      <c r="Q1" t="s">
        <v>23</v>
      </c>
      <c r="T1" t="s">
        <v>27</v>
      </c>
      <c r="V1" t="s">
        <v>25</v>
      </c>
    </row>
    <row r="2" spans="1:22" x14ac:dyDescent="0.25">
      <c r="A2" t="s">
        <v>2</v>
      </c>
      <c r="B2">
        <v>18</v>
      </c>
      <c r="C2">
        <v>215</v>
      </c>
      <c r="D2" s="2">
        <f t="shared" ref="D2:D20" si="0">C2/G2</f>
        <v>0.30935251798561153</v>
      </c>
      <c r="E2" s="2">
        <f>D2*H2</f>
        <v>4.0215827338129499E-2</v>
      </c>
      <c r="F2" t="s">
        <v>4</v>
      </c>
      <c r="G2" s="7">
        <v>695</v>
      </c>
      <c r="H2" s="8">
        <v>0.13</v>
      </c>
      <c r="I2" s="5">
        <f>G2*H2</f>
        <v>90.350000000000009</v>
      </c>
      <c r="J2">
        <v>608.87</v>
      </c>
      <c r="L2" s="4">
        <f>K2/J2</f>
        <v>0</v>
      </c>
      <c r="M2" s="9">
        <f t="shared" ref="M2:M16" si="1">J2/G2</f>
        <v>0.87607194244604314</v>
      </c>
      <c r="N2" s="9" t="e">
        <v>#DIV/0!</v>
      </c>
      <c r="O2" s="4">
        <f>H2+L2</f>
        <v>0.13</v>
      </c>
      <c r="P2" s="3">
        <f>M2*O2</f>
        <v>0.11388935251798561</v>
      </c>
      <c r="Q2">
        <f>M2^2 * ( 4 + M2^2 )^(-0.5)</f>
        <v>0.35150709790622131</v>
      </c>
    </row>
    <row r="3" spans="1:22" x14ac:dyDescent="0.25">
      <c r="B3">
        <v>18</v>
      </c>
      <c r="C3">
        <v>215</v>
      </c>
      <c r="D3" s="2">
        <f t="shared" si="0"/>
        <v>0.25353773584905659</v>
      </c>
      <c r="E3" s="2">
        <f t="shared" ref="E3:E20" si="2">D3*H3</f>
        <v>1.0141509433962264E-2</v>
      </c>
      <c r="F3" t="s">
        <v>5</v>
      </c>
      <c r="G3" s="7">
        <v>848</v>
      </c>
      <c r="H3" s="8">
        <v>0.04</v>
      </c>
      <c r="I3" s="5">
        <f t="shared" ref="I3:I20" si="3">G3*H3</f>
        <v>33.92</v>
      </c>
      <c r="J3">
        <v>781.2</v>
      </c>
      <c r="L3" s="4">
        <f t="shared" ref="L3:L20" si="4">K3/J3</f>
        <v>0</v>
      </c>
      <c r="M3" s="9">
        <f t="shared" si="1"/>
        <v>0.92122641509433967</v>
      </c>
      <c r="N3" s="9" t="e">
        <v>#DIV/0!</v>
      </c>
      <c r="O3" s="4">
        <f t="shared" ref="O3:O20" si="5">H3+L3</f>
        <v>0.04</v>
      </c>
      <c r="P3" s="3">
        <f t="shared" ref="P3:P20" si="6">M3*O3</f>
        <v>3.6849056603773585E-2</v>
      </c>
      <c r="Q3">
        <f t="shared" ref="Q3:Q20" si="7">M3^2 * ( 4 + M3^2 )^(-0.5)</f>
        <v>0.38540911693168645</v>
      </c>
      <c r="T3">
        <v>746.15</v>
      </c>
      <c r="U3">
        <v>42.44</v>
      </c>
    </row>
    <row r="4" spans="1:22" x14ac:dyDescent="0.25">
      <c r="B4">
        <v>18</v>
      </c>
      <c r="C4">
        <v>890</v>
      </c>
      <c r="D4" s="2">
        <f t="shared" si="0"/>
        <v>1.2805755395683454</v>
      </c>
      <c r="E4" s="2">
        <f t="shared" si="2"/>
        <v>0.1664748201438849</v>
      </c>
      <c r="F4" t="s">
        <v>4</v>
      </c>
      <c r="G4" s="7">
        <v>695</v>
      </c>
      <c r="H4" s="8">
        <v>0.13</v>
      </c>
      <c r="I4" s="5">
        <f t="shared" si="3"/>
        <v>90.350000000000009</v>
      </c>
      <c r="J4">
        <v>947.78</v>
      </c>
      <c r="L4" s="4">
        <f t="shared" si="4"/>
        <v>0</v>
      </c>
      <c r="M4" s="9">
        <f t="shared" si="1"/>
        <v>1.3637122302158273</v>
      </c>
      <c r="N4" s="9" t="e">
        <v>#DIV/0!</v>
      </c>
      <c r="O4" s="4">
        <f t="shared" si="5"/>
        <v>0.13</v>
      </c>
      <c r="P4" s="3">
        <f t="shared" si="6"/>
        <v>0.17728258992805757</v>
      </c>
      <c r="Q4">
        <f t="shared" si="7"/>
        <v>0.76825849380905986</v>
      </c>
      <c r="V4">
        <v>947.78</v>
      </c>
    </row>
    <row r="5" spans="1:22" x14ac:dyDescent="0.25">
      <c r="B5">
        <v>18</v>
      </c>
      <c r="C5">
        <v>890</v>
      </c>
      <c r="D5" s="2">
        <f t="shared" si="0"/>
        <v>1.0495283018867925</v>
      </c>
      <c r="E5" s="2">
        <f t="shared" si="2"/>
        <v>4.1981132075471703E-2</v>
      </c>
      <c r="F5" t="s">
        <v>5</v>
      </c>
      <c r="G5" s="7">
        <v>848</v>
      </c>
      <c r="H5" s="8">
        <v>0.04</v>
      </c>
      <c r="I5" s="5">
        <f t="shared" si="3"/>
        <v>33.92</v>
      </c>
      <c r="J5">
        <v>207.36</v>
      </c>
      <c r="L5" s="4">
        <f t="shared" si="4"/>
        <v>0</v>
      </c>
      <c r="M5" s="9">
        <f t="shared" si="1"/>
        <v>0.24452830188679248</v>
      </c>
      <c r="N5" s="9" t="e">
        <v>#DIV/0!</v>
      </c>
      <c r="O5" s="4">
        <f t="shared" si="5"/>
        <v>0.04</v>
      </c>
      <c r="P5" s="3">
        <f t="shared" si="6"/>
        <v>9.7811320754716997E-3</v>
      </c>
      <c r="Q5">
        <f t="shared" si="7"/>
        <v>2.9676061356894729E-2</v>
      </c>
    </row>
    <row r="6" spans="1:22" x14ac:dyDescent="0.25">
      <c r="A6" t="s">
        <v>6</v>
      </c>
      <c r="B6">
        <v>18</v>
      </c>
      <c r="C6">
        <v>215</v>
      </c>
      <c r="D6" s="2">
        <f t="shared" si="0"/>
        <v>0.54568527918781728</v>
      </c>
      <c r="E6" s="2">
        <f t="shared" si="2"/>
        <v>1.6370558375634517E-2</v>
      </c>
      <c r="F6" t="s">
        <v>4</v>
      </c>
      <c r="G6" s="7">
        <v>394</v>
      </c>
      <c r="H6" s="8">
        <v>0.03</v>
      </c>
      <c r="I6" s="5">
        <f t="shared" si="3"/>
        <v>11.82</v>
      </c>
      <c r="J6">
        <v>650</v>
      </c>
      <c r="L6" s="4">
        <f t="shared" si="4"/>
        <v>0</v>
      </c>
      <c r="M6" s="9">
        <f t="shared" si="1"/>
        <v>1.649746192893401</v>
      </c>
      <c r="N6" s="9" t="e">
        <v>#DIV/0!</v>
      </c>
      <c r="O6" s="4">
        <f t="shared" si="5"/>
        <v>0.03</v>
      </c>
      <c r="P6" s="3">
        <f t="shared" si="6"/>
        <v>4.9492385786802026E-2</v>
      </c>
      <c r="Q6">
        <f t="shared" si="7"/>
        <v>1.049774256479687</v>
      </c>
      <c r="V6">
        <v>650</v>
      </c>
    </row>
    <row r="7" spans="1:22" x14ac:dyDescent="0.25">
      <c r="B7">
        <v>18</v>
      </c>
      <c r="C7">
        <v>215</v>
      </c>
      <c r="D7" s="2">
        <f t="shared" si="0"/>
        <v>0.64759036144578308</v>
      </c>
      <c r="E7" s="2">
        <f t="shared" si="2"/>
        <v>1.9427710843373493E-2</v>
      </c>
      <c r="F7" t="s">
        <v>5</v>
      </c>
      <c r="G7" s="7">
        <v>332</v>
      </c>
      <c r="H7" s="8">
        <v>0.03</v>
      </c>
      <c r="I7" s="5">
        <f t="shared" si="3"/>
        <v>9.9599999999999991</v>
      </c>
      <c r="J7">
        <v>575.04999999999995</v>
      </c>
      <c r="L7" s="4">
        <f t="shared" si="4"/>
        <v>0</v>
      </c>
      <c r="M7" s="9">
        <f t="shared" si="1"/>
        <v>1.732078313253012</v>
      </c>
      <c r="N7" s="9" t="e">
        <v>#DIV/0!</v>
      </c>
      <c r="O7" s="4">
        <f t="shared" si="5"/>
        <v>0.03</v>
      </c>
      <c r="P7" s="3">
        <f t="shared" si="6"/>
        <v>5.1962349397590354E-2</v>
      </c>
      <c r="Q7">
        <f t="shared" si="7"/>
        <v>1.1339217153243137</v>
      </c>
      <c r="V7">
        <v>575.04999999999995</v>
      </c>
    </row>
    <row r="8" spans="1:22" x14ac:dyDescent="0.25">
      <c r="B8">
        <v>18</v>
      </c>
      <c r="C8">
        <v>322</v>
      </c>
      <c r="D8" s="2">
        <f t="shared" si="0"/>
        <v>0.81725888324873097</v>
      </c>
      <c r="E8" s="2">
        <f t="shared" si="2"/>
        <v>2.4517766497461929E-2</v>
      </c>
      <c r="F8" t="s">
        <v>4</v>
      </c>
      <c r="G8" s="7">
        <v>394</v>
      </c>
      <c r="H8" s="8">
        <v>0.03</v>
      </c>
      <c r="I8" s="5">
        <f t="shared" si="3"/>
        <v>11.82</v>
      </c>
      <c r="J8">
        <v>423.93</v>
      </c>
      <c r="L8" s="4">
        <f t="shared" si="4"/>
        <v>0</v>
      </c>
      <c r="M8" s="9">
        <f t="shared" si="1"/>
        <v>1.0759644670050761</v>
      </c>
      <c r="N8" s="9" t="e">
        <v>#DIV/0!</v>
      </c>
      <c r="O8" s="4">
        <f t="shared" si="5"/>
        <v>0.03</v>
      </c>
      <c r="P8" s="3">
        <f t="shared" si="6"/>
        <v>3.2278934010152284E-2</v>
      </c>
      <c r="Q8">
        <f t="shared" si="7"/>
        <v>0.50976244761630007</v>
      </c>
      <c r="V8">
        <v>423.93</v>
      </c>
    </row>
    <row r="9" spans="1:22" x14ac:dyDescent="0.25">
      <c r="B9">
        <v>18</v>
      </c>
      <c r="C9">
        <v>322</v>
      </c>
      <c r="D9" s="2">
        <f t="shared" si="0"/>
        <v>0.96987951807228912</v>
      </c>
      <c r="E9" s="2">
        <f t="shared" si="2"/>
        <v>2.9096385542168673E-2</v>
      </c>
      <c r="F9" t="s">
        <v>5</v>
      </c>
      <c r="G9" s="7">
        <v>332</v>
      </c>
      <c r="H9" s="8">
        <v>0.03</v>
      </c>
      <c r="I9" s="5">
        <f t="shared" si="3"/>
        <v>9.9599999999999991</v>
      </c>
      <c r="J9">
        <v>408.59</v>
      </c>
      <c r="L9" s="4">
        <f t="shared" si="4"/>
        <v>0</v>
      </c>
      <c r="M9" s="9">
        <f t="shared" si="1"/>
        <v>1.2306927710843372</v>
      </c>
      <c r="N9" s="9" t="e">
        <v>#DIV/0!</v>
      </c>
      <c r="O9" s="4">
        <f t="shared" si="5"/>
        <v>0.03</v>
      </c>
      <c r="P9" s="3">
        <f t="shared" si="6"/>
        <v>3.6920783132530111E-2</v>
      </c>
      <c r="Q9">
        <f t="shared" si="7"/>
        <v>0.64497384883700237</v>
      </c>
      <c r="V9">
        <v>408.59</v>
      </c>
    </row>
    <row r="10" spans="1:22" x14ac:dyDescent="0.25">
      <c r="B10">
        <v>18</v>
      </c>
      <c r="C10">
        <v>445</v>
      </c>
      <c r="D10" s="2">
        <f t="shared" si="0"/>
        <v>1.1294416243654823</v>
      </c>
      <c r="E10" s="2">
        <f t="shared" si="2"/>
        <v>3.3883248730964467E-2</v>
      </c>
      <c r="F10" t="s">
        <v>4</v>
      </c>
      <c r="G10" s="7">
        <v>394</v>
      </c>
      <c r="H10" s="8">
        <v>0.03</v>
      </c>
      <c r="I10" s="5">
        <f t="shared" si="3"/>
        <v>11.82</v>
      </c>
      <c r="J10">
        <v>429.79</v>
      </c>
      <c r="L10" s="4">
        <f t="shared" si="4"/>
        <v>0</v>
      </c>
      <c r="M10" s="9">
        <f t="shared" si="1"/>
        <v>1.0908375634517766</v>
      </c>
      <c r="N10" s="9" t="e">
        <v>#DIV/0!</v>
      </c>
      <c r="O10" s="4">
        <f t="shared" si="5"/>
        <v>0.03</v>
      </c>
      <c r="P10" s="3">
        <f t="shared" si="6"/>
        <v>3.2725126903553295E-2</v>
      </c>
      <c r="Q10">
        <f t="shared" si="7"/>
        <v>0.52232349529523292</v>
      </c>
      <c r="V10">
        <v>429.79</v>
      </c>
    </row>
    <row r="11" spans="1:22" x14ac:dyDescent="0.25">
      <c r="B11">
        <v>18</v>
      </c>
      <c r="C11">
        <v>445</v>
      </c>
      <c r="D11" s="2">
        <f t="shared" si="0"/>
        <v>1.3403614457831325</v>
      </c>
      <c r="E11" s="2">
        <f t="shared" si="2"/>
        <v>4.0210843373493975E-2</v>
      </c>
      <c r="F11" t="s">
        <v>5</v>
      </c>
      <c r="G11" s="7">
        <v>332</v>
      </c>
      <c r="H11" s="8">
        <v>0.03</v>
      </c>
      <c r="I11" s="5">
        <f t="shared" si="3"/>
        <v>9.9599999999999991</v>
      </c>
      <c r="J11">
        <v>554.51</v>
      </c>
      <c r="L11" s="4">
        <f t="shared" si="4"/>
        <v>0</v>
      </c>
      <c r="M11" s="9">
        <f t="shared" si="1"/>
        <v>1.6702108433734939</v>
      </c>
      <c r="N11" s="9" t="e">
        <v>#DIV/0!</v>
      </c>
      <c r="O11" s="4">
        <f t="shared" si="5"/>
        <v>0.03</v>
      </c>
      <c r="P11" s="3">
        <f t="shared" si="6"/>
        <v>5.0106325301204818E-2</v>
      </c>
      <c r="Q11">
        <f t="shared" si="7"/>
        <v>1.0705830593093488</v>
      </c>
      <c r="V11">
        <v>554.51</v>
      </c>
    </row>
    <row r="12" spans="1:22" x14ac:dyDescent="0.25">
      <c r="B12">
        <v>18</v>
      </c>
      <c r="C12">
        <v>707</v>
      </c>
      <c r="D12" s="2">
        <f t="shared" si="0"/>
        <v>1.7944162436548223</v>
      </c>
      <c r="E12" s="2">
        <f t="shared" si="2"/>
        <v>5.3832487309644669E-2</v>
      </c>
      <c r="F12" t="s">
        <v>4</v>
      </c>
      <c r="G12" s="7">
        <v>394</v>
      </c>
      <c r="H12" s="8">
        <v>0.03</v>
      </c>
      <c r="I12" s="5">
        <f t="shared" si="3"/>
        <v>11.82</v>
      </c>
      <c r="J12">
        <v>504.92</v>
      </c>
      <c r="L12" s="4">
        <f>K12/J12</f>
        <v>0</v>
      </c>
      <c r="M12" s="9">
        <f t="shared" si="1"/>
        <v>1.2815228426395939</v>
      </c>
      <c r="N12" s="9" t="e">
        <v>#DIV/0!</v>
      </c>
      <c r="O12" s="4">
        <f t="shared" si="5"/>
        <v>0.03</v>
      </c>
      <c r="P12" s="3">
        <f t="shared" si="6"/>
        <v>3.8445685279187819E-2</v>
      </c>
      <c r="Q12">
        <f t="shared" si="7"/>
        <v>0.69139237542880172</v>
      </c>
      <c r="V12">
        <v>504.92</v>
      </c>
    </row>
    <row r="13" spans="1:22" x14ac:dyDescent="0.25">
      <c r="B13">
        <v>18</v>
      </c>
      <c r="C13">
        <v>707</v>
      </c>
      <c r="D13" s="2">
        <f t="shared" si="0"/>
        <v>2.1295180722891565</v>
      </c>
      <c r="E13" s="2">
        <f t="shared" si="2"/>
        <v>6.3885542168674689E-2</v>
      </c>
      <c r="F13" t="s">
        <v>5</v>
      </c>
      <c r="G13" s="7">
        <v>332</v>
      </c>
      <c r="H13" s="8">
        <v>0.03</v>
      </c>
      <c r="I13" s="5">
        <f t="shared" si="3"/>
        <v>9.9599999999999991</v>
      </c>
      <c r="J13">
        <v>630.51</v>
      </c>
      <c r="L13" s="4">
        <f>K13/J13</f>
        <v>0</v>
      </c>
      <c r="M13" s="9">
        <f t="shared" si="1"/>
        <v>1.8991265060240963</v>
      </c>
      <c r="N13" s="9" t="e">
        <v>#DIV/0!</v>
      </c>
      <c r="O13" s="4">
        <f t="shared" si="5"/>
        <v>0.03</v>
      </c>
      <c r="P13" s="3">
        <f t="shared" si="6"/>
        <v>5.6973795180722889E-2</v>
      </c>
      <c r="Q13">
        <f t="shared" si="7"/>
        <v>1.3077061758574777</v>
      </c>
    </row>
    <row r="14" spans="1:22" x14ac:dyDescent="0.25">
      <c r="A14" t="s">
        <v>7</v>
      </c>
      <c r="B14">
        <v>8</v>
      </c>
      <c r="C14">
        <v>215</v>
      </c>
      <c r="D14" s="2">
        <f t="shared" si="0"/>
        <v>0.57795698924731187</v>
      </c>
      <c r="E14" s="2">
        <f t="shared" si="2"/>
        <v>1.7338709677419354E-2</v>
      </c>
      <c r="F14" t="s">
        <v>4</v>
      </c>
      <c r="G14" s="7">
        <v>372</v>
      </c>
      <c r="H14" s="8">
        <v>0.03</v>
      </c>
      <c r="I14" s="5">
        <f t="shared" si="3"/>
        <v>11.16</v>
      </c>
      <c r="J14">
        <v>636.97</v>
      </c>
      <c r="L14" s="4">
        <f t="shared" si="4"/>
        <v>0</v>
      </c>
      <c r="M14" s="9">
        <f t="shared" si="1"/>
        <v>1.7122849462365592</v>
      </c>
      <c r="N14" s="9">
        <v>0.17338709677419353</v>
      </c>
      <c r="O14" s="4">
        <f t="shared" si="5"/>
        <v>0.03</v>
      </c>
      <c r="P14" s="3">
        <f t="shared" si="6"/>
        <v>5.1368548387096778E-2</v>
      </c>
      <c r="Q14">
        <f t="shared" si="7"/>
        <v>1.1135899795032802</v>
      </c>
    </row>
    <row r="15" spans="1:22" x14ac:dyDescent="0.25">
      <c r="B15">
        <v>8</v>
      </c>
      <c r="C15">
        <v>215</v>
      </c>
      <c r="D15" s="2">
        <f t="shared" si="0"/>
        <v>0.63421828908554567</v>
      </c>
      <c r="E15" s="2">
        <f t="shared" si="2"/>
        <v>1.9026548672566368E-2</v>
      </c>
      <c r="F15" t="s">
        <v>5</v>
      </c>
      <c r="G15" s="7">
        <v>339</v>
      </c>
      <c r="H15" s="8">
        <v>0.03</v>
      </c>
      <c r="I15" s="5">
        <f t="shared" si="3"/>
        <v>10.17</v>
      </c>
      <c r="J15">
        <v>806.57</v>
      </c>
      <c r="L15" s="4">
        <f t="shared" si="4"/>
        <v>0</v>
      </c>
      <c r="M15" s="9">
        <f t="shared" si="1"/>
        <v>2.3792625368731564</v>
      </c>
      <c r="N15" s="9">
        <v>0.12249410029498524</v>
      </c>
      <c r="O15" s="4">
        <f t="shared" si="5"/>
        <v>0.03</v>
      </c>
      <c r="P15" s="3">
        <f t="shared" si="6"/>
        <v>7.1377876106194685E-2</v>
      </c>
      <c r="Q15">
        <f t="shared" si="7"/>
        <v>1.8212776546123841</v>
      </c>
    </row>
    <row r="16" spans="1:22" x14ac:dyDescent="0.25">
      <c r="B16">
        <v>8</v>
      </c>
      <c r="C16">
        <v>322</v>
      </c>
      <c r="D16" s="2">
        <f t="shared" si="0"/>
        <v>0.86559139784946237</v>
      </c>
      <c r="E16" s="2">
        <f t="shared" si="2"/>
        <v>2.596774193548387E-2</v>
      </c>
      <c r="F16" t="s">
        <v>4</v>
      </c>
      <c r="G16" s="7">
        <v>372</v>
      </c>
      <c r="H16" s="8">
        <v>0.03</v>
      </c>
      <c r="I16" s="5">
        <f t="shared" si="3"/>
        <v>11.16</v>
      </c>
      <c r="J16">
        <v>575.04999999999995</v>
      </c>
      <c r="L16" s="4">
        <f t="shared" si="4"/>
        <v>0</v>
      </c>
      <c r="M16" s="9">
        <f t="shared" si="1"/>
        <v>1.5458333333333332</v>
      </c>
      <c r="N16" s="9" t="e">
        <v>#DIV/0!</v>
      </c>
      <c r="O16" s="4">
        <f t="shared" si="5"/>
        <v>0.03</v>
      </c>
      <c r="P16" s="3">
        <f t="shared" si="6"/>
        <v>4.6374999999999993E-2</v>
      </c>
      <c r="Q16">
        <f t="shared" si="7"/>
        <v>0.94534096208766905</v>
      </c>
    </row>
    <row r="17" spans="1:22" x14ac:dyDescent="0.25">
      <c r="A17" t="s">
        <v>8</v>
      </c>
      <c r="B17">
        <v>13.5</v>
      </c>
      <c r="C17">
        <v>707</v>
      </c>
      <c r="D17" s="2">
        <f t="shared" si="0"/>
        <v>1.3648648648648649</v>
      </c>
      <c r="E17" s="2">
        <f t="shared" si="2"/>
        <v>8.1891891891891888E-2</v>
      </c>
      <c r="F17" t="s">
        <v>4</v>
      </c>
      <c r="G17" s="7">
        <v>518</v>
      </c>
      <c r="H17" s="8">
        <v>0.06</v>
      </c>
      <c r="I17" s="5">
        <f t="shared" si="3"/>
        <v>31.08</v>
      </c>
      <c r="J17" s="7">
        <v>544</v>
      </c>
      <c r="L17" s="4">
        <f>K17/V17</f>
        <v>0</v>
      </c>
      <c r="M17" s="9">
        <f>V17/G17</f>
        <v>1.0501930501930501</v>
      </c>
      <c r="N17" s="9">
        <v>6.3011583011583008E-2</v>
      </c>
      <c r="O17" s="4">
        <f t="shared" si="5"/>
        <v>0.06</v>
      </c>
      <c r="P17" s="3">
        <f t="shared" si="6"/>
        <v>6.3011583011583008E-2</v>
      </c>
      <c r="Q17">
        <f t="shared" si="7"/>
        <v>0.48823568586202315</v>
      </c>
      <c r="S17" t="s">
        <v>25</v>
      </c>
      <c r="V17" s="7">
        <v>544</v>
      </c>
    </row>
    <row r="18" spans="1:22" x14ac:dyDescent="0.25">
      <c r="B18">
        <v>13.5</v>
      </c>
      <c r="C18">
        <v>707</v>
      </c>
      <c r="D18" s="2">
        <f t="shared" si="0"/>
        <v>0.79527559055118113</v>
      </c>
      <c r="E18" s="2">
        <f t="shared" si="2"/>
        <v>3.1811023622047248E-2</v>
      </c>
      <c r="F18" t="s">
        <v>5</v>
      </c>
      <c r="G18" s="7">
        <v>889</v>
      </c>
      <c r="H18" s="8">
        <v>0.04</v>
      </c>
      <c r="I18" s="5">
        <f t="shared" si="3"/>
        <v>35.56</v>
      </c>
      <c r="J18" s="7">
        <v>588.6</v>
      </c>
      <c r="L18" s="4">
        <f>K18/V18</f>
        <v>0</v>
      </c>
      <c r="M18" s="9">
        <f>V18/G18</f>
        <v>0.66209223847019127</v>
      </c>
      <c r="N18" s="9">
        <v>2.6483689538807653E-2</v>
      </c>
      <c r="O18" s="4">
        <f t="shared" si="5"/>
        <v>0.04</v>
      </c>
      <c r="P18" s="3">
        <f t="shared" si="6"/>
        <v>2.6483689538807653E-2</v>
      </c>
      <c r="Q18">
        <f t="shared" si="7"/>
        <v>0.20807764832841774</v>
      </c>
      <c r="S18" t="s">
        <v>25</v>
      </c>
      <c r="V18" s="7">
        <v>588.6</v>
      </c>
    </row>
    <row r="19" spans="1:22" x14ac:dyDescent="0.25">
      <c r="A19" t="s">
        <v>10</v>
      </c>
      <c r="B19">
        <v>13.5</v>
      </c>
      <c r="C19">
        <v>107</v>
      </c>
      <c r="D19" s="2">
        <f t="shared" si="0"/>
        <v>0.26161369193154033</v>
      </c>
      <c r="E19" s="2">
        <f t="shared" si="2"/>
        <v>2.6161369193154035E-2</v>
      </c>
      <c r="F19" t="s">
        <v>4</v>
      </c>
      <c r="G19" s="7">
        <v>409</v>
      </c>
      <c r="H19" s="8">
        <v>0.1</v>
      </c>
      <c r="I19" s="5">
        <f t="shared" si="3"/>
        <v>40.900000000000006</v>
      </c>
      <c r="J19">
        <v>207.36</v>
      </c>
      <c r="L19" s="4">
        <f t="shared" si="4"/>
        <v>0</v>
      </c>
      <c r="M19" s="9">
        <f>J19/G19</f>
        <v>0.50699266503667484</v>
      </c>
      <c r="N19" s="9">
        <v>0.25666259168704153</v>
      </c>
      <c r="O19" s="4">
        <f t="shared" si="5"/>
        <v>0.1</v>
      </c>
      <c r="P19" s="3">
        <f t="shared" si="6"/>
        <v>5.0699266503667489E-2</v>
      </c>
      <c r="Q19">
        <f t="shared" si="7"/>
        <v>0.12458030999844484</v>
      </c>
    </row>
    <row r="20" spans="1:22" x14ac:dyDescent="0.25">
      <c r="B20">
        <v>13.5</v>
      </c>
      <c r="C20">
        <v>445</v>
      </c>
      <c r="D20" s="2">
        <f t="shared" si="0"/>
        <v>1.0987654320987654</v>
      </c>
      <c r="E20" s="2">
        <f t="shared" si="2"/>
        <v>5.4938271604938277E-2</v>
      </c>
      <c r="F20" t="s">
        <v>5</v>
      </c>
      <c r="G20" s="7">
        <v>405</v>
      </c>
      <c r="H20" s="8">
        <v>0.05</v>
      </c>
      <c r="I20" s="5">
        <f t="shared" si="3"/>
        <v>20.25</v>
      </c>
      <c r="J20">
        <v>506.98</v>
      </c>
      <c r="L20" s="4">
        <f t="shared" si="4"/>
        <v>0</v>
      </c>
      <c r="M20" s="9">
        <f>J20/G20</f>
        <v>1.2518024691358025</v>
      </c>
      <c r="N20" s="9">
        <v>0.18853209876543212</v>
      </c>
      <c r="O20" s="4">
        <f t="shared" si="5"/>
        <v>0.05</v>
      </c>
      <c r="P20" s="3">
        <f t="shared" si="6"/>
        <v>6.2590123456790131E-2</v>
      </c>
      <c r="Q20">
        <f t="shared" si="7"/>
        <v>0.66414151656096332</v>
      </c>
    </row>
    <row r="21" spans="1:22" x14ac:dyDescent="0.25">
      <c r="D21" s="2"/>
      <c r="E21" s="2"/>
      <c r="I21" s="5"/>
      <c r="L21" s="4"/>
      <c r="M21" s="9"/>
      <c r="N21" s="9"/>
      <c r="O21" s="4"/>
      <c r="P21" s="3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625A-5061-4E2B-A534-6D616EF447B2}">
  <dimension ref="A1:V21"/>
  <sheetViews>
    <sheetView zoomScale="112" zoomScaleNormal="112" workbookViewId="0">
      <selection activeCell="K2" sqref="K2"/>
    </sheetView>
  </sheetViews>
  <sheetFormatPr defaultRowHeight="15" x14ac:dyDescent="0.25"/>
  <cols>
    <col min="1" max="1" width="15.85546875" bestFit="1" customWidth="1"/>
    <col min="2" max="2" width="16.140625" bestFit="1" customWidth="1"/>
    <col min="3" max="3" width="6.7109375" bestFit="1" customWidth="1"/>
    <col min="4" max="4" width="11.140625" bestFit="1" customWidth="1"/>
    <col min="5" max="5" width="11.140625" customWidth="1"/>
    <col min="6" max="6" width="11" bestFit="1" customWidth="1"/>
    <col min="7" max="7" width="12.85546875" style="7" bestFit="1" customWidth="1"/>
    <col min="8" max="8" width="15.28515625" style="8" bestFit="1" customWidth="1"/>
    <col min="9" max="9" width="13" style="1" customWidth="1"/>
    <col min="10" max="11" width="13" style="7" customWidth="1"/>
    <col min="12" max="12" width="13" customWidth="1"/>
    <col min="13" max="13" width="10.7109375" style="7" bestFit="1" customWidth="1"/>
    <col min="14" max="14" width="10.7109375" style="7" customWidth="1"/>
    <col min="15" max="15" width="17.85546875" bestFit="1" customWidth="1"/>
    <col min="16" max="16" width="15.28515625" bestFit="1" customWidth="1"/>
  </cols>
  <sheetData>
    <row r="1" spans="1:22" x14ac:dyDescent="0.25">
      <c r="A1" t="s">
        <v>0</v>
      </c>
      <c r="B1" t="s">
        <v>9</v>
      </c>
      <c r="C1" t="s">
        <v>1</v>
      </c>
      <c r="D1" t="s">
        <v>17</v>
      </c>
      <c r="E1" t="s">
        <v>22</v>
      </c>
      <c r="F1" t="s">
        <v>3</v>
      </c>
      <c r="G1" s="7" t="s">
        <v>16</v>
      </c>
      <c r="H1" s="8" t="s">
        <v>15</v>
      </c>
      <c r="I1" s="1" t="s">
        <v>14</v>
      </c>
      <c r="J1" s="7" t="s">
        <v>13</v>
      </c>
      <c r="K1" s="7" t="s">
        <v>24</v>
      </c>
      <c r="L1" t="s">
        <v>26</v>
      </c>
      <c r="M1" s="7" t="s">
        <v>20</v>
      </c>
      <c r="O1" t="s">
        <v>18</v>
      </c>
      <c r="P1" t="s">
        <v>19</v>
      </c>
      <c r="Q1" t="s">
        <v>23</v>
      </c>
      <c r="T1" t="s">
        <v>27</v>
      </c>
      <c r="V1" t="s">
        <v>25</v>
      </c>
    </row>
    <row r="2" spans="1:22" x14ac:dyDescent="0.25">
      <c r="A2" t="s">
        <v>2</v>
      </c>
      <c r="B2">
        <v>18</v>
      </c>
      <c r="C2">
        <v>215</v>
      </c>
      <c r="D2" s="2">
        <f t="shared" ref="D2:D20" si="0">C2/G2</f>
        <v>0.30935251798561153</v>
      </c>
      <c r="E2" s="2">
        <f>D2*H2</f>
        <v>4.0215827338129499E-2</v>
      </c>
      <c r="F2" t="s">
        <v>4</v>
      </c>
      <c r="G2" s="7">
        <v>695</v>
      </c>
      <c r="H2" s="8">
        <v>0.13</v>
      </c>
      <c r="I2" s="5">
        <f>G2*H2</f>
        <v>90.350000000000009</v>
      </c>
      <c r="J2">
        <v>811.32</v>
      </c>
      <c r="L2" s="4"/>
      <c r="M2" s="9">
        <f t="shared" ref="M2:M18" si="1">J2/G2</f>
        <v>1.1673669064748202</v>
      </c>
      <c r="N2" s="9" t="e">
        <v>#DIV/0!</v>
      </c>
      <c r="O2" s="4">
        <f>H2+L2</f>
        <v>0.13</v>
      </c>
      <c r="P2" s="3">
        <f>M2*O2</f>
        <v>0.15175769784172663</v>
      </c>
      <c r="Q2">
        <f>M2^2 * ( 4 + M2^2 )^(-0.5)</f>
        <v>0.58846570993722402</v>
      </c>
    </row>
    <row r="3" spans="1:22" x14ac:dyDescent="0.25">
      <c r="B3">
        <v>18</v>
      </c>
      <c r="C3">
        <v>215</v>
      </c>
      <c r="D3" s="2">
        <f t="shared" si="0"/>
        <v>0.25353773584905659</v>
      </c>
      <c r="E3" s="2">
        <f t="shared" ref="E3:E20" si="2">D3*H3</f>
        <v>1.0141509433962264E-2</v>
      </c>
      <c r="F3" t="s">
        <v>5</v>
      </c>
      <c r="G3" s="7">
        <v>848</v>
      </c>
      <c r="H3" s="8">
        <v>0.04</v>
      </c>
      <c r="I3" s="5">
        <f t="shared" ref="I3:I20" si="3">G3*H3</f>
        <v>33.92</v>
      </c>
      <c r="J3">
        <v>1045.19</v>
      </c>
      <c r="L3" s="4"/>
      <c r="M3" s="9">
        <f t="shared" si="1"/>
        <v>1.2325353773584906</v>
      </c>
      <c r="N3" s="9" t="e">
        <v>#DIV/0!</v>
      </c>
      <c r="O3" s="4">
        <f t="shared" ref="O3:O20" si="4">H3+L3</f>
        <v>0.04</v>
      </c>
      <c r="P3" s="3">
        <f t="shared" ref="P3:P20" si="5">M3*O3</f>
        <v>4.9301415094339628E-2</v>
      </c>
      <c r="Q3">
        <f t="shared" ref="Q3:Q20" si="6">M3^2 * ( 4 + M3^2 )^(-0.5)</f>
        <v>0.64664056608400411</v>
      </c>
      <c r="T3">
        <v>746.15</v>
      </c>
      <c r="U3">
        <v>42.44</v>
      </c>
    </row>
    <row r="4" spans="1:22" x14ac:dyDescent="0.25">
      <c r="B4">
        <v>18</v>
      </c>
      <c r="C4">
        <v>890</v>
      </c>
      <c r="D4" s="2">
        <f t="shared" si="0"/>
        <v>1.2805755395683454</v>
      </c>
      <c r="E4" s="2">
        <f t="shared" si="2"/>
        <v>0.1664748201438849</v>
      </c>
      <c r="F4" t="s">
        <v>4</v>
      </c>
      <c r="G4" s="7">
        <v>695</v>
      </c>
      <c r="H4" s="8">
        <v>0.13</v>
      </c>
      <c r="I4" s="5">
        <f t="shared" si="3"/>
        <v>90.350000000000009</v>
      </c>
      <c r="J4">
        <v>1265.04</v>
      </c>
      <c r="L4" s="4"/>
      <c r="M4" s="9">
        <f t="shared" si="1"/>
        <v>1.8202014388489207</v>
      </c>
      <c r="N4" s="9" t="e">
        <v>#DIV/0!</v>
      </c>
      <c r="O4" s="4">
        <f t="shared" si="4"/>
        <v>0.13</v>
      </c>
      <c r="P4" s="3">
        <f t="shared" si="5"/>
        <v>0.2366261870503597</v>
      </c>
      <c r="Q4">
        <f t="shared" si="6"/>
        <v>1.22514407072624</v>
      </c>
    </row>
    <row r="5" spans="1:22" x14ac:dyDescent="0.25">
      <c r="B5">
        <v>18</v>
      </c>
      <c r="C5">
        <v>890</v>
      </c>
      <c r="D5" s="2">
        <f t="shared" si="0"/>
        <v>1.0495283018867925</v>
      </c>
      <c r="E5" s="2">
        <f t="shared" si="2"/>
        <v>4.1981132075471703E-2</v>
      </c>
      <c r="F5" t="s">
        <v>5</v>
      </c>
      <c r="G5" s="7">
        <v>848</v>
      </c>
      <c r="H5" s="8">
        <v>0.04</v>
      </c>
      <c r="I5" s="5">
        <f t="shared" si="3"/>
        <v>33.92</v>
      </c>
      <c r="J5">
        <v>277.37</v>
      </c>
      <c r="L5" s="4"/>
      <c r="M5" s="9">
        <f t="shared" si="1"/>
        <v>0.32708726415094341</v>
      </c>
      <c r="N5" s="9" t="e">
        <v>#DIV/0!</v>
      </c>
      <c r="O5" s="4">
        <f t="shared" si="4"/>
        <v>0.04</v>
      </c>
      <c r="P5" s="3">
        <f t="shared" si="5"/>
        <v>1.3083490566037737E-2</v>
      </c>
      <c r="Q5">
        <f t="shared" si="6"/>
        <v>5.2791700702081897E-2</v>
      </c>
    </row>
    <row r="6" spans="1:22" x14ac:dyDescent="0.25">
      <c r="A6" t="s">
        <v>6</v>
      </c>
      <c r="B6">
        <v>18</v>
      </c>
      <c r="C6">
        <v>215</v>
      </c>
      <c r="D6" s="2">
        <f t="shared" si="0"/>
        <v>0.54568527918781728</v>
      </c>
      <c r="E6" s="2">
        <f t="shared" si="2"/>
        <v>1.6370558375634517E-2</v>
      </c>
      <c r="F6" t="s">
        <v>4</v>
      </c>
      <c r="G6" s="7">
        <v>394</v>
      </c>
      <c r="H6" s="8">
        <v>0.03</v>
      </c>
      <c r="I6" s="5">
        <f t="shared" si="3"/>
        <v>11.82</v>
      </c>
      <c r="J6">
        <v>867.87</v>
      </c>
      <c r="L6" s="4"/>
      <c r="M6" s="9">
        <f t="shared" si="1"/>
        <v>2.2027157360406093</v>
      </c>
      <c r="N6" s="9" t="e">
        <v>#DIV/0!</v>
      </c>
      <c r="O6" s="4">
        <f t="shared" si="4"/>
        <v>0.03</v>
      </c>
      <c r="P6" s="3">
        <f t="shared" si="5"/>
        <v>6.6081472081218284E-2</v>
      </c>
      <c r="Q6">
        <f t="shared" si="6"/>
        <v>1.6307871113715851</v>
      </c>
    </row>
    <row r="7" spans="1:22" x14ac:dyDescent="0.25">
      <c r="B7">
        <v>18</v>
      </c>
      <c r="C7">
        <v>215</v>
      </c>
      <c r="D7" s="2">
        <f t="shared" si="0"/>
        <v>0.64759036144578308</v>
      </c>
      <c r="E7" s="2">
        <f t="shared" si="2"/>
        <v>1.9427710843373493E-2</v>
      </c>
      <c r="F7" t="s">
        <v>5</v>
      </c>
      <c r="G7" s="7">
        <v>332</v>
      </c>
      <c r="H7" s="8">
        <v>0.03</v>
      </c>
      <c r="I7" s="5">
        <f t="shared" si="3"/>
        <v>9.9599999999999991</v>
      </c>
      <c r="J7">
        <v>769.44</v>
      </c>
      <c r="L7" s="4"/>
      <c r="M7" s="9">
        <f t="shared" si="1"/>
        <v>2.3175903614457831</v>
      </c>
      <c r="N7" s="9" t="e">
        <v>#DIV/0!</v>
      </c>
      <c r="O7" s="4">
        <f t="shared" si="4"/>
        <v>0.03</v>
      </c>
      <c r="P7" s="3">
        <f t="shared" si="5"/>
        <v>6.9527710843373489E-2</v>
      </c>
      <c r="Q7">
        <f t="shared" si="6"/>
        <v>1.7545880512345811</v>
      </c>
    </row>
    <row r="8" spans="1:22" x14ac:dyDescent="0.25">
      <c r="B8">
        <v>18</v>
      </c>
      <c r="C8">
        <v>322</v>
      </c>
      <c r="D8" s="2">
        <f t="shared" si="0"/>
        <v>0.81725888324873097</v>
      </c>
      <c r="E8" s="2">
        <f t="shared" si="2"/>
        <v>2.4517766497461929E-2</v>
      </c>
      <c r="F8" t="s">
        <v>4</v>
      </c>
      <c r="G8" s="7">
        <v>394</v>
      </c>
      <c r="H8" s="8">
        <v>0.03</v>
      </c>
      <c r="I8" s="5">
        <f t="shared" si="3"/>
        <v>11.82</v>
      </c>
      <c r="J8"/>
      <c r="L8" s="4"/>
      <c r="M8" s="9">
        <f t="shared" si="1"/>
        <v>0</v>
      </c>
      <c r="N8" s="9" t="e">
        <v>#DIV/0!</v>
      </c>
      <c r="O8" s="4">
        <f t="shared" si="4"/>
        <v>0.03</v>
      </c>
      <c r="P8" s="3">
        <f t="shared" si="5"/>
        <v>0</v>
      </c>
      <c r="Q8">
        <f t="shared" si="6"/>
        <v>0</v>
      </c>
    </row>
    <row r="9" spans="1:22" x14ac:dyDescent="0.25">
      <c r="B9">
        <v>18</v>
      </c>
      <c r="C9">
        <v>322</v>
      </c>
      <c r="D9" s="2">
        <f t="shared" si="0"/>
        <v>0.96987951807228912</v>
      </c>
      <c r="E9" s="2">
        <f t="shared" si="2"/>
        <v>2.9096385542168673E-2</v>
      </c>
      <c r="F9" t="s">
        <v>5</v>
      </c>
      <c r="G9" s="7">
        <v>332</v>
      </c>
      <c r="H9" s="8">
        <v>0.03</v>
      </c>
      <c r="I9" s="5">
        <f t="shared" si="3"/>
        <v>9.9599999999999991</v>
      </c>
      <c r="J9"/>
      <c r="L9" s="4"/>
      <c r="M9" s="9">
        <f t="shared" si="1"/>
        <v>0</v>
      </c>
      <c r="N9" s="9" t="e">
        <v>#DIV/0!</v>
      </c>
      <c r="O9" s="4">
        <f t="shared" si="4"/>
        <v>0.03</v>
      </c>
      <c r="P9" s="3">
        <f t="shared" si="5"/>
        <v>0</v>
      </c>
      <c r="Q9">
        <f t="shared" si="6"/>
        <v>0</v>
      </c>
    </row>
    <row r="10" spans="1:22" x14ac:dyDescent="0.25">
      <c r="B10">
        <v>18</v>
      </c>
      <c r="C10">
        <v>445</v>
      </c>
      <c r="D10" s="2">
        <f t="shared" si="0"/>
        <v>1.1294416243654823</v>
      </c>
      <c r="E10" s="2">
        <f t="shared" si="2"/>
        <v>3.3883248730964467E-2</v>
      </c>
      <c r="F10" t="s">
        <v>4</v>
      </c>
      <c r="G10" s="7">
        <v>394</v>
      </c>
      <c r="H10" s="8">
        <v>0.03</v>
      </c>
      <c r="I10" s="5">
        <f t="shared" si="3"/>
        <v>11.82</v>
      </c>
      <c r="J10"/>
      <c r="L10" s="4"/>
      <c r="M10" s="9">
        <f t="shared" si="1"/>
        <v>0</v>
      </c>
      <c r="N10" s="9" t="e">
        <v>#DIV/0!</v>
      </c>
      <c r="O10" s="4">
        <f t="shared" si="4"/>
        <v>0.03</v>
      </c>
      <c r="P10" s="3">
        <f t="shared" si="5"/>
        <v>0</v>
      </c>
      <c r="Q10">
        <f t="shared" si="6"/>
        <v>0</v>
      </c>
    </row>
    <row r="11" spans="1:22" x14ac:dyDescent="0.25">
      <c r="B11">
        <v>18</v>
      </c>
      <c r="C11">
        <v>445</v>
      </c>
      <c r="D11" s="2">
        <f t="shared" si="0"/>
        <v>1.3403614457831325</v>
      </c>
      <c r="E11" s="2">
        <f t="shared" si="2"/>
        <v>4.0210843373493975E-2</v>
      </c>
      <c r="F11" t="s">
        <v>5</v>
      </c>
      <c r="G11" s="7">
        <v>332</v>
      </c>
      <c r="H11" s="8">
        <v>0.03</v>
      </c>
      <c r="I11" s="5">
        <f t="shared" si="3"/>
        <v>9.9599999999999991</v>
      </c>
      <c r="J11">
        <v>741.61</v>
      </c>
      <c r="L11" s="4"/>
      <c r="M11" s="9">
        <f t="shared" si="1"/>
        <v>2.2337650602409638</v>
      </c>
      <c r="N11" s="9" t="e">
        <v>#DIV/0!</v>
      </c>
      <c r="O11" s="4">
        <f t="shared" si="4"/>
        <v>0.03</v>
      </c>
      <c r="P11" s="3">
        <f t="shared" si="5"/>
        <v>6.701295180722891E-2</v>
      </c>
      <c r="Q11">
        <f t="shared" si="6"/>
        <v>1.6641874188540209</v>
      </c>
    </row>
    <row r="12" spans="1:22" x14ac:dyDescent="0.25">
      <c r="B12">
        <v>18</v>
      </c>
      <c r="C12">
        <v>707</v>
      </c>
      <c r="D12" s="2">
        <f t="shared" si="0"/>
        <v>1.7944162436548223</v>
      </c>
      <c r="E12" s="2">
        <f t="shared" si="2"/>
        <v>5.3832487309644669E-2</v>
      </c>
      <c r="F12" t="s">
        <v>4</v>
      </c>
      <c r="G12" s="7">
        <v>394</v>
      </c>
      <c r="H12" s="8">
        <v>0.03</v>
      </c>
      <c r="I12" s="5">
        <f t="shared" si="3"/>
        <v>11.82</v>
      </c>
      <c r="J12"/>
      <c r="L12" s="4"/>
      <c r="M12" s="9">
        <f t="shared" si="1"/>
        <v>0</v>
      </c>
      <c r="N12" s="9" t="e">
        <v>#DIV/0!</v>
      </c>
      <c r="O12" s="4">
        <f t="shared" si="4"/>
        <v>0.03</v>
      </c>
      <c r="P12" s="3">
        <f t="shared" si="5"/>
        <v>0</v>
      </c>
      <c r="Q12">
        <f t="shared" si="6"/>
        <v>0</v>
      </c>
    </row>
    <row r="13" spans="1:22" x14ac:dyDescent="0.25">
      <c r="B13">
        <v>18</v>
      </c>
      <c r="C13">
        <v>707</v>
      </c>
      <c r="D13" s="2">
        <f t="shared" si="0"/>
        <v>2.1295180722891565</v>
      </c>
      <c r="E13" s="2">
        <f t="shared" si="2"/>
        <v>6.3885542168674689E-2</v>
      </c>
      <c r="F13" t="s">
        <v>5</v>
      </c>
      <c r="G13" s="7">
        <v>332</v>
      </c>
      <c r="H13" s="8">
        <v>0.03</v>
      </c>
      <c r="I13" s="5">
        <f t="shared" si="3"/>
        <v>9.9599999999999991</v>
      </c>
      <c r="J13"/>
      <c r="L13" s="4"/>
      <c r="M13" s="9">
        <f t="shared" si="1"/>
        <v>0</v>
      </c>
      <c r="N13" s="9" t="e">
        <v>#DIV/0!</v>
      </c>
      <c r="O13" s="4">
        <f t="shared" si="4"/>
        <v>0.03</v>
      </c>
      <c r="P13" s="3">
        <f t="shared" si="5"/>
        <v>0</v>
      </c>
      <c r="Q13">
        <f t="shared" si="6"/>
        <v>0</v>
      </c>
    </row>
    <row r="14" spans="1:22" x14ac:dyDescent="0.25">
      <c r="A14" t="s">
        <v>7</v>
      </c>
      <c r="B14">
        <v>8</v>
      </c>
      <c r="C14">
        <v>215</v>
      </c>
      <c r="D14" s="2">
        <f t="shared" si="0"/>
        <v>0.57795698924731187</v>
      </c>
      <c r="E14" s="2">
        <f t="shared" si="2"/>
        <v>1.7338709677419354E-2</v>
      </c>
      <c r="F14" t="s">
        <v>4</v>
      </c>
      <c r="G14" s="7">
        <v>372</v>
      </c>
      <c r="H14" s="8">
        <v>0.03</v>
      </c>
      <c r="I14" s="5">
        <f t="shared" si="3"/>
        <v>11.16</v>
      </c>
      <c r="J14">
        <v>374.68</v>
      </c>
      <c r="L14" s="4"/>
      <c r="M14" s="9">
        <f t="shared" si="1"/>
        <v>1.0072043010752689</v>
      </c>
      <c r="N14" s="9">
        <v>0.17338709677419353</v>
      </c>
      <c r="O14" s="4">
        <f t="shared" si="4"/>
        <v>0.03</v>
      </c>
      <c r="P14" s="3">
        <f t="shared" si="5"/>
        <v>3.0216129032258066E-2</v>
      </c>
      <c r="Q14">
        <f t="shared" si="6"/>
        <v>0.45302590420744709</v>
      </c>
    </row>
    <row r="15" spans="1:22" x14ac:dyDescent="0.25">
      <c r="B15">
        <v>8</v>
      </c>
      <c r="C15">
        <v>215</v>
      </c>
      <c r="D15" s="2">
        <f t="shared" si="0"/>
        <v>0.63421828908554567</v>
      </c>
      <c r="E15" s="2">
        <f t="shared" si="2"/>
        <v>1.9026548672566368E-2</v>
      </c>
      <c r="F15" t="s">
        <v>5</v>
      </c>
      <c r="G15" s="7">
        <v>339</v>
      </c>
      <c r="H15" s="8">
        <v>0.03</v>
      </c>
      <c r="I15" s="5">
        <f t="shared" si="3"/>
        <v>10.17</v>
      </c>
      <c r="J15">
        <v>476.16</v>
      </c>
      <c r="L15" s="4"/>
      <c r="M15" s="9">
        <f t="shared" si="1"/>
        <v>1.4046017699115045</v>
      </c>
      <c r="N15" s="9">
        <v>0.12249410029498524</v>
      </c>
      <c r="O15" s="4">
        <f t="shared" si="4"/>
        <v>0.03</v>
      </c>
      <c r="P15" s="3">
        <f t="shared" si="5"/>
        <v>4.2138053097345134E-2</v>
      </c>
      <c r="Q15">
        <f t="shared" si="6"/>
        <v>0.80726026817921792</v>
      </c>
    </row>
    <row r="16" spans="1:22" x14ac:dyDescent="0.25">
      <c r="B16">
        <v>8</v>
      </c>
      <c r="C16">
        <v>322</v>
      </c>
      <c r="D16" s="2">
        <f t="shared" si="0"/>
        <v>0.86559139784946237</v>
      </c>
      <c r="E16" s="2">
        <f t="shared" si="2"/>
        <v>2.596774193548387E-2</v>
      </c>
      <c r="F16" t="s">
        <v>4</v>
      </c>
      <c r="G16" s="7">
        <v>372</v>
      </c>
      <c r="H16" s="8">
        <v>0.03</v>
      </c>
      <c r="I16" s="5">
        <f t="shared" si="3"/>
        <v>11.16</v>
      </c>
      <c r="J16">
        <v>339.59</v>
      </c>
      <c r="L16" s="4"/>
      <c r="M16" s="9">
        <f t="shared" si="1"/>
        <v>0.91287634408602147</v>
      </c>
      <c r="N16" s="9" t="e">
        <v>#DIV/0!</v>
      </c>
      <c r="O16" s="4">
        <f t="shared" si="4"/>
        <v>0.03</v>
      </c>
      <c r="P16" s="3">
        <f t="shared" si="5"/>
        <v>2.7386290322580643E-2</v>
      </c>
      <c r="Q16">
        <f t="shared" si="6"/>
        <v>0.37905313097774518</v>
      </c>
    </row>
    <row r="17" spans="1:22" x14ac:dyDescent="0.25">
      <c r="A17" t="s">
        <v>8</v>
      </c>
      <c r="B17">
        <v>13.5</v>
      </c>
      <c r="C17">
        <v>707</v>
      </c>
      <c r="D17" s="2">
        <f t="shared" si="0"/>
        <v>1.3648648648648649</v>
      </c>
      <c r="E17" s="2">
        <f t="shared" si="2"/>
        <v>8.1891891891891888E-2</v>
      </c>
      <c r="F17" t="s">
        <v>4</v>
      </c>
      <c r="G17" s="7">
        <v>518</v>
      </c>
      <c r="H17" s="8">
        <v>0.06</v>
      </c>
      <c r="I17" s="5">
        <f t="shared" si="3"/>
        <v>31.08</v>
      </c>
      <c r="J17" s="7">
        <v>544</v>
      </c>
      <c r="L17" s="4"/>
      <c r="M17" s="9">
        <f t="shared" si="1"/>
        <v>1.0501930501930501</v>
      </c>
      <c r="N17" s="9">
        <v>6.3011583011583008E-2</v>
      </c>
      <c r="O17" s="4">
        <f t="shared" si="4"/>
        <v>0.06</v>
      </c>
      <c r="P17" s="3">
        <f t="shared" si="5"/>
        <v>6.3011583011583008E-2</v>
      </c>
      <c r="Q17">
        <f t="shared" si="6"/>
        <v>0.48823568586202315</v>
      </c>
      <c r="S17" t="s">
        <v>25</v>
      </c>
      <c r="V17" s="7"/>
    </row>
    <row r="18" spans="1:22" x14ac:dyDescent="0.25">
      <c r="B18">
        <v>13.5</v>
      </c>
      <c r="C18">
        <v>707</v>
      </c>
      <c r="D18" s="2">
        <f t="shared" si="0"/>
        <v>0.79527559055118113</v>
      </c>
      <c r="E18" s="2">
        <f t="shared" si="2"/>
        <v>3.1811023622047248E-2</v>
      </c>
      <c r="F18" t="s">
        <v>5</v>
      </c>
      <c r="G18" s="7">
        <v>889</v>
      </c>
      <c r="H18" s="8">
        <v>0.04</v>
      </c>
      <c r="I18" s="5">
        <f t="shared" si="3"/>
        <v>35.56</v>
      </c>
      <c r="J18" s="7">
        <v>588.6</v>
      </c>
      <c r="L18" s="4"/>
      <c r="M18" s="9">
        <f t="shared" si="1"/>
        <v>0.66209223847019127</v>
      </c>
      <c r="N18" s="9">
        <v>2.6483689538807653E-2</v>
      </c>
      <c r="O18" s="4">
        <f t="shared" si="4"/>
        <v>0.04</v>
      </c>
      <c r="P18" s="3">
        <f t="shared" si="5"/>
        <v>2.6483689538807653E-2</v>
      </c>
      <c r="Q18">
        <f t="shared" si="6"/>
        <v>0.20807764832841774</v>
      </c>
      <c r="S18" t="s">
        <v>25</v>
      </c>
      <c r="V18" s="7"/>
    </row>
    <row r="19" spans="1:22" x14ac:dyDescent="0.25">
      <c r="A19" t="s">
        <v>10</v>
      </c>
      <c r="B19">
        <v>13.5</v>
      </c>
      <c r="C19">
        <v>107</v>
      </c>
      <c r="D19" s="2">
        <f t="shared" si="0"/>
        <v>0.26161369193154033</v>
      </c>
      <c r="E19" s="2">
        <f t="shared" si="2"/>
        <v>2.6161369193154035E-2</v>
      </c>
      <c r="F19" t="s">
        <v>4</v>
      </c>
      <c r="G19" s="7">
        <v>409</v>
      </c>
      <c r="H19" s="8">
        <v>0.1</v>
      </c>
      <c r="I19" s="5">
        <f t="shared" si="3"/>
        <v>40.900000000000006</v>
      </c>
      <c r="J19">
        <v>209.04</v>
      </c>
      <c r="L19" s="4"/>
      <c r="M19" s="9">
        <f>J19/G19</f>
        <v>0.51110024449877745</v>
      </c>
      <c r="N19" s="9">
        <v>0.25666259168704153</v>
      </c>
      <c r="O19" s="4">
        <f t="shared" si="4"/>
        <v>0.1</v>
      </c>
      <c r="P19" s="3">
        <f t="shared" si="5"/>
        <v>5.111002444987775E-2</v>
      </c>
      <c r="Q19">
        <f t="shared" si="6"/>
        <v>0.1265450095008403</v>
      </c>
    </row>
    <row r="20" spans="1:22" x14ac:dyDescent="0.25">
      <c r="B20">
        <v>13.5</v>
      </c>
      <c r="C20">
        <v>445</v>
      </c>
      <c r="D20" s="2">
        <f t="shared" si="0"/>
        <v>1.0987654320987654</v>
      </c>
      <c r="E20" s="2">
        <f t="shared" si="2"/>
        <v>5.4938271604938277E-2</v>
      </c>
      <c r="F20" t="s">
        <v>5</v>
      </c>
      <c r="G20" s="7">
        <v>405</v>
      </c>
      <c r="H20" s="8">
        <v>0.05</v>
      </c>
      <c r="I20" s="5">
        <f t="shared" si="3"/>
        <v>20.25</v>
      </c>
      <c r="J20">
        <v>507.08</v>
      </c>
      <c r="L20" s="4"/>
      <c r="M20" s="9">
        <f>J20/G20</f>
        <v>1.2520493827160493</v>
      </c>
      <c r="N20" s="9">
        <v>0.18853209876543212</v>
      </c>
      <c r="O20" s="4">
        <f t="shared" si="4"/>
        <v>0.05</v>
      </c>
      <c r="P20" s="3">
        <f t="shared" si="5"/>
        <v>6.260246913580246E-2</v>
      </c>
      <c r="Q20">
        <f t="shared" si="6"/>
        <v>0.66436665245353077</v>
      </c>
    </row>
    <row r="21" spans="1:22" x14ac:dyDescent="0.25">
      <c r="D21" s="2"/>
      <c r="E21" s="2"/>
      <c r="I21" s="5"/>
      <c r="L21" s="4"/>
      <c r="M21" s="9"/>
      <c r="N21" s="9"/>
      <c r="O21" s="4"/>
      <c r="P21" s="3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B191-669A-466C-880F-EA4BC84607FB}">
  <dimension ref="A1:Q21"/>
  <sheetViews>
    <sheetView zoomScale="112" zoomScaleNormal="112" workbookViewId="0">
      <selection activeCell="J14" sqref="J14"/>
    </sheetView>
  </sheetViews>
  <sheetFormatPr defaultRowHeight="15" x14ac:dyDescent="0.25"/>
  <cols>
    <col min="1" max="1" width="15.85546875" bestFit="1" customWidth="1"/>
    <col min="2" max="2" width="16.140625" bestFit="1" customWidth="1"/>
    <col min="3" max="3" width="6.7109375" bestFit="1" customWidth="1"/>
    <col min="4" max="4" width="11.140625" bestFit="1" customWidth="1"/>
    <col min="5" max="5" width="11.140625" customWidth="1"/>
    <col min="6" max="6" width="11" bestFit="1" customWidth="1"/>
    <col min="7" max="7" width="12.85546875" style="7" bestFit="1" customWidth="1"/>
    <col min="8" max="8" width="15.28515625" style="8" bestFit="1" customWidth="1"/>
    <col min="9" max="9" width="13" style="1" customWidth="1"/>
    <col min="10" max="10" width="13" style="7" customWidth="1"/>
    <col min="11" max="12" width="13" customWidth="1"/>
    <col min="13" max="13" width="10.7109375" style="7" bestFit="1" customWidth="1"/>
    <col min="14" max="14" width="10.7109375" style="7" customWidth="1"/>
    <col min="15" max="15" width="17.85546875" bestFit="1" customWidth="1"/>
    <col min="16" max="16" width="15.28515625" bestFit="1" customWidth="1"/>
  </cols>
  <sheetData>
    <row r="1" spans="1:17" x14ac:dyDescent="0.25">
      <c r="A1" t="s">
        <v>0</v>
      </c>
      <c r="B1" t="s">
        <v>9</v>
      </c>
      <c r="C1" t="s">
        <v>1</v>
      </c>
      <c r="D1" t="s">
        <v>17</v>
      </c>
      <c r="E1" t="s">
        <v>22</v>
      </c>
      <c r="F1" t="s">
        <v>3</v>
      </c>
      <c r="G1" s="7" t="s">
        <v>16</v>
      </c>
      <c r="H1" s="8" t="s">
        <v>15</v>
      </c>
      <c r="I1" s="1" t="s">
        <v>14</v>
      </c>
      <c r="J1" s="7" t="s">
        <v>13</v>
      </c>
      <c r="K1" t="s">
        <v>12</v>
      </c>
      <c r="L1" t="s">
        <v>11</v>
      </c>
      <c r="M1" s="7" t="s">
        <v>20</v>
      </c>
      <c r="N1" s="7" t="s">
        <v>21</v>
      </c>
      <c r="O1" t="s">
        <v>18</v>
      </c>
      <c r="P1" t="s">
        <v>19</v>
      </c>
      <c r="Q1" t="s">
        <v>23</v>
      </c>
    </row>
    <row r="2" spans="1:17" x14ac:dyDescent="0.25">
      <c r="A2" t="s">
        <v>2</v>
      </c>
      <c r="B2">
        <v>18</v>
      </c>
      <c r="C2">
        <v>215</v>
      </c>
      <c r="D2" s="2">
        <f t="shared" ref="D2:D20" si="0">C2/G2</f>
        <v>0.30935251798561153</v>
      </c>
      <c r="E2" s="2">
        <f>D2*H2</f>
        <v>4.0215827338129499E-2</v>
      </c>
      <c r="F2" t="s">
        <v>4</v>
      </c>
      <c r="G2" s="7">
        <v>695</v>
      </c>
      <c r="H2" s="8">
        <v>0.13</v>
      </c>
      <c r="I2" s="5">
        <f>G2*H2</f>
        <v>90.350000000000009</v>
      </c>
      <c r="J2" s="7">
        <v>685.3</v>
      </c>
      <c r="K2" s="4">
        <f>H2</f>
        <v>0.13</v>
      </c>
      <c r="L2" s="6">
        <f>J2*K2</f>
        <v>89.088999999999999</v>
      </c>
      <c r="M2" s="9">
        <f>J2/G2</f>
        <v>0.98604316546762583</v>
      </c>
      <c r="N2" s="9">
        <f>M2*H2</f>
        <v>0.12818561151079136</v>
      </c>
      <c r="O2" s="4">
        <f>H2</f>
        <v>0.13</v>
      </c>
      <c r="P2" s="3">
        <f>M2*O2</f>
        <v>0.12818561151079136</v>
      </c>
      <c r="Q2">
        <f>M2^2 * ( 4 + M2^2 )^(-0.5)</f>
        <v>0.43602763670508521</v>
      </c>
    </row>
    <row r="3" spans="1:17" x14ac:dyDescent="0.25">
      <c r="B3">
        <v>18</v>
      </c>
      <c r="C3">
        <v>215</v>
      </c>
      <c r="D3" s="2">
        <f t="shared" si="0"/>
        <v>0.25353773584905659</v>
      </c>
      <c r="E3" s="2">
        <f t="shared" ref="E3:E20" si="1">D3*H3</f>
        <v>1.0141509433962264E-2</v>
      </c>
      <c r="F3" t="s">
        <v>5</v>
      </c>
      <c r="G3" s="7">
        <v>848</v>
      </c>
      <c r="H3" s="8">
        <v>0.04</v>
      </c>
      <c r="I3" s="5">
        <f t="shared" ref="I3:I20" si="2">G3*H3</f>
        <v>33.92</v>
      </c>
      <c r="J3" s="7">
        <v>919.8</v>
      </c>
      <c r="K3" s="4">
        <f t="shared" ref="K3:K20" si="3">H3</f>
        <v>0.04</v>
      </c>
      <c r="L3" s="6">
        <f t="shared" ref="L3:L20" si="4">J3*K3</f>
        <v>36.792000000000002</v>
      </c>
      <c r="M3" s="9">
        <f t="shared" ref="M3:M20" si="5">J3/G3</f>
        <v>1.0846698113207547</v>
      </c>
      <c r="N3" s="9">
        <f t="shared" ref="N3:N20" si="6">M3*H3</f>
        <v>4.338679245283019E-2</v>
      </c>
      <c r="O3" s="4">
        <f t="shared" ref="O3:O20" si="7">H3</f>
        <v>0.04</v>
      </c>
      <c r="P3" s="3">
        <f t="shared" ref="P3:P20" si="8">M3*O3</f>
        <v>4.338679245283019E-2</v>
      </c>
      <c r="Q3">
        <f t="shared" ref="Q3:Q20" si="9">M3^2 * ( 4 + M3^2 )^(-0.5)</f>
        <v>0.51710249835344391</v>
      </c>
    </row>
    <row r="4" spans="1:17" x14ac:dyDescent="0.25">
      <c r="B4">
        <v>18</v>
      </c>
      <c r="C4">
        <v>890</v>
      </c>
      <c r="D4" s="2">
        <f t="shared" si="0"/>
        <v>1.2805755395683454</v>
      </c>
      <c r="E4" s="2">
        <f t="shared" si="1"/>
        <v>0.1664748201438849</v>
      </c>
      <c r="F4" t="s">
        <v>4</v>
      </c>
      <c r="G4" s="7">
        <v>695</v>
      </c>
      <c r="H4" s="8">
        <v>0.13</v>
      </c>
      <c r="I4" s="5">
        <f t="shared" si="2"/>
        <v>90.350000000000009</v>
      </c>
      <c r="J4" s="7">
        <v>772.4</v>
      </c>
      <c r="K4" s="4">
        <f t="shared" si="3"/>
        <v>0.13</v>
      </c>
      <c r="L4" s="6">
        <f t="shared" si="4"/>
        <v>100.41200000000001</v>
      </c>
      <c r="M4" s="9">
        <f t="shared" si="5"/>
        <v>1.1113669064748202</v>
      </c>
      <c r="N4" s="9">
        <f t="shared" si="6"/>
        <v>0.14447769784172662</v>
      </c>
      <c r="O4" s="4">
        <f t="shared" si="7"/>
        <v>0.13</v>
      </c>
      <c r="P4" s="3">
        <f t="shared" si="8"/>
        <v>0.14447769784172662</v>
      </c>
      <c r="Q4">
        <f t="shared" si="9"/>
        <v>0.53982242300767402</v>
      </c>
    </row>
    <row r="5" spans="1:17" x14ac:dyDescent="0.25">
      <c r="B5">
        <v>18</v>
      </c>
      <c r="C5">
        <v>890</v>
      </c>
      <c r="D5" s="2">
        <f t="shared" si="0"/>
        <v>1.0495283018867925</v>
      </c>
      <c r="E5" s="2">
        <f t="shared" si="1"/>
        <v>4.1981132075471703E-2</v>
      </c>
      <c r="F5" t="s">
        <v>5</v>
      </c>
      <c r="G5" s="7">
        <v>848</v>
      </c>
      <c r="H5" s="8">
        <v>0.04</v>
      </c>
      <c r="I5" s="5">
        <f t="shared" si="2"/>
        <v>33.92</v>
      </c>
      <c r="J5" s="7">
        <v>1041.9000000000001</v>
      </c>
      <c r="K5" s="4">
        <f t="shared" si="3"/>
        <v>0.04</v>
      </c>
      <c r="L5" s="6">
        <f t="shared" si="4"/>
        <v>41.676000000000002</v>
      </c>
      <c r="M5" s="9">
        <f t="shared" si="5"/>
        <v>1.2286556603773586</v>
      </c>
      <c r="N5" s="9">
        <f t="shared" si="6"/>
        <v>4.9146226415094349E-2</v>
      </c>
      <c r="O5" s="4">
        <f t="shared" si="7"/>
        <v>0.04</v>
      </c>
      <c r="P5" s="3">
        <f t="shared" si="8"/>
        <v>4.9146226415094349E-2</v>
      </c>
      <c r="Q5">
        <f t="shared" si="9"/>
        <v>0.64313262951249595</v>
      </c>
    </row>
    <row r="6" spans="1:17" x14ac:dyDescent="0.25">
      <c r="A6" t="s">
        <v>6</v>
      </c>
      <c r="B6">
        <v>18</v>
      </c>
      <c r="C6">
        <v>215</v>
      </c>
      <c r="D6" s="2">
        <f t="shared" si="0"/>
        <v>0.54568527918781728</v>
      </c>
      <c r="E6" s="2">
        <f t="shared" si="1"/>
        <v>1.6370558375634517E-2</v>
      </c>
      <c r="F6" t="s">
        <v>4</v>
      </c>
      <c r="G6" s="7">
        <v>394</v>
      </c>
      <c r="H6" s="8">
        <v>0.03</v>
      </c>
      <c r="I6" s="5">
        <f t="shared" si="2"/>
        <v>11.82</v>
      </c>
      <c r="J6" s="7">
        <v>570.70000000000005</v>
      </c>
      <c r="K6" s="4">
        <f t="shared" si="3"/>
        <v>0.03</v>
      </c>
      <c r="L6" s="6">
        <f t="shared" si="4"/>
        <v>17.121000000000002</v>
      </c>
      <c r="M6" s="9">
        <f t="shared" si="5"/>
        <v>1.4484771573604063</v>
      </c>
      <c r="N6" s="9">
        <f t="shared" si="6"/>
        <v>4.3454314720812189E-2</v>
      </c>
      <c r="O6" s="4">
        <f t="shared" si="7"/>
        <v>0.03</v>
      </c>
      <c r="P6" s="3">
        <f t="shared" si="8"/>
        <v>4.3454314720812189E-2</v>
      </c>
      <c r="Q6">
        <f t="shared" si="9"/>
        <v>0.84962351986731932</v>
      </c>
    </row>
    <row r="7" spans="1:17" x14ac:dyDescent="0.25">
      <c r="B7">
        <v>18</v>
      </c>
      <c r="C7">
        <v>215</v>
      </c>
      <c r="D7" s="2">
        <f t="shared" si="0"/>
        <v>0.64759036144578308</v>
      </c>
      <c r="E7" s="2">
        <f t="shared" si="1"/>
        <v>1.9427710843373493E-2</v>
      </c>
      <c r="F7" t="s">
        <v>5</v>
      </c>
      <c r="G7" s="7">
        <v>332</v>
      </c>
      <c r="H7" s="8">
        <v>0.03</v>
      </c>
      <c r="I7" s="5">
        <f t="shared" si="2"/>
        <v>9.9599999999999991</v>
      </c>
      <c r="J7" s="7">
        <v>645.70000000000005</v>
      </c>
      <c r="K7" s="4">
        <f t="shared" si="3"/>
        <v>0.03</v>
      </c>
      <c r="L7" s="6">
        <f t="shared" si="4"/>
        <v>19.371000000000002</v>
      </c>
      <c r="M7" s="9">
        <f t="shared" si="5"/>
        <v>1.9448795180722893</v>
      </c>
      <c r="N7" s="9">
        <f t="shared" si="6"/>
        <v>5.8346385542168679E-2</v>
      </c>
      <c r="O7" s="4">
        <f t="shared" si="7"/>
        <v>0.03</v>
      </c>
      <c r="P7" s="3">
        <f t="shared" si="8"/>
        <v>5.8346385542168679E-2</v>
      </c>
      <c r="Q7">
        <f t="shared" si="9"/>
        <v>1.3558894099800436</v>
      </c>
    </row>
    <row r="8" spans="1:17" x14ac:dyDescent="0.25">
      <c r="B8">
        <v>18</v>
      </c>
      <c r="C8">
        <v>322</v>
      </c>
      <c r="D8" s="2">
        <f t="shared" si="0"/>
        <v>0.81725888324873097</v>
      </c>
      <c r="E8" s="2">
        <f t="shared" si="1"/>
        <v>2.4517766497461929E-2</v>
      </c>
      <c r="F8" t="s">
        <v>4</v>
      </c>
      <c r="G8" s="7">
        <v>394</v>
      </c>
      <c r="H8" s="8">
        <v>0.03</v>
      </c>
      <c r="I8" s="5">
        <f t="shared" si="2"/>
        <v>11.82</v>
      </c>
      <c r="J8" s="7">
        <v>451</v>
      </c>
      <c r="K8" s="4">
        <f t="shared" si="3"/>
        <v>0.03</v>
      </c>
      <c r="L8" s="6">
        <f t="shared" si="4"/>
        <v>13.53</v>
      </c>
      <c r="M8" s="9">
        <f t="shared" si="5"/>
        <v>1.1446700507614214</v>
      </c>
      <c r="N8" s="9">
        <f t="shared" si="6"/>
        <v>3.4340101522842642E-2</v>
      </c>
      <c r="O8" s="4">
        <f t="shared" si="7"/>
        <v>0.03</v>
      </c>
      <c r="P8" s="3">
        <f t="shared" si="8"/>
        <v>3.4340101522842642E-2</v>
      </c>
      <c r="Q8">
        <f t="shared" si="9"/>
        <v>0.56859411171102103</v>
      </c>
    </row>
    <row r="9" spans="1:17" x14ac:dyDescent="0.25">
      <c r="B9">
        <v>18</v>
      </c>
      <c r="C9">
        <v>322</v>
      </c>
      <c r="D9" s="2">
        <f t="shared" si="0"/>
        <v>0.96987951807228912</v>
      </c>
      <c r="E9" s="2">
        <f t="shared" si="1"/>
        <v>2.9096385542168673E-2</v>
      </c>
      <c r="F9" t="s">
        <v>5</v>
      </c>
      <c r="G9" s="7">
        <v>332</v>
      </c>
      <c r="H9" s="8">
        <v>0.03</v>
      </c>
      <c r="I9" s="5">
        <f t="shared" si="2"/>
        <v>9.9599999999999991</v>
      </c>
      <c r="J9" s="7">
        <v>479.4</v>
      </c>
      <c r="K9" s="4">
        <f t="shared" si="3"/>
        <v>0.03</v>
      </c>
      <c r="L9" s="6">
        <f t="shared" si="4"/>
        <v>14.382</v>
      </c>
      <c r="M9" s="9">
        <f t="shared" si="5"/>
        <v>1.4439759036144577</v>
      </c>
      <c r="N9" s="9">
        <f t="shared" si="6"/>
        <v>4.3319277108433731E-2</v>
      </c>
      <c r="O9" s="4">
        <f t="shared" si="7"/>
        <v>0.03</v>
      </c>
      <c r="P9" s="3">
        <f t="shared" si="8"/>
        <v>4.3319277108433731E-2</v>
      </c>
      <c r="Q9">
        <f t="shared" si="9"/>
        <v>0.8452539925415663</v>
      </c>
    </row>
    <row r="10" spans="1:17" x14ac:dyDescent="0.25">
      <c r="B10">
        <v>18</v>
      </c>
      <c r="C10">
        <v>445</v>
      </c>
      <c r="D10" s="2">
        <f t="shared" si="0"/>
        <v>1.1294416243654823</v>
      </c>
      <c r="E10" s="2">
        <f t="shared" si="1"/>
        <v>3.3883248730964467E-2</v>
      </c>
      <c r="F10" t="s">
        <v>4</v>
      </c>
      <c r="G10" s="7">
        <v>394</v>
      </c>
      <c r="H10" s="8">
        <v>0.03</v>
      </c>
      <c r="I10" s="5">
        <f t="shared" si="2"/>
        <v>11.82</v>
      </c>
      <c r="J10" s="7">
        <v>437.1</v>
      </c>
      <c r="K10" s="4">
        <f t="shared" si="3"/>
        <v>0.03</v>
      </c>
      <c r="L10" s="6">
        <f t="shared" si="4"/>
        <v>13.113</v>
      </c>
      <c r="M10" s="9">
        <f t="shared" si="5"/>
        <v>1.1093908629441624</v>
      </c>
      <c r="N10" s="9">
        <f t="shared" si="6"/>
        <v>3.328172588832487E-2</v>
      </c>
      <c r="O10" s="4">
        <f t="shared" si="7"/>
        <v>0.03</v>
      </c>
      <c r="P10" s="3">
        <f t="shared" si="8"/>
        <v>3.328172588832487E-2</v>
      </c>
      <c r="Q10">
        <f t="shared" si="9"/>
        <v>0.53813007788222977</v>
      </c>
    </row>
    <row r="11" spans="1:17" x14ac:dyDescent="0.25">
      <c r="B11">
        <v>18</v>
      </c>
      <c r="C11">
        <v>445</v>
      </c>
      <c r="D11" s="2">
        <f t="shared" si="0"/>
        <v>1.3403614457831325</v>
      </c>
      <c r="E11" s="2">
        <f t="shared" si="1"/>
        <v>4.0210843373493975E-2</v>
      </c>
      <c r="F11" t="s">
        <v>5</v>
      </c>
      <c r="G11" s="7">
        <v>332</v>
      </c>
      <c r="H11" s="8">
        <v>0.03</v>
      </c>
      <c r="I11" s="5">
        <f t="shared" si="2"/>
        <v>9.9599999999999991</v>
      </c>
      <c r="J11" s="7">
        <v>662.5</v>
      </c>
      <c r="K11" s="4">
        <f t="shared" si="3"/>
        <v>0.03</v>
      </c>
      <c r="L11" s="6">
        <f t="shared" si="4"/>
        <v>19.875</v>
      </c>
      <c r="M11" s="9">
        <f t="shared" si="5"/>
        <v>1.9954819277108433</v>
      </c>
      <c r="N11" s="9">
        <f t="shared" si="6"/>
        <v>5.9864457831325296E-2</v>
      </c>
      <c r="O11" s="4">
        <f t="shared" si="7"/>
        <v>0.03</v>
      </c>
      <c r="P11" s="3">
        <f t="shared" si="8"/>
        <v>5.9864457831325296E-2</v>
      </c>
      <c r="Q11">
        <f t="shared" si="9"/>
        <v>1.4094223282398328</v>
      </c>
    </row>
    <row r="12" spans="1:17" x14ac:dyDescent="0.25">
      <c r="B12">
        <v>18</v>
      </c>
      <c r="C12">
        <v>707</v>
      </c>
      <c r="D12" s="2">
        <f t="shared" si="0"/>
        <v>1.7944162436548223</v>
      </c>
      <c r="E12" s="2">
        <f t="shared" si="1"/>
        <v>5.3832487309644669E-2</v>
      </c>
      <c r="F12" t="s">
        <v>4</v>
      </c>
      <c r="G12" s="7">
        <v>394</v>
      </c>
      <c r="H12" s="8">
        <v>0.03</v>
      </c>
      <c r="I12" s="5">
        <f t="shared" si="2"/>
        <v>11.82</v>
      </c>
      <c r="J12" s="7">
        <v>591.4</v>
      </c>
      <c r="K12" s="4">
        <f t="shared" si="3"/>
        <v>0.03</v>
      </c>
      <c r="L12" s="6">
        <f t="shared" si="4"/>
        <v>17.741999999999997</v>
      </c>
      <c r="M12" s="9">
        <f t="shared" si="5"/>
        <v>1.5010152284263958</v>
      </c>
      <c r="N12" s="9">
        <f t="shared" si="6"/>
        <v>4.5030456852791875E-2</v>
      </c>
      <c r="O12" s="4">
        <f t="shared" si="7"/>
        <v>0.03</v>
      </c>
      <c r="P12" s="3">
        <f t="shared" si="8"/>
        <v>4.5030456852791875E-2</v>
      </c>
      <c r="Q12">
        <f t="shared" si="9"/>
        <v>0.90099910607478484</v>
      </c>
    </row>
    <row r="13" spans="1:17" x14ac:dyDescent="0.25">
      <c r="B13">
        <v>18</v>
      </c>
      <c r="C13">
        <v>707</v>
      </c>
      <c r="D13" s="2">
        <f t="shared" si="0"/>
        <v>2.1295180722891565</v>
      </c>
      <c r="E13" s="2">
        <f t="shared" si="1"/>
        <v>6.3885542168674689E-2</v>
      </c>
      <c r="F13" t="s">
        <v>5</v>
      </c>
      <c r="G13" s="7">
        <v>332</v>
      </c>
      <c r="H13" s="8">
        <v>0.03</v>
      </c>
      <c r="I13" s="5">
        <f t="shared" si="2"/>
        <v>9.9599999999999991</v>
      </c>
      <c r="J13" s="7">
        <v>748.7</v>
      </c>
      <c r="K13" s="4">
        <f t="shared" si="3"/>
        <v>0.03</v>
      </c>
      <c r="L13" s="6">
        <f t="shared" si="4"/>
        <v>22.461000000000002</v>
      </c>
      <c r="M13" s="9">
        <f t="shared" si="5"/>
        <v>2.2551204819277109</v>
      </c>
      <c r="N13" s="9">
        <f t="shared" si="6"/>
        <v>6.7653614457831329E-2</v>
      </c>
      <c r="O13" s="4">
        <f t="shared" si="7"/>
        <v>0.03</v>
      </c>
      <c r="P13" s="3">
        <f t="shared" si="8"/>
        <v>6.7653614457831329E-2</v>
      </c>
      <c r="Q13">
        <f t="shared" si="9"/>
        <v>1.6871878839881216</v>
      </c>
    </row>
    <row r="14" spans="1:17" x14ac:dyDescent="0.25">
      <c r="A14" t="s">
        <v>7</v>
      </c>
      <c r="B14">
        <v>8</v>
      </c>
      <c r="C14">
        <v>215</v>
      </c>
      <c r="D14" s="2">
        <f t="shared" si="0"/>
        <v>0.57795698924731187</v>
      </c>
      <c r="E14" s="2">
        <f t="shared" si="1"/>
        <v>1.7338709677419354E-2</v>
      </c>
      <c r="F14" t="s">
        <v>4</v>
      </c>
      <c r="G14" s="7">
        <v>372</v>
      </c>
      <c r="H14" s="8">
        <v>0.03</v>
      </c>
      <c r="I14" s="5">
        <f t="shared" si="2"/>
        <v>11.16</v>
      </c>
      <c r="J14" s="7">
        <v>262.2</v>
      </c>
      <c r="K14" s="4">
        <f t="shared" si="3"/>
        <v>0.03</v>
      </c>
      <c r="L14" s="6">
        <f t="shared" si="4"/>
        <v>7.8659999999999997</v>
      </c>
      <c r="M14" s="9">
        <f t="shared" si="5"/>
        <v>0.70483870967741935</v>
      </c>
      <c r="N14" s="9">
        <f t="shared" si="6"/>
        <v>2.1145161290322581E-2</v>
      </c>
      <c r="O14" s="4">
        <f t="shared" si="7"/>
        <v>0.03</v>
      </c>
      <c r="P14" s="3">
        <f t="shared" si="8"/>
        <v>2.1145161290322581E-2</v>
      </c>
      <c r="Q14">
        <f t="shared" si="9"/>
        <v>0.23427601297174977</v>
      </c>
    </row>
    <row r="15" spans="1:17" x14ac:dyDescent="0.25">
      <c r="B15">
        <v>8</v>
      </c>
      <c r="C15">
        <v>215</v>
      </c>
      <c r="D15" s="2">
        <f t="shared" si="0"/>
        <v>0.63421828908554567</v>
      </c>
      <c r="E15" s="2">
        <f t="shared" si="1"/>
        <v>1.9026548672566368E-2</v>
      </c>
      <c r="F15" t="s">
        <v>5</v>
      </c>
      <c r="G15" s="7">
        <v>339</v>
      </c>
      <c r="H15" s="8">
        <v>0.03</v>
      </c>
      <c r="I15" s="5">
        <f t="shared" si="2"/>
        <v>10.17</v>
      </c>
      <c r="J15" s="7">
        <v>374.9</v>
      </c>
      <c r="K15" s="4">
        <f t="shared" si="3"/>
        <v>0.03</v>
      </c>
      <c r="L15" s="6">
        <f t="shared" si="4"/>
        <v>11.246999999999998</v>
      </c>
      <c r="M15" s="9">
        <f t="shared" si="5"/>
        <v>1.1058997050147492</v>
      </c>
      <c r="N15" s="9">
        <f t="shared" si="6"/>
        <v>3.3176991150442474E-2</v>
      </c>
      <c r="O15" s="4">
        <f t="shared" si="7"/>
        <v>0.03</v>
      </c>
      <c r="P15" s="3">
        <f t="shared" si="8"/>
        <v>3.3176991150442474E-2</v>
      </c>
      <c r="Q15">
        <f t="shared" si="9"/>
        <v>0.53514427405456411</v>
      </c>
    </row>
    <row r="16" spans="1:17" x14ac:dyDescent="0.25">
      <c r="B16">
        <v>8</v>
      </c>
      <c r="C16">
        <v>322</v>
      </c>
      <c r="D16" s="2">
        <f t="shared" si="0"/>
        <v>0.86559139784946237</v>
      </c>
      <c r="E16" s="2">
        <f t="shared" si="1"/>
        <v>2.596774193548387E-2</v>
      </c>
      <c r="F16" t="s">
        <v>4</v>
      </c>
      <c r="G16" s="7">
        <v>372</v>
      </c>
      <c r="H16" s="8">
        <v>0.03</v>
      </c>
      <c r="I16" s="5">
        <f t="shared" si="2"/>
        <v>11.16</v>
      </c>
      <c r="J16" s="7">
        <v>275.2</v>
      </c>
      <c r="K16" s="4">
        <f t="shared" si="3"/>
        <v>0.03</v>
      </c>
      <c r="L16" s="6">
        <f t="shared" si="4"/>
        <v>8.2560000000000002</v>
      </c>
      <c r="M16" s="9">
        <f t="shared" si="5"/>
        <v>0.7397849462365591</v>
      </c>
      <c r="N16" s="9">
        <f t="shared" si="6"/>
        <v>2.2193548387096772E-2</v>
      </c>
      <c r="O16" s="4">
        <f t="shared" si="7"/>
        <v>0.03</v>
      </c>
      <c r="P16" s="3">
        <f t="shared" si="8"/>
        <v>2.2193548387096772E-2</v>
      </c>
      <c r="Q16">
        <f t="shared" si="9"/>
        <v>0.25664632307527202</v>
      </c>
    </row>
    <row r="17" spans="1:17" x14ac:dyDescent="0.25">
      <c r="A17" t="s">
        <v>8</v>
      </c>
      <c r="B17">
        <v>13.5</v>
      </c>
      <c r="C17">
        <v>707</v>
      </c>
      <c r="D17" s="2">
        <f t="shared" si="0"/>
        <v>1.3648648648648649</v>
      </c>
      <c r="E17" s="2">
        <f t="shared" si="1"/>
        <v>8.1891891891891888E-2</v>
      </c>
      <c r="F17" t="s">
        <v>4</v>
      </c>
      <c r="G17" s="7">
        <v>518</v>
      </c>
      <c r="H17" s="8">
        <v>0.06</v>
      </c>
      <c r="I17" s="5">
        <f t="shared" si="2"/>
        <v>31.08</v>
      </c>
      <c r="J17" s="7">
        <v>578</v>
      </c>
      <c r="K17" s="4">
        <f t="shared" si="3"/>
        <v>0.06</v>
      </c>
      <c r="L17" s="6">
        <f t="shared" si="4"/>
        <v>34.68</v>
      </c>
      <c r="M17" s="9">
        <f t="shared" si="5"/>
        <v>1.1158301158301158</v>
      </c>
      <c r="N17" s="9">
        <f t="shared" si="6"/>
        <v>6.6949806949806942E-2</v>
      </c>
      <c r="O17" s="4">
        <f t="shared" si="7"/>
        <v>0.06</v>
      </c>
      <c r="P17" s="3">
        <f t="shared" si="8"/>
        <v>6.6949806949806942E-2</v>
      </c>
      <c r="Q17">
        <f t="shared" si="9"/>
        <v>0.54365104800457331</v>
      </c>
    </row>
    <row r="18" spans="1:17" x14ac:dyDescent="0.25">
      <c r="B18">
        <v>13.5</v>
      </c>
      <c r="C18">
        <v>707</v>
      </c>
      <c r="D18" s="2">
        <f t="shared" si="0"/>
        <v>0.79527559055118113</v>
      </c>
      <c r="E18" s="2">
        <f t="shared" si="1"/>
        <v>3.1811023622047248E-2</v>
      </c>
      <c r="F18" t="s">
        <v>5</v>
      </c>
      <c r="G18" s="7">
        <v>889</v>
      </c>
      <c r="H18" s="8">
        <v>0.04</v>
      </c>
      <c r="I18" s="5">
        <f t="shared" si="2"/>
        <v>35.56</v>
      </c>
      <c r="J18" s="7">
        <v>612.9</v>
      </c>
      <c r="K18" s="4">
        <f t="shared" si="3"/>
        <v>0.04</v>
      </c>
      <c r="L18" s="6">
        <f t="shared" si="4"/>
        <v>24.515999999999998</v>
      </c>
      <c r="M18" s="9">
        <f t="shared" si="5"/>
        <v>0.68942632170978624</v>
      </c>
      <c r="N18" s="9">
        <f t="shared" si="6"/>
        <v>2.757705286839145E-2</v>
      </c>
      <c r="O18" s="4">
        <f t="shared" si="7"/>
        <v>0.04</v>
      </c>
      <c r="P18" s="3">
        <f t="shared" si="8"/>
        <v>2.757705286839145E-2</v>
      </c>
      <c r="Q18">
        <f t="shared" si="9"/>
        <v>0.22467990119096867</v>
      </c>
    </row>
    <row r="19" spans="1:17" x14ac:dyDescent="0.25">
      <c r="A19" t="s">
        <v>10</v>
      </c>
      <c r="B19">
        <v>13.5</v>
      </c>
      <c r="C19">
        <v>107</v>
      </c>
      <c r="D19" s="2">
        <f t="shared" si="0"/>
        <v>0.26161369193154033</v>
      </c>
      <c r="E19" s="2">
        <f t="shared" si="1"/>
        <v>2.6161369193154035E-2</v>
      </c>
      <c r="F19" t="s">
        <v>4</v>
      </c>
      <c r="G19" s="7">
        <v>409</v>
      </c>
      <c r="H19" s="8">
        <v>0.1</v>
      </c>
      <c r="I19" s="5">
        <f t="shared" si="2"/>
        <v>40.900000000000006</v>
      </c>
      <c r="J19" s="7">
        <v>350.7</v>
      </c>
      <c r="K19" s="4">
        <f t="shared" si="3"/>
        <v>0.1</v>
      </c>
      <c r="L19" s="6">
        <f t="shared" si="4"/>
        <v>35.07</v>
      </c>
      <c r="M19" s="9">
        <f t="shared" si="5"/>
        <v>0.85745721271393638</v>
      </c>
      <c r="N19" s="9">
        <f t="shared" si="6"/>
        <v>8.5745721271393641E-2</v>
      </c>
      <c r="O19" s="4">
        <f t="shared" si="7"/>
        <v>0.1</v>
      </c>
      <c r="P19" s="3">
        <f t="shared" si="8"/>
        <v>8.5745721271393641E-2</v>
      </c>
      <c r="Q19">
        <f t="shared" si="9"/>
        <v>0.33787358884099938</v>
      </c>
    </row>
    <row r="20" spans="1:17" x14ac:dyDescent="0.25">
      <c r="B20">
        <v>13.5</v>
      </c>
      <c r="C20">
        <v>445</v>
      </c>
      <c r="D20" s="2">
        <f t="shared" si="0"/>
        <v>1.0987654320987654</v>
      </c>
      <c r="E20" s="2">
        <f t="shared" si="1"/>
        <v>5.4938271604938277E-2</v>
      </c>
      <c r="F20" t="s">
        <v>5</v>
      </c>
      <c r="G20" s="7">
        <v>405</v>
      </c>
      <c r="H20" s="8">
        <v>0.05</v>
      </c>
      <c r="I20" s="5">
        <f t="shared" si="2"/>
        <v>20.25</v>
      </c>
      <c r="J20" s="7">
        <v>411.5</v>
      </c>
      <c r="K20" s="4">
        <f t="shared" si="3"/>
        <v>0.05</v>
      </c>
      <c r="L20" s="6">
        <f t="shared" si="4"/>
        <v>20.575000000000003</v>
      </c>
      <c r="M20" s="9">
        <f t="shared" si="5"/>
        <v>1.0160493827160493</v>
      </c>
      <c r="N20" s="9">
        <f t="shared" si="6"/>
        <v>5.0802469135802469E-2</v>
      </c>
      <c r="O20" s="4">
        <f t="shared" si="7"/>
        <v>0.05</v>
      </c>
      <c r="P20" s="3">
        <f t="shared" si="8"/>
        <v>5.0802469135802469E-2</v>
      </c>
      <c r="Q20">
        <f t="shared" si="9"/>
        <v>0.46019716552526746</v>
      </c>
    </row>
    <row r="21" spans="1:17" x14ac:dyDescent="0.25">
      <c r="D21" s="2"/>
      <c r="E21" s="2"/>
      <c r="I21" s="5"/>
      <c r="K21" s="4"/>
      <c r="L21" s="6"/>
      <c r="M21" s="9"/>
      <c r="N21" s="9"/>
      <c r="O21" s="4"/>
      <c r="P21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6</vt:i4>
      </vt:variant>
    </vt:vector>
  </HeadingPairs>
  <TitlesOfParts>
    <vt:vector size="11" baseType="lpstr">
      <vt:lpstr>Wiener-deconvolution_single_v2</vt:lpstr>
      <vt:lpstr>Wiener-deconvolution_singleshot</vt:lpstr>
      <vt:lpstr>Wiener-deconvolution_avg_image</vt:lpstr>
      <vt:lpstr>Wiener-deconvolution_avg_im (2)</vt:lpstr>
      <vt:lpstr>blind-deconvolution_avg_image</vt:lpstr>
      <vt:lpstr>Chart1</vt:lpstr>
      <vt:lpstr>Wiener_singleshot_xi_over_sig</vt:lpstr>
      <vt:lpstr>Wiener_singleshot_zeta</vt:lpstr>
      <vt:lpstr>Wiener_avg_image_xi_over_sig</vt:lpstr>
      <vt:lpstr>blind-deconv-xi_over_sig</vt:lpstr>
      <vt:lpstr>blind-deconv_zeta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Wodzinski</dc:creator>
  <cp:lastModifiedBy>Thomas Wodzinski</cp:lastModifiedBy>
  <cp:lastPrinted>2019-03-18T11:18:18Z</cp:lastPrinted>
  <dcterms:created xsi:type="dcterms:W3CDTF">2019-03-17T00:53:16Z</dcterms:created>
  <dcterms:modified xsi:type="dcterms:W3CDTF">2019-06-13T12:36:18Z</dcterms:modified>
</cp:coreProperties>
</file>