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sanchez/Desktop/Tesis/Documentos/Excel/"/>
    </mc:Choice>
  </mc:AlternateContent>
  <xr:revisionPtr revIDLastSave="0" documentId="13_ncr:1_{7E0D5322-7ABB-634A-8A36-9D7202345781}" xr6:coauthVersionLast="43" xr6:coauthVersionMax="43" xr10:uidLastSave="{00000000-0000-0000-0000-000000000000}"/>
  <bookViews>
    <workbookView xWindow="0" yWindow="460" windowWidth="25600" windowHeight="14180" activeTab="3" xr2:uid="{9CAAA639-FB1D-6F4B-8358-15B60C99743B}"/>
  </bookViews>
  <sheets>
    <sheet name="Throughput" sheetId="6" r:id="rId1"/>
    <sheet name="Latency - Average" sheetId="4" r:id="rId2"/>
    <sheet name="Size" sheetId="5" r:id="rId3"/>
    <sheet name="Classification" sheetId="1" r:id="rId4"/>
    <sheet name="Mac &amp; Shared vCPU" sheetId="3" r:id="rId5"/>
    <sheet name="Latency - Max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4" i="4" l="1"/>
  <c r="Q74" i="4"/>
  <c r="P74" i="4"/>
  <c r="O74" i="4"/>
  <c r="N74" i="4"/>
  <c r="R73" i="4"/>
  <c r="Q73" i="4"/>
  <c r="P73" i="4"/>
  <c r="O73" i="4"/>
  <c r="N73" i="4"/>
  <c r="H53" i="4"/>
  <c r="G53" i="4"/>
  <c r="F53" i="4"/>
  <c r="E53" i="4"/>
  <c r="D53" i="4"/>
  <c r="H52" i="4"/>
  <c r="G52" i="4"/>
  <c r="F52" i="4"/>
  <c r="E52" i="4"/>
  <c r="D52" i="4"/>
  <c r="Z41" i="6"/>
  <c r="Y41" i="6"/>
  <c r="X41" i="6"/>
  <c r="Z40" i="6"/>
  <c r="Y40" i="6"/>
  <c r="T33" i="6" s="1"/>
  <c r="X40" i="6"/>
  <c r="S33" i="6" l="1"/>
  <c r="S31" i="6"/>
  <c r="T31" i="6"/>
  <c r="S32" i="6"/>
  <c r="T32" i="6"/>
  <c r="Z28" i="6" l="1"/>
  <c r="Y28" i="6"/>
  <c r="X28" i="6"/>
  <c r="Z27" i="6"/>
  <c r="Y27" i="6"/>
  <c r="X27" i="6"/>
  <c r="R59" i="4"/>
  <c r="Q59" i="4"/>
  <c r="P59" i="4"/>
  <c r="O59" i="4"/>
  <c r="N59" i="4"/>
  <c r="R58" i="4"/>
  <c r="Q58" i="4"/>
  <c r="P58" i="4"/>
  <c r="O58" i="4"/>
  <c r="N58" i="4"/>
  <c r="H42" i="4"/>
  <c r="G42" i="4"/>
  <c r="F42" i="4"/>
  <c r="E42" i="4"/>
  <c r="D42" i="4"/>
  <c r="H41" i="4"/>
  <c r="G41" i="4"/>
  <c r="F41" i="4"/>
  <c r="E41" i="4"/>
  <c r="D41" i="4"/>
  <c r="Z15" i="6" l="1"/>
  <c r="Y15" i="6"/>
  <c r="X15" i="6"/>
  <c r="Z14" i="6"/>
  <c r="Y14" i="6"/>
  <c r="X14" i="6"/>
  <c r="T15" i="6"/>
  <c r="S15" i="6"/>
  <c r="R15" i="6"/>
  <c r="T14" i="6"/>
  <c r="S14" i="6"/>
  <c r="R14" i="6"/>
  <c r="M15" i="6"/>
  <c r="N15" i="6"/>
  <c r="L15" i="6"/>
  <c r="M14" i="6"/>
  <c r="N14" i="6"/>
  <c r="L14" i="6"/>
  <c r="N44" i="4"/>
  <c r="O30" i="4"/>
  <c r="P30" i="4"/>
  <c r="Q30" i="4"/>
  <c r="R30" i="4"/>
  <c r="N30" i="4"/>
  <c r="O16" i="4"/>
  <c r="P16" i="4"/>
  <c r="Q16" i="4"/>
  <c r="R16" i="4"/>
  <c r="N16" i="4"/>
  <c r="D32" i="4"/>
  <c r="E22" i="4"/>
  <c r="F22" i="4"/>
  <c r="G22" i="4"/>
  <c r="H22" i="4"/>
  <c r="D22" i="4"/>
  <c r="E12" i="4"/>
  <c r="F12" i="4"/>
  <c r="G12" i="4"/>
  <c r="H12" i="4"/>
  <c r="D12" i="4"/>
  <c r="R29" i="4" l="1"/>
  <c r="H21" i="4"/>
  <c r="R15" i="4"/>
  <c r="H11" i="4"/>
  <c r="N43" i="4" l="1"/>
  <c r="D31" i="4"/>
  <c r="P15" i="4"/>
  <c r="E11" i="4"/>
  <c r="Q29" i="4"/>
  <c r="P29" i="4"/>
  <c r="O29" i="4"/>
  <c r="N29" i="4"/>
  <c r="G21" i="4"/>
  <c r="F21" i="4"/>
  <c r="E21" i="4"/>
  <c r="D21" i="4"/>
  <c r="F11" i="4" l="1"/>
  <c r="G11" i="4"/>
  <c r="D11" i="4"/>
  <c r="O15" i="4"/>
  <c r="Q15" i="4"/>
  <c r="N15" i="4"/>
</calcChain>
</file>

<file path=xl/sharedStrings.xml><?xml version="1.0" encoding="utf-8"?>
<sst xmlns="http://schemas.openxmlformats.org/spreadsheetml/2006/main" count="422" uniqueCount="70">
  <si>
    <t>Throughput</t>
  </si>
  <si>
    <t>Blockchain</t>
  </si>
  <si>
    <t>Tangle</t>
  </si>
  <si>
    <t>Design Decision - Data Structure</t>
  </si>
  <si>
    <t>(⊕: Less favorable, ⊕⊕: Neutral, ⊕⊕⊕ More favorable)</t>
  </si>
  <si>
    <t>Impact</t>
  </si>
  <si>
    <t>Option</t>
  </si>
  <si>
    <t>Latency</t>
  </si>
  <si>
    <t>Fundamental Properties</t>
  </si>
  <si>
    <t>Immutability</t>
  </si>
  <si>
    <t>Non-repudiation</t>
  </si>
  <si>
    <t>Integrity</t>
  </si>
  <si>
    <t>Transparency</t>
  </si>
  <si>
    <t>Equal Rights</t>
  </si>
  <si>
    <t>Quality Attributes</t>
  </si>
  <si>
    <t>Data Structure</t>
  </si>
  <si>
    <t>Metrics</t>
  </si>
  <si>
    <t>Throughput (tx/s)</t>
  </si>
  <si>
    <t>Size (bytes)</t>
  </si>
  <si>
    <t>Chat</t>
  </si>
  <si>
    <t>Mac</t>
  </si>
  <si>
    <t>GCP</t>
  </si>
  <si>
    <t>Transaction #1</t>
  </si>
  <si>
    <t>Transaction #50</t>
  </si>
  <si>
    <t>Transaction #100</t>
  </si>
  <si>
    <t>2 Nodes</t>
  </si>
  <si>
    <t>4 Nodes</t>
  </si>
  <si>
    <t>8 Nodes</t>
  </si>
  <si>
    <t>Latency (ms)</t>
  </si>
  <si>
    <t>Transaction #200</t>
  </si>
  <si>
    <t>Transaction #400</t>
  </si>
  <si>
    <t>GCP shared</t>
  </si>
  <si>
    <t>Block-lattice</t>
  </si>
  <si>
    <t>Node 2</t>
  </si>
  <si>
    <t>Node 3</t>
  </si>
  <si>
    <t>Node 4</t>
  </si>
  <si>
    <t>Node 5</t>
  </si>
  <si>
    <t>Node 6</t>
  </si>
  <si>
    <t>Node 7</t>
  </si>
  <si>
    <t>Node</t>
  </si>
  <si>
    <t>Node 8</t>
  </si>
  <si>
    <t>Average</t>
  </si>
  <si>
    <t>Nano</t>
  </si>
  <si>
    <t>[]Block</t>
  </si>
  <si>
    <t>[]Transaction</t>
  </si>
  <si>
    <t>[]Link</t>
  </si>
  <si>
    <t>Run #</t>
  </si>
  <si>
    <t>Transaction #800</t>
  </si>
  <si>
    <t>StdDev</t>
  </si>
  <si>
    <t>#50</t>
  </si>
  <si>
    <t>#100</t>
  </si>
  <si>
    <t>#200</t>
  </si>
  <si>
    <t>#400</t>
  </si>
  <si>
    <t>#800</t>
  </si>
  <si>
    <t>⊕</t>
  </si>
  <si>
    <t>⊕⊕⊕</t>
  </si>
  <si>
    <t>⊕⊕</t>
  </si>
  <si>
    <t>(⊕: Less favorable, ⊕⊕: Neutral, ⊕⊕⊕: More favorable)</t>
  </si>
  <si>
    <t>Block-lattice (elegida)</t>
  </si>
  <si>
    <t>Node 1</t>
  </si>
  <si>
    <t>Block-lattice (2)</t>
  </si>
  <si>
    <t>BL (Strings)</t>
  </si>
  <si>
    <t>BL (Cubos)</t>
  </si>
  <si>
    <t>Size of message (bytes)</t>
  </si>
  <si>
    <t>Block</t>
  </si>
  <si>
    <t>Transaction</t>
  </si>
  <si>
    <t>Link</t>
  </si>
  <si>
    <t>Cube</t>
  </si>
  <si>
    <t>[]Cube</t>
  </si>
  <si>
    <t>Block-Lattice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</si>
</sst>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0.000"/>
    <numFmt numFmtId="165" formatCode="#,##0.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3"/>
      <name val="Calibri"/>
      <family val="2"/>
      <scheme val="minor"/>
    </font>
    <font>
      <sz val="13"/>
      <color rgb="FFFFFFFF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4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/>
    <xf numFmtId="0" fontId="0" fillId="0" borderId="5" xfId="0" applyBorder="1"/>
    <xf numFmtId="0" fontId="0" fillId="0" borderId="17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0" fillId="0" borderId="15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8" xfId="0" applyBorder="1"/>
    <xf numFmtId="0" fontId="0" fillId="0" borderId="24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0" fillId="0" borderId="0" xfId="0" applyFont="1" applyBorder="1" applyAlignment="1">
      <alignment horizontal="left" vertical="center"/>
    </xf>
    <xf numFmtId="0" fontId="0" fillId="0" borderId="0" xfId="0" applyBorder="1"/>
    <xf numFmtId="0" fontId="0" fillId="2" borderId="0" xfId="0" applyFill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2" borderId="0" xfId="0" applyFill="1" applyBorder="1"/>
    <xf numFmtId="164" fontId="1" fillId="0" borderId="6" xfId="0" applyNumberFormat="1" applyFont="1" applyBorder="1" applyAlignment="1">
      <alignment horizontal="center" vertical="center"/>
    </xf>
    <xf numFmtId="3" fontId="0" fillId="0" borderId="15" xfId="1" applyNumberFormat="1" applyFont="1" applyBorder="1" applyAlignment="1">
      <alignment horizontal="center" vertical="center"/>
    </xf>
    <xf numFmtId="3" fontId="0" fillId="0" borderId="25" xfId="1" applyNumberFormat="1" applyFont="1" applyBorder="1" applyAlignment="1">
      <alignment horizontal="center" vertical="center"/>
    </xf>
    <xf numFmtId="3" fontId="0" fillId="0" borderId="16" xfId="1" applyNumberFormat="1" applyFon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27" xfId="1" applyNumberFormat="1" applyFont="1" applyBorder="1" applyAlignment="1">
      <alignment horizontal="center" vertical="center"/>
    </xf>
    <xf numFmtId="3" fontId="0" fillId="0" borderId="0" xfId="1" applyNumberFormat="1" applyFont="1" applyAlignment="1">
      <alignment horizontal="center" vertical="top"/>
    </xf>
    <xf numFmtId="3" fontId="0" fillId="0" borderId="5" xfId="1" applyNumberFormat="1" applyFont="1" applyBorder="1" applyAlignment="1">
      <alignment horizontal="center" vertical="center"/>
    </xf>
    <xf numFmtId="3" fontId="0" fillId="0" borderId="6" xfId="1" applyNumberFormat="1" applyFon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0" xfId="1" applyNumberFormat="1" applyFont="1" applyAlignment="1">
      <alignment horizontal="center"/>
    </xf>
    <xf numFmtId="3" fontId="3" fillId="0" borderId="0" xfId="1" applyNumberFormat="1" applyFont="1" applyAlignment="1">
      <alignment horizontal="center"/>
    </xf>
    <xf numFmtId="3" fontId="0" fillId="0" borderId="27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4" fillId="0" borderId="0" xfId="1" applyNumberFormat="1" applyFont="1" applyAlignment="1">
      <alignment horizontal="center"/>
    </xf>
    <xf numFmtId="3" fontId="0" fillId="0" borderId="6" xfId="1" applyNumberFormat="1" applyFont="1" applyBorder="1" applyAlignment="1">
      <alignment horizontal="center"/>
    </xf>
    <xf numFmtId="3" fontId="3" fillId="0" borderId="6" xfId="1" applyNumberFormat="1" applyFont="1" applyBorder="1" applyAlignment="1">
      <alignment horizontal="center" vertical="center"/>
    </xf>
    <xf numFmtId="3" fontId="3" fillId="0" borderId="6" xfId="1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" fontId="3" fillId="0" borderId="7" xfId="1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3" fontId="0" fillId="0" borderId="16" xfId="1" applyNumberFormat="1" applyFont="1" applyBorder="1" applyAlignment="1">
      <alignment horizontal="center"/>
    </xf>
    <xf numFmtId="3" fontId="4" fillId="0" borderId="16" xfId="1" applyNumberFormat="1" applyFont="1" applyBorder="1" applyAlignment="1">
      <alignment horizontal="center"/>
    </xf>
    <xf numFmtId="3" fontId="3" fillId="0" borderId="0" xfId="1" applyNumberFormat="1" applyFont="1" applyBorder="1" applyAlignment="1">
      <alignment horizontal="center"/>
    </xf>
    <xf numFmtId="3" fontId="3" fillId="0" borderId="27" xfId="1" applyNumberFormat="1" applyFont="1" applyBorder="1" applyAlignment="1">
      <alignment horizontal="center"/>
    </xf>
    <xf numFmtId="3" fontId="0" fillId="0" borderId="5" xfId="1" applyNumberFormat="1" applyFont="1" applyBorder="1" applyAlignment="1">
      <alignment horizontal="center"/>
    </xf>
    <xf numFmtId="3" fontId="3" fillId="0" borderId="7" xfId="1" applyNumberFormat="1" applyFont="1" applyBorder="1" applyAlignment="1">
      <alignment horizontal="center"/>
    </xf>
    <xf numFmtId="0" fontId="0" fillId="0" borderId="6" xfId="0" applyBorder="1"/>
    <xf numFmtId="0" fontId="0" fillId="0" borderId="23" xfId="0" applyBorder="1"/>
    <xf numFmtId="3" fontId="0" fillId="2" borderId="0" xfId="1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15" xfId="0" applyBorder="1"/>
    <xf numFmtId="0" fontId="0" fillId="0" borderId="25" xfId="0" applyBorder="1"/>
    <xf numFmtId="165" fontId="0" fillId="0" borderId="0" xfId="1" applyNumberFormat="1" applyFon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0" xfId="0" applyFill="1" applyBorder="1"/>
    <xf numFmtId="0" fontId="1" fillId="0" borderId="16" xfId="0" applyFont="1" applyBorder="1" applyAlignment="1"/>
    <xf numFmtId="3" fontId="0" fillId="0" borderId="0" xfId="1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164" fontId="1" fillId="0" borderId="28" xfId="0" applyNumberFormat="1" applyFont="1" applyBorder="1" applyAlignment="1">
      <alignment horizontal="center" vertical="center"/>
    </xf>
    <xf numFmtId="3" fontId="0" fillId="0" borderId="26" xfId="1" applyNumberFormat="1" applyFont="1" applyBorder="1" applyAlignment="1">
      <alignment horizontal="center" vertical="center"/>
    </xf>
    <xf numFmtId="3" fontId="0" fillId="0" borderId="25" xfId="1" applyNumberFormat="1" applyFont="1" applyBorder="1" applyAlignment="1">
      <alignment horizontal="center"/>
    </xf>
    <xf numFmtId="3" fontId="0" fillId="0" borderId="23" xfId="1" applyNumberFormat="1" applyFont="1" applyBorder="1" applyAlignment="1">
      <alignment horizontal="center"/>
    </xf>
    <xf numFmtId="3" fontId="0" fillId="0" borderId="28" xfId="1" applyNumberFormat="1" applyFont="1" applyBorder="1" applyAlignment="1">
      <alignment horizontal="center"/>
    </xf>
    <xf numFmtId="3" fontId="0" fillId="0" borderId="24" xfId="1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3" fontId="0" fillId="0" borderId="24" xfId="0" applyNumberFormat="1" applyFont="1" applyBorder="1" applyAlignment="1">
      <alignment horizontal="center"/>
    </xf>
    <xf numFmtId="3" fontId="3" fillId="0" borderId="0" xfId="1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3" fontId="0" fillId="0" borderId="23" xfId="1" applyNumberFormat="1" applyFont="1" applyBorder="1" applyAlignment="1">
      <alignment horizontal="center" vertical="center"/>
    </xf>
    <xf numFmtId="3" fontId="0" fillId="0" borderId="28" xfId="1" applyNumberFormat="1" applyFont="1" applyBorder="1" applyAlignment="1">
      <alignment horizontal="center" vertical="center"/>
    </xf>
    <xf numFmtId="3" fontId="0" fillId="0" borderId="24" xfId="1" applyNumberFormat="1" applyFont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3" fontId="0" fillId="0" borderId="15" xfId="1" applyNumberFormat="1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3" fontId="0" fillId="0" borderId="0" xfId="0" applyNumberFormat="1"/>
    <xf numFmtId="1" fontId="0" fillId="0" borderId="0" xfId="0" applyNumberFormat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5" fillId="0" borderId="0" xfId="0" applyFont="1"/>
    <xf numFmtId="0" fontId="0" fillId="0" borderId="5" xfId="0" applyFill="1" applyBorder="1"/>
    <xf numFmtId="0" fontId="0" fillId="0" borderId="6" xfId="0" applyFill="1" applyBorder="1"/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6" xfId="0" applyFill="1" applyBorder="1"/>
    <xf numFmtId="3" fontId="3" fillId="0" borderId="27" xfId="1" applyNumberFormat="1" applyFont="1" applyBorder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1" applyNumberFormat="1" applyFont="1" applyBorder="1" applyAlignment="1">
      <alignment horizontal="right" vertical="center"/>
    </xf>
    <xf numFmtId="3" fontId="0" fillId="0" borderId="0" xfId="1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Throughput!$P$9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Throughput!$R$15:$T$15</c:f>
                <c:numCache>
                  <c:formatCode>General</c:formatCode>
                  <c:ptCount val="3"/>
                  <c:pt idx="0">
                    <c:v>2.7748873851023217</c:v>
                  </c:pt>
                  <c:pt idx="1">
                    <c:v>9.1923881554251174</c:v>
                  </c:pt>
                  <c:pt idx="2">
                    <c:v>5.2249401910452526</c:v>
                  </c:pt>
                </c:numCache>
              </c:numRef>
            </c:plus>
            <c:minus>
              <c:numRef>
                <c:f>Throughput!$R$15:$T$15</c:f>
                <c:numCache>
                  <c:formatCode>General</c:formatCode>
                  <c:ptCount val="3"/>
                  <c:pt idx="0">
                    <c:v>2.7748873851023217</c:v>
                  </c:pt>
                  <c:pt idx="1">
                    <c:v>9.1923881554251174</c:v>
                  </c:pt>
                  <c:pt idx="2">
                    <c:v>5.2249401910452526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Throughput!$R$14:$T$14</c:f>
              <c:numCache>
                <c:formatCode>#,##0</c:formatCode>
                <c:ptCount val="3"/>
                <c:pt idx="0">
                  <c:v>454.2</c:v>
                </c:pt>
                <c:pt idx="1">
                  <c:v>434</c:v>
                </c:pt>
                <c:pt idx="2">
                  <c:v>398.4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A-AD4C-9866-FE568198DC8F}"/>
            </c:ext>
          </c:extLst>
        </c:ser>
        <c:ser>
          <c:idx val="0"/>
          <c:order val="1"/>
          <c:tx>
            <c:strRef>
              <c:f>Throughput!$J$9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Throughput!$L$15:$N$15</c:f>
                <c:numCache>
                  <c:formatCode>General</c:formatCode>
                  <c:ptCount val="3"/>
                  <c:pt idx="0">
                    <c:v>6.8044103344816005</c:v>
                  </c:pt>
                  <c:pt idx="1">
                    <c:v>4.7222875812470377</c:v>
                  </c:pt>
                  <c:pt idx="2">
                    <c:v>8.0746516952745395</c:v>
                  </c:pt>
                </c:numCache>
              </c:numRef>
            </c:plus>
            <c:minus>
              <c:numRef>
                <c:f>Throughput!$L$15:$N$15</c:f>
                <c:numCache>
                  <c:formatCode>General</c:formatCode>
                  <c:ptCount val="3"/>
                  <c:pt idx="0">
                    <c:v>6.8044103344816005</c:v>
                  </c:pt>
                  <c:pt idx="1">
                    <c:v>4.7222875812470377</c:v>
                  </c:pt>
                  <c:pt idx="2">
                    <c:v>8.0746516952745395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Throughput!$L$8:$N$8</c:f>
              <c:strCache>
                <c:ptCount val="3"/>
                <c:pt idx="0">
                  <c:v>2 Nodes</c:v>
                </c:pt>
                <c:pt idx="1">
                  <c:v>4 Nodes</c:v>
                </c:pt>
                <c:pt idx="2">
                  <c:v>8 Nodes</c:v>
                </c:pt>
              </c:strCache>
            </c:strRef>
          </c:cat>
          <c:val>
            <c:numRef>
              <c:f>Throughput!$L$14:$N$14</c:f>
              <c:numCache>
                <c:formatCode>#,##0</c:formatCode>
                <c:ptCount val="3"/>
                <c:pt idx="0">
                  <c:v>74.400000000000006</c:v>
                </c:pt>
                <c:pt idx="1">
                  <c:v>74.400000000000006</c:v>
                </c:pt>
                <c:pt idx="2">
                  <c:v>72.8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A-AD4C-9866-FE568198DC8F}"/>
            </c:ext>
          </c:extLst>
        </c:ser>
        <c:ser>
          <c:idx val="2"/>
          <c:order val="2"/>
          <c:tx>
            <c:strRef>
              <c:f>Throughput!$V$9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Throughput!$X$41:$Z$41</c:f>
                <c:numCache>
                  <c:formatCode>General</c:formatCode>
                  <c:ptCount val="3"/>
                  <c:pt idx="0">
                    <c:v>89.592410392845224</c:v>
                  </c:pt>
                  <c:pt idx="1">
                    <c:v>317.21491137712928</c:v>
                  </c:pt>
                  <c:pt idx="2">
                    <c:v>65.702359166166929</c:v>
                  </c:pt>
                </c:numCache>
              </c:numRef>
            </c:plus>
            <c:minus>
              <c:numRef>
                <c:f>Throughput!$X$41:$Z$41</c:f>
                <c:numCache>
                  <c:formatCode>General</c:formatCode>
                  <c:ptCount val="3"/>
                  <c:pt idx="0">
                    <c:v>89.592410392845224</c:v>
                  </c:pt>
                  <c:pt idx="1">
                    <c:v>317.21491137712928</c:v>
                  </c:pt>
                  <c:pt idx="2">
                    <c:v>65.702359166166929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Throughput!$X$40:$Z$40</c:f>
              <c:numCache>
                <c:formatCode>#,##0</c:formatCode>
                <c:ptCount val="3"/>
                <c:pt idx="0">
                  <c:v>6108.4</c:v>
                </c:pt>
                <c:pt idx="1">
                  <c:v>4083.6</c:v>
                </c:pt>
                <c:pt idx="2">
                  <c:v>3868.6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A-AD4C-9866-FE568198DC8F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2729823"/>
        <c:axId val="1202028031"/>
      </c:lineChart>
      <c:catAx>
        <c:axId val="120272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28031"/>
        <c:crosses val="autoZero"/>
        <c:auto val="1"/>
        <c:lblAlgn val="ctr"/>
        <c:lblOffset val="100"/>
        <c:noMultiLvlLbl val="0"/>
      </c:catAx>
      <c:valAx>
        <c:axId val="12020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72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- 8 Nodes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vCPU'!$V$19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vCPU'!$X$19:$AB$19</c:f>
              <c:numCache>
                <c:formatCode>#,##0</c:formatCode>
                <c:ptCount val="5"/>
                <c:pt idx="0">
                  <c:v>47.225000000000001</c:v>
                </c:pt>
                <c:pt idx="1">
                  <c:v>17.48</c:v>
                </c:pt>
                <c:pt idx="2">
                  <c:v>21.600999999999999</c:v>
                </c:pt>
                <c:pt idx="3">
                  <c:v>13.39</c:v>
                </c:pt>
                <c:pt idx="4">
                  <c:v>23.44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C-5041-A86B-A45E46B8D556}"/>
            </c:ext>
          </c:extLst>
        </c:ser>
        <c:ser>
          <c:idx val="2"/>
          <c:order val="1"/>
          <c:tx>
            <c:strRef>
              <c:f>'Mac &amp; Shared vCPU'!$V$20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vCPU'!$X$20:$AB$20</c:f>
              <c:numCache>
                <c:formatCode>#,##0</c:formatCode>
                <c:ptCount val="5"/>
                <c:pt idx="0">
                  <c:v>28.681999999999999</c:v>
                </c:pt>
                <c:pt idx="1">
                  <c:v>26.024999999999999</c:v>
                </c:pt>
                <c:pt idx="2">
                  <c:v>42.091000000000001</c:v>
                </c:pt>
                <c:pt idx="3" formatCode="0">
                  <c:v>29.841999999999999</c:v>
                </c:pt>
                <c:pt idx="4">
                  <c:v>56.512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C-5041-A86B-A45E46B8D556}"/>
            </c:ext>
          </c:extLst>
        </c:ser>
        <c:ser>
          <c:idx val="3"/>
          <c:order val="2"/>
          <c:tx>
            <c:strRef>
              <c:f>'Mac &amp; Shared vCPU'!$V$21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vCPU'!$X$21:$AB$21</c:f>
              <c:numCache>
                <c:formatCode>#,##0</c:formatCode>
                <c:ptCount val="5"/>
                <c:pt idx="0">
                  <c:v>34.722999999999999</c:v>
                </c:pt>
                <c:pt idx="1">
                  <c:v>10.092000000000001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C-5041-A86B-A45E46B8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456959"/>
        <c:axId val="2056709743"/>
      </c:lineChart>
      <c:catAx>
        <c:axId val="20564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709743"/>
        <c:crosses val="autoZero"/>
        <c:auto val="1"/>
        <c:lblAlgn val="ctr"/>
        <c:lblOffset val="100"/>
        <c:noMultiLvlLbl val="0"/>
      </c:catAx>
      <c:valAx>
        <c:axId val="205670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5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Mac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vCPU'!$C$9,'Mac &amp; Shared vCPU'!$M$9,'Mac &amp; Shared vCPU'!$W$9)</c:f>
              <c:numCache>
                <c:formatCode>#,##0</c:formatCode>
                <c:ptCount val="3"/>
                <c:pt idx="0">
                  <c:v>600</c:v>
                </c:pt>
                <c:pt idx="1">
                  <c:v>302</c:v>
                </c:pt>
                <c:pt idx="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B-6649-8048-F9FFDA4092DE}"/>
            </c:ext>
          </c:extLst>
        </c:ser>
        <c:ser>
          <c:idx val="2"/>
          <c:order val="1"/>
          <c:tx>
            <c:strRef>
              <c:f>'Mac &amp; Shared vCPU'!$B$10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vCPU'!$C$10,'Mac &amp; Shared vCPU'!$M$10,'Mac &amp; Shared vCPU'!$W$10)</c:f>
              <c:numCache>
                <c:formatCode>#,##0</c:formatCode>
                <c:ptCount val="3"/>
                <c:pt idx="0">
                  <c:v>9782</c:v>
                </c:pt>
                <c:pt idx="1">
                  <c:v>9772</c:v>
                </c:pt>
                <c:pt idx="2">
                  <c:v>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B-6649-8048-F9FFDA4092DE}"/>
            </c:ext>
          </c:extLst>
        </c:ser>
        <c:ser>
          <c:idx val="3"/>
          <c:order val="2"/>
          <c:tx>
            <c:strRef>
              <c:f>'Mac &amp; Shared vCPU'!$B$11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vCPU'!$C$11,'Mac &amp; Shared vCPU'!$M$11,'Mac &amp; Shared vCPU'!$W$11)</c:f>
              <c:numCache>
                <c:formatCode>#,##0</c:formatCode>
                <c:ptCount val="3"/>
                <c:pt idx="0">
                  <c:v>75</c:v>
                </c:pt>
                <c:pt idx="1">
                  <c:v>66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B-6649-8048-F9FFDA4092DE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9164015"/>
        <c:axId val="2056884143"/>
      </c:lineChart>
      <c:catAx>
        <c:axId val="205916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84143"/>
        <c:crosses val="autoZero"/>
        <c:auto val="1"/>
        <c:lblAlgn val="ctr"/>
        <c:lblOffset val="100"/>
        <c:noMultiLvlLbl val="0"/>
      </c:catAx>
      <c:valAx>
        <c:axId val="20568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tx/s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GCP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vCPU'!$C$19,'Mac &amp; Shared vCPU'!$M$19,'Mac &amp; Shared vCPU'!$W$19)</c:f>
              <c:numCache>
                <c:formatCode>#,##0</c:formatCode>
                <c:ptCount val="3"/>
                <c:pt idx="0">
                  <c:v>501</c:v>
                </c:pt>
                <c:pt idx="1">
                  <c:v>424</c:v>
                </c:pt>
                <c:pt idx="2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6-8B49-9F6A-A42F63D3D575}"/>
            </c:ext>
          </c:extLst>
        </c:ser>
        <c:ser>
          <c:idx val="2"/>
          <c:order val="1"/>
          <c:tx>
            <c:strRef>
              <c:f>'Mac &amp; Shared vCPU'!$B$20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vCPU'!$C$20,'Mac &amp; Shared vCPU'!$M$20,'Mac &amp; Shared vCPU'!$W$20)</c:f>
              <c:numCache>
                <c:formatCode>#,##0</c:formatCode>
                <c:ptCount val="3"/>
                <c:pt idx="0">
                  <c:v>10394</c:v>
                </c:pt>
                <c:pt idx="1">
                  <c:v>9558</c:v>
                </c:pt>
                <c:pt idx="2">
                  <c:v>8508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6-8B49-9F6A-A42F63D3D575}"/>
            </c:ext>
          </c:extLst>
        </c:ser>
        <c:ser>
          <c:idx val="3"/>
          <c:order val="2"/>
          <c:tx>
            <c:strRef>
              <c:f>'Mac &amp; Shared vCPU'!$B$21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vCPU'!$C$21,'Mac &amp; Shared vCPU'!$M$21,'Mac &amp; Shared vCPU'!$W$21)</c:f>
              <c:numCache>
                <c:formatCode>#,##0</c:formatCode>
                <c:ptCount val="3"/>
                <c:pt idx="0">
                  <c:v>68</c:v>
                </c:pt>
                <c:pt idx="1">
                  <c:v>72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46-8B49-9F6A-A42F63D3D575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2676383"/>
        <c:axId val="2062678063"/>
      </c:lineChart>
      <c:catAx>
        <c:axId val="206267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78063"/>
        <c:crosses val="autoZero"/>
        <c:auto val="1"/>
        <c:lblAlgn val="ctr"/>
        <c:lblOffset val="100"/>
        <c:noMultiLvlLbl val="0"/>
      </c:catAx>
      <c:valAx>
        <c:axId val="206267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tx/s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7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- 8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Max'!$V$8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Max'!$W$7:$AA$7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Max'!$W$8:$AA$8</c:f>
              <c:numCache>
                <c:formatCode>#,##0</c:formatCode>
                <c:ptCount val="5"/>
                <c:pt idx="0">
                  <c:v>35.853000000000002</c:v>
                </c:pt>
                <c:pt idx="1">
                  <c:v>6.5259999999999998</c:v>
                </c:pt>
                <c:pt idx="2">
                  <c:v>5.2850000000000001</c:v>
                </c:pt>
                <c:pt idx="3" formatCode="0">
                  <c:v>8.843</c:v>
                </c:pt>
                <c:pt idx="4">
                  <c:v>12.997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E-BA45-AC10-5AEC41EE8018}"/>
            </c:ext>
          </c:extLst>
        </c:ser>
        <c:ser>
          <c:idx val="3"/>
          <c:order val="1"/>
          <c:tx>
            <c:strRef>
              <c:f>'Latency - Max'!$V$11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Max'!$W$7:$AA$7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Max'!$W$11:$AA$11</c:f>
              <c:numCache>
                <c:formatCode>#,##0</c:formatCode>
                <c:ptCount val="5"/>
                <c:pt idx="0">
                  <c:v>51.548999999999999</c:v>
                </c:pt>
                <c:pt idx="1">
                  <c:v>20.991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E-BA45-AC10-5AEC41EE8018}"/>
            </c:ext>
          </c:extLst>
        </c:ser>
        <c:ser>
          <c:idx val="0"/>
          <c:order val="2"/>
          <c:tx>
            <c:strRef>
              <c:f>'Latency - Max'!$V$10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Max'!$W$10:$AA$10</c:f>
              <c:numCache>
                <c:formatCode>0</c:formatCode>
                <c:ptCount val="5"/>
                <c:pt idx="0" formatCode="#,##0">
                  <c:v>27.283999999999999</c:v>
                </c:pt>
                <c:pt idx="1">
                  <c:v>15.754</c:v>
                </c:pt>
                <c:pt idx="2" formatCode="#,##0">
                  <c:v>40.533000000000001</c:v>
                </c:pt>
                <c:pt idx="3" formatCode="#,##0">
                  <c:v>25.234999999999999</c:v>
                </c:pt>
                <c:pt idx="4" formatCode="#,##0">
                  <c:v>53.204000000000001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E-044B-95F8-CE5AEE7DF97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8085552"/>
        <c:axId val="1496385808"/>
      </c:lineChart>
      <c:catAx>
        <c:axId val="153808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85808"/>
        <c:crosses val="autoZero"/>
        <c:auto val="1"/>
        <c:lblAlgn val="ctr"/>
        <c:lblOffset val="100"/>
        <c:noMultiLvlLbl val="0"/>
      </c:catAx>
      <c:valAx>
        <c:axId val="14963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complete a transaction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- 4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Max'!$L$8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Max'!$M$7:$Q$7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Max'!$M$8:$Q$8</c:f>
              <c:numCache>
                <c:formatCode>#,##0</c:formatCode>
                <c:ptCount val="5"/>
                <c:pt idx="0">
                  <c:v>43.475999999999999</c:v>
                </c:pt>
                <c:pt idx="1">
                  <c:v>15.12</c:v>
                </c:pt>
                <c:pt idx="2">
                  <c:v>3.444</c:v>
                </c:pt>
                <c:pt idx="3">
                  <c:v>15.484</c:v>
                </c:pt>
                <c:pt idx="4">
                  <c:v>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A-0746-A303-CC31C916331B}"/>
            </c:ext>
          </c:extLst>
        </c:ser>
        <c:ser>
          <c:idx val="3"/>
          <c:order val="1"/>
          <c:tx>
            <c:strRef>
              <c:f>'Latency - Max'!$L$11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Max'!$M$7:$Q$7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Max'!$M$11:$Q$11</c:f>
              <c:numCache>
                <c:formatCode>#,##0</c:formatCode>
                <c:ptCount val="5"/>
                <c:pt idx="0">
                  <c:v>21.579000000000001</c:v>
                </c:pt>
                <c:pt idx="1">
                  <c:v>9.3849999999999998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A-0746-A303-CC31C916331B}"/>
            </c:ext>
          </c:extLst>
        </c:ser>
        <c:ser>
          <c:idx val="0"/>
          <c:order val="2"/>
          <c:tx>
            <c:strRef>
              <c:f>'Latency - Max'!$L$10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Max'!$M$10:$Q$10</c:f>
              <c:numCache>
                <c:formatCode>0</c:formatCode>
                <c:ptCount val="5"/>
                <c:pt idx="0">
                  <c:v>43.76</c:v>
                </c:pt>
                <c:pt idx="1">
                  <c:v>32.323999999999998</c:v>
                </c:pt>
                <c:pt idx="2" formatCode="#,##0">
                  <c:v>18.641999999999999</c:v>
                </c:pt>
                <c:pt idx="3" formatCode="#,##0">
                  <c:v>25.565000000000001</c:v>
                </c:pt>
                <c:pt idx="4" formatCode="#,##0">
                  <c:v>48.158000000000001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B-D14F-8B60-AD67298FAF6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9468896"/>
        <c:axId val="1535524528"/>
      </c:lineChart>
      <c:catAx>
        <c:axId val="153946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24528"/>
        <c:crosses val="autoZero"/>
        <c:auto val="1"/>
        <c:lblAlgn val="ctr"/>
        <c:lblOffset val="100"/>
        <c:noMultiLvlLbl val="0"/>
      </c:catAx>
      <c:valAx>
        <c:axId val="15355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 a transaction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- 2</a:t>
            </a:r>
            <a:r>
              <a:rPr lang="en-US" baseline="0"/>
              <a:t> </a:t>
            </a:r>
            <a:r>
              <a:rPr lang="en-US"/>
              <a:t>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Max'!$B$8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Max'!$C$7:$G$7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Max'!$C$8:$G$8</c:f>
              <c:numCache>
                <c:formatCode>#,##0</c:formatCode>
                <c:ptCount val="5"/>
                <c:pt idx="0">
                  <c:v>29.71</c:v>
                </c:pt>
                <c:pt idx="1">
                  <c:v>5.8330000000000002</c:v>
                </c:pt>
                <c:pt idx="2">
                  <c:v>5.48</c:v>
                </c:pt>
                <c:pt idx="3">
                  <c:v>8.1769999999999996</c:v>
                </c:pt>
                <c:pt idx="4">
                  <c:v>13.364000000000001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6-FA43-B1A4-F2DD52995EB0}"/>
            </c:ext>
          </c:extLst>
        </c:ser>
        <c:ser>
          <c:idx val="3"/>
          <c:order val="1"/>
          <c:tx>
            <c:strRef>
              <c:f>'Latency - Max'!$B$11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Max'!$C$7:$G$7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Max'!$C$11:$G$11</c:f>
              <c:numCache>
                <c:formatCode>#,##0</c:formatCode>
                <c:ptCount val="5"/>
                <c:pt idx="0">
                  <c:v>13.019</c:v>
                </c:pt>
                <c:pt idx="1">
                  <c:v>7.6619999999999999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6-FA43-B1A4-F2DD52995EB0}"/>
            </c:ext>
          </c:extLst>
        </c:ser>
        <c:ser>
          <c:idx val="0"/>
          <c:order val="2"/>
          <c:tx>
            <c:strRef>
              <c:f>'Latency - Max'!$B$10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Max'!$C$10:$G$10</c:f>
              <c:numCache>
                <c:formatCode>#,##0</c:formatCode>
                <c:ptCount val="5"/>
                <c:pt idx="0">
                  <c:v>34.305999999999997</c:v>
                </c:pt>
                <c:pt idx="1">
                  <c:v>38.976999999999997</c:v>
                </c:pt>
                <c:pt idx="2">
                  <c:v>32.965000000000003</c:v>
                </c:pt>
                <c:pt idx="3" formatCode="0">
                  <c:v>18.501000000000001</c:v>
                </c:pt>
                <c:pt idx="4">
                  <c:v>47.673000000000002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E-4045-BBB3-E30827771DC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7303504"/>
        <c:axId val="1540684928"/>
      </c:lineChart>
      <c:catAx>
        <c:axId val="157730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84928"/>
        <c:crosses val="autoZero"/>
        <c:auto val="1"/>
        <c:lblAlgn val="ctr"/>
        <c:lblOffset val="100"/>
        <c:noMultiLvlLbl val="0"/>
      </c:catAx>
      <c:valAx>
        <c:axId val="1540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 a transaction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0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- 4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'Latency - Average'!$B$8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Average'!$D$12:$H$12</c:f>
                <c:numCache>
                  <c:formatCode>General</c:formatCode>
                  <c:ptCount val="5"/>
                  <c:pt idx="0">
                    <c:v>1.2436274897787249</c:v>
                  </c:pt>
                  <c:pt idx="1">
                    <c:v>1.3548554658462038</c:v>
                  </c:pt>
                  <c:pt idx="2">
                    <c:v>2.0165068807222051</c:v>
                  </c:pt>
                  <c:pt idx="3">
                    <c:v>0.49328828623162402</c:v>
                  </c:pt>
                  <c:pt idx="4">
                    <c:v>4.9315852758857606</c:v>
                  </c:pt>
                </c:numCache>
              </c:numRef>
            </c:plus>
            <c:minus>
              <c:numRef>
                <c:f>'Latency - Average'!$D$12:$H$12</c:f>
                <c:numCache>
                  <c:formatCode>General</c:formatCode>
                  <c:ptCount val="5"/>
                  <c:pt idx="0">
                    <c:v>1.2436274897787249</c:v>
                  </c:pt>
                  <c:pt idx="1">
                    <c:v>1.3548554658462038</c:v>
                  </c:pt>
                  <c:pt idx="2">
                    <c:v>2.0165068807222051</c:v>
                  </c:pt>
                  <c:pt idx="3">
                    <c:v>0.49328828623162402</c:v>
                  </c:pt>
                  <c:pt idx="4">
                    <c:v>4.9315852758857606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Average'!$D$7:$H$7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Average'!$D$11:$H$11</c:f>
              <c:numCache>
                <c:formatCode>#,##0</c:formatCode>
                <c:ptCount val="5"/>
                <c:pt idx="0">
                  <c:v>15.057666666666668</c:v>
                </c:pt>
                <c:pt idx="1">
                  <c:v>5.126666666666666</c:v>
                </c:pt>
                <c:pt idx="2">
                  <c:v>7.75</c:v>
                </c:pt>
                <c:pt idx="3">
                  <c:v>9.0266666666666655</c:v>
                </c:pt>
                <c:pt idx="4">
                  <c:v>14.763333333333335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8-4440-A2A8-9737AE0E9BF5}"/>
            </c:ext>
          </c:extLst>
        </c:ser>
        <c:ser>
          <c:idx val="2"/>
          <c:order val="1"/>
          <c:tx>
            <c:strRef>
              <c:f>'Latency - Average'!$B$28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Average'!$D$32</c:f>
                <c:numCache>
                  <c:formatCode>General</c:formatCode>
                  <c:ptCount val="1"/>
                  <c:pt idx="0">
                    <c:v>0.16429343667150342</c:v>
                  </c:pt>
                </c:numCache>
              </c:numRef>
            </c:plus>
            <c:minus>
              <c:numRef>
                <c:f>'Latency - Average'!$D$32</c:f>
                <c:numCache>
                  <c:formatCode>General</c:formatCode>
                  <c:ptCount val="1"/>
                  <c:pt idx="0">
                    <c:v>0.16429343667150342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Average'!$D$7:$H$7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Average'!$D$31</c:f>
              <c:numCache>
                <c:formatCode>#,##0</c:formatCode>
                <c:ptCount val="1"/>
                <c:pt idx="0">
                  <c:v>3.6173333333333333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98-4440-A2A8-9737AE0E9BF5}"/>
            </c:ext>
          </c:extLst>
        </c:ser>
        <c:ser>
          <c:idx val="1"/>
          <c:order val="2"/>
          <c:tx>
            <c:strRef>
              <c:f>'Latency - Average'!$B$18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Average'!$D$53:$H$53</c:f>
                <c:numCache>
                  <c:formatCode>General</c:formatCode>
                  <c:ptCount val="5"/>
                  <c:pt idx="0">
                    <c:v>0.76376261582597338</c:v>
                  </c:pt>
                  <c:pt idx="1">
                    <c:v>0.80829037686547522</c:v>
                  </c:pt>
                  <c:pt idx="2">
                    <c:v>0.85049005481153561</c:v>
                  </c:pt>
                  <c:pt idx="3">
                    <c:v>29.173332571602714</c:v>
                  </c:pt>
                  <c:pt idx="4">
                    <c:v>48.127746674865506</c:v>
                  </c:pt>
                </c:numCache>
              </c:numRef>
            </c:plus>
            <c:minus>
              <c:numRef>
                <c:f>'Latency - Average'!$D$53:$H$53</c:f>
                <c:numCache>
                  <c:formatCode>General</c:formatCode>
                  <c:ptCount val="5"/>
                  <c:pt idx="0">
                    <c:v>0.76376261582597338</c:v>
                  </c:pt>
                  <c:pt idx="1">
                    <c:v>0.80829037686547522</c:v>
                  </c:pt>
                  <c:pt idx="2">
                    <c:v>0.85049005481153561</c:v>
                  </c:pt>
                  <c:pt idx="3">
                    <c:v>29.173332571602714</c:v>
                  </c:pt>
                  <c:pt idx="4">
                    <c:v>48.127746674865506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Average'!$D$7:$H$7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Average'!$D$52:$H$52</c:f>
              <c:numCache>
                <c:formatCode>#,##0</c:formatCode>
                <c:ptCount val="5"/>
                <c:pt idx="0">
                  <c:v>63.833333333333336</c:v>
                </c:pt>
                <c:pt idx="1">
                  <c:v>44.666666666666664</c:v>
                </c:pt>
                <c:pt idx="2">
                  <c:v>65.633333333333326</c:v>
                </c:pt>
                <c:pt idx="3">
                  <c:v>151.16666666666666</c:v>
                </c:pt>
                <c:pt idx="4">
                  <c:v>298.59999999999997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8-4440-A2A8-9737AE0E9BF5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8526608"/>
        <c:axId val="1708733024"/>
      </c:lineChart>
      <c:catAx>
        <c:axId val="170852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33024"/>
        <c:crosses val="autoZero"/>
        <c:auto val="1"/>
        <c:lblAlgn val="ctr"/>
        <c:lblOffset val="100"/>
        <c:noMultiLvlLbl val="0"/>
      </c:catAx>
      <c:valAx>
        <c:axId val="17087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5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- 2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'Latency - Average'!$V$9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Average'!$X$8:$AB$8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Average'!$X$9:$AB$9</c:f>
              <c:numCache>
                <c:formatCode>#,##0</c:formatCode>
                <c:ptCount val="5"/>
                <c:pt idx="0">
                  <c:v>5.8330000000000002</c:v>
                </c:pt>
                <c:pt idx="1">
                  <c:v>5.48</c:v>
                </c:pt>
                <c:pt idx="2">
                  <c:v>8.1769999999999996</c:v>
                </c:pt>
                <c:pt idx="3">
                  <c:v>13.364000000000001</c:v>
                </c:pt>
                <c:pt idx="4" formatCode="0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7-B849-8F36-3CC379C01B1B}"/>
            </c:ext>
          </c:extLst>
        </c:ser>
        <c:ser>
          <c:idx val="2"/>
          <c:order val="1"/>
          <c:tx>
            <c:strRef>
              <c:f>'Latency - Average'!$V$11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Average'!$X$8:$AB$8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Average'!$X$11:$AA$11</c:f>
              <c:numCache>
                <c:formatCode>#,##0</c:formatCode>
                <c:ptCount val="4"/>
                <c:pt idx="0">
                  <c:v>7.6619999999999999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77-B849-8F36-3CC379C01B1B}"/>
            </c:ext>
          </c:extLst>
        </c:ser>
        <c:ser>
          <c:idx val="1"/>
          <c:order val="2"/>
          <c:tx>
            <c:strRef>
              <c:f>'Latency - Average'!$V$10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Average'!$X$8:$AB$8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Average'!$X$13:$AB$13</c:f>
              <c:numCache>
                <c:formatCode>0</c:formatCode>
                <c:ptCount val="5"/>
                <c:pt idx="0">
                  <c:v>64</c:v>
                </c:pt>
                <c:pt idx="1">
                  <c:v>35.9</c:v>
                </c:pt>
                <c:pt idx="2">
                  <c:v>66.599999999999994</c:v>
                </c:pt>
                <c:pt idx="3">
                  <c:v>109.9</c:v>
                </c:pt>
                <c:pt idx="4">
                  <c:v>242.5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7-B849-8F36-3CC379C01B1B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7650832"/>
        <c:axId val="1704270320"/>
      </c:lineChart>
      <c:catAx>
        <c:axId val="17376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70320"/>
        <c:crosses val="autoZero"/>
        <c:auto val="1"/>
        <c:lblAlgn val="ctr"/>
        <c:lblOffset val="100"/>
        <c:noMultiLvlLbl val="0"/>
      </c:catAx>
      <c:valAx>
        <c:axId val="17042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5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- 8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'Latency - Average'!$L$8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Average'!$N$16:$R$16</c:f>
                <c:numCache>
                  <c:formatCode>General</c:formatCode>
                  <c:ptCount val="5"/>
                  <c:pt idx="0">
                    <c:v>1.4561131399003591</c:v>
                  </c:pt>
                  <c:pt idx="1">
                    <c:v>0.53996472547927676</c:v>
                  </c:pt>
                  <c:pt idx="2">
                    <c:v>0.80099640329731792</c:v>
                  </c:pt>
                  <c:pt idx="3">
                    <c:v>1.7551516011037724</c:v>
                  </c:pt>
                  <c:pt idx="4">
                    <c:v>5.1490086886885864</c:v>
                  </c:pt>
                </c:numCache>
              </c:numRef>
            </c:plus>
            <c:minus>
              <c:numRef>
                <c:f>'Latency - Average'!$N$16:$R$16</c:f>
                <c:numCache>
                  <c:formatCode>General</c:formatCode>
                  <c:ptCount val="5"/>
                  <c:pt idx="0">
                    <c:v>1.4561131399003591</c:v>
                  </c:pt>
                  <c:pt idx="1">
                    <c:v>0.53996472547927676</c:v>
                  </c:pt>
                  <c:pt idx="2">
                    <c:v>0.80099640329731792</c:v>
                  </c:pt>
                  <c:pt idx="3">
                    <c:v>1.7551516011037724</c:v>
                  </c:pt>
                  <c:pt idx="4">
                    <c:v>5.1490086886885864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Average'!$N$21:$R$21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Average'!$N$15:$R$15</c:f>
              <c:numCache>
                <c:formatCode>#,##0</c:formatCode>
                <c:ptCount val="5"/>
                <c:pt idx="0">
                  <c:v>5.6111428571428572</c:v>
                </c:pt>
                <c:pt idx="1">
                  <c:v>4.765714285714286</c:v>
                </c:pt>
                <c:pt idx="2">
                  <c:v>6.0842857142857136</c:v>
                </c:pt>
                <c:pt idx="3">
                  <c:v>8.9271428571428562</c:v>
                </c:pt>
                <c:pt idx="4">
                  <c:v>22.612857142857141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E-E24D-B988-FB73BB9258F4}"/>
            </c:ext>
          </c:extLst>
        </c:ser>
        <c:ser>
          <c:idx val="2"/>
          <c:order val="1"/>
          <c:tx>
            <c:strRef>
              <c:f>'Latency - Average'!$L$36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Average'!$N$44</c:f>
                <c:numCache>
                  <c:formatCode>General</c:formatCode>
                  <c:ptCount val="1"/>
                  <c:pt idx="0">
                    <c:v>0.14349083262570828</c:v>
                  </c:pt>
                </c:numCache>
              </c:numRef>
            </c:plus>
            <c:minus>
              <c:numRef>
                <c:f>'Latency - Average'!$N$44</c:f>
                <c:numCache>
                  <c:formatCode>General</c:formatCode>
                  <c:ptCount val="1"/>
                  <c:pt idx="0">
                    <c:v>0.14349083262570828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Average'!$N$21:$R$21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Average'!$N$43</c:f>
              <c:numCache>
                <c:formatCode>#,##0</c:formatCode>
                <c:ptCount val="1"/>
                <c:pt idx="0">
                  <c:v>4.6044285714285715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E-E24D-B988-FB73BB9258F4}"/>
            </c:ext>
          </c:extLst>
        </c:ser>
        <c:ser>
          <c:idx val="1"/>
          <c:order val="2"/>
          <c:tx>
            <c:strRef>
              <c:f>'Latency - Average'!$L$22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Average'!$N$74:$R$74</c:f>
                <c:numCache>
                  <c:formatCode>General</c:formatCode>
                  <c:ptCount val="5"/>
                  <c:pt idx="0">
                    <c:v>1.8206487593058416</c:v>
                  </c:pt>
                  <c:pt idx="1">
                    <c:v>1.8581865199320402</c:v>
                  </c:pt>
                  <c:pt idx="2">
                    <c:v>3.67170649309399</c:v>
                  </c:pt>
                  <c:pt idx="3">
                    <c:v>17.802327295689569</c:v>
                  </c:pt>
                  <c:pt idx="4">
                    <c:v>60.569542872713981</c:v>
                  </c:pt>
                </c:numCache>
              </c:numRef>
            </c:plus>
            <c:minus>
              <c:numRef>
                <c:f>'Latency - Average'!$N$74:$R$74</c:f>
                <c:numCache>
                  <c:formatCode>General</c:formatCode>
                  <c:ptCount val="5"/>
                  <c:pt idx="0">
                    <c:v>1.8206487593058416</c:v>
                  </c:pt>
                  <c:pt idx="1">
                    <c:v>1.8581865199320402</c:v>
                  </c:pt>
                  <c:pt idx="2">
                    <c:v>3.67170649309399</c:v>
                  </c:pt>
                  <c:pt idx="3">
                    <c:v>17.802327295689569</c:v>
                  </c:pt>
                  <c:pt idx="4">
                    <c:v>60.569542872713981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Average'!$N$21:$R$21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Average'!$N$73:$R$73</c:f>
              <c:numCache>
                <c:formatCode>#,##0</c:formatCode>
                <c:ptCount val="5"/>
                <c:pt idx="0">
                  <c:v>56.98571428571428</c:v>
                </c:pt>
                <c:pt idx="1">
                  <c:v>42.757142857142867</c:v>
                </c:pt>
                <c:pt idx="2">
                  <c:v>67.085714285714289</c:v>
                </c:pt>
                <c:pt idx="3">
                  <c:v>134.54285714285714</c:v>
                </c:pt>
                <c:pt idx="4">
                  <c:v>188.15714285714284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E-E24D-B988-FB73BB9258F4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0507104"/>
        <c:axId val="1600586928"/>
      </c:lineChart>
      <c:catAx>
        <c:axId val="160050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86928"/>
        <c:crosses val="autoZero"/>
        <c:auto val="1"/>
        <c:lblAlgn val="ctr"/>
        <c:lblOffset val="100"/>
        <c:noMultiLvlLbl val="0"/>
      </c:catAx>
      <c:valAx>
        <c:axId val="16005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0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- </a:t>
            </a:r>
            <a:r>
              <a:rPr lang="en-US"/>
              <a:t>Mac - 2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vCPU'!$D$9:$H$9</c:f>
              <c:numCache>
                <c:formatCode>#,##0</c:formatCode>
                <c:ptCount val="5"/>
                <c:pt idx="0">
                  <c:v>18.213000000000001</c:v>
                </c:pt>
                <c:pt idx="1">
                  <c:v>1.4139999999999999</c:v>
                </c:pt>
                <c:pt idx="2">
                  <c:v>1.5780000000000001</c:v>
                </c:pt>
                <c:pt idx="3">
                  <c:v>2.839</c:v>
                </c:pt>
                <c:pt idx="4">
                  <c:v>10.734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9-854C-9711-29B1F8E753A7}"/>
            </c:ext>
          </c:extLst>
        </c:ser>
        <c:ser>
          <c:idx val="2"/>
          <c:order val="1"/>
          <c:tx>
            <c:strRef>
              <c:f>'Mac &amp; Shared vCPU'!$B$10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vCPU'!$D$10:$H$10</c:f>
              <c:numCache>
                <c:formatCode>#,##0</c:formatCode>
                <c:ptCount val="5"/>
                <c:pt idx="0">
                  <c:v>36.295999999999999</c:v>
                </c:pt>
                <c:pt idx="1">
                  <c:v>37.167999999999999</c:v>
                </c:pt>
                <c:pt idx="2">
                  <c:v>9.3520000000000003</c:v>
                </c:pt>
                <c:pt idx="3">
                  <c:v>23.998000000000001</c:v>
                </c:pt>
                <c:pt idx="4">
                  <c:v>42.402000000000001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9-854C-9711-29B1F8E753A7}"/>
            </c:ext>
          </c:extLst>
        </c:ser>
        <c:ser>
          <c:idx val="3"/>
          <c:order val="2"/>
          <c:tx>
            <c:strRef>
              <c:f>'Mac &amp; Shared vCPU'!$B$11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vCPU'!$D$11:$H$11</c:f>
              <c:numCache>
                <c:formatCode>#,##0</c:formatCode>
                <c:ptCount val="5"/>
                <c:pt idx="0">
                  <c:v>47.09</c:v>
                </c:pt>
                <c:pt idx="1">
                  <c:v>5.2119999999999997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9-854C-9711-29B1F8E75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879311"/>
        <c:axId val="2049560271"/>
      </c:lineChart>
      <c:catAx>
        <c:axId val="205787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60271"/>
        <c:crosses val="autoZero"/>
        <c:auto val="1"/>
        <c:lblAlgn val="ctr"/>
        <c:lblOffset val="100"/>
        <c:noMultiLvlLbl val="0"/>
      </c:catAx>
      <c:valAx>
        <c:axId val="20495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7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- 2 Nodes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vCPU'!$D$19:$H$19</c:f>
              <c:numCache>
                <c:formatCode>#,##0</c:formatCode>
                <c:ptCount val="5"/>
                <c:pt idx="0">
                  <c:v>33.026000000000003</c:v>
                </c:pt>
                <c:pt idx="1">
                  <c:v>12.651</c:v>
                </c:pt>
                <c:pt idx="2">
                  <c:v>15.148</c:v>
                </c:pt>
                <c:pt idx="3">
                  <c:v>4.3857999999999997</c:v>
                </c:pt>
                <c:pt idx="4">
                  <c:v>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1-7342-A129-F8D6605A0E95}"/>
            </c:ext>
          </c:extLst>
        </c:ser>
        <c:ser>
          <c:idx val="2"/>
          <c:order val="1"/>
          <c:tx>
            <c:strRef>
              <c:f>'Mac &amp; Shared vCPU'!$B$20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vCPU'!$D$20:$H$20</c:f>
              <c:numCache>
                <c:formatCode>#,##0</c:formatCode>
                <c:ptCount val="5"/>
                <c:pt idx="0">
                  <c:v>32.901000000000003</c:v>
                </c:pt>
                <c:pt idx="1">
                  <c:v>39.354999999999997</c:v>
                </c:pt>
                <c:pt idx="2">
                  <c:v>12.355</c:v>
                </c:pt>
                <c:pt idx="3" formatCode="0">
                  <c:v>33.366</c:v>
                </c:pt>
                <c:pt idx="4">
                  <c:v>49.012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1-7342-A129-F8D6605A0E95}"/>
            </c:ext>
          </c:extLst>
        </c:ser>
        <c:ser>
          <c:idx val="3"/>
          <c:order val="2"/>
          <c:tx>
            <c:strRef>
              <c:f>'Mac &amp; Shared vCPU'!$B$21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vCPU'!$D$21:$H$21</c:f>
              <c:numCache>
                <c:formatCode>#,##0</c:formatCode>
                <c:ptCount val="5"/>
                <c:pt idx="0">
                  <c:v>20.484000000000002</c:v>
                </c:pt>
                <c:pt idx="1">
                  <c:v>13.683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1-7342-A129-F8D6605A0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391151"/>
        <c:axId val="2059053215"/>
      </c:lineChart>
      <c:catAx>
        <c:axId val="205639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53215"/>
        <c:crosses val="autoZero"/>
        <c:auto val="1"/>
        <c:lblAlgn val="ctr"/>
        <c:lblOffset val="100"/>
        <c:noMultiLvlLbl val="0"/>
      </c:catAx>
      <c:valAx>
        <c:axId val="20590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9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Mac - 4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vCPU'!$L$9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vCPU'!$N$9:$R$9</c:f>
              <c:numCache>
                <c:formatCode>#,##0</c:formatCode>
                <c:ptCount val="5"/>
                <c:pt idx="0">
                  <c:v>55.488</c:v>
                </c:pt>
                <c:pt idx="1">
                  <c:v>2.5270000000000001</c:v>
                </c:pt>
                <c:pt idx="2">
                  <c:v>2.855</c:v>
                </c:pt>
                <c:pt idx="3">
                  <c:v>37.152000000000001</c:v>
                </c:pt>
                <c:pt idx="4">
                  <c:v>32.055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D-9A48-87B5-535386C9CB04}"/>
            </c:ext>
          </c:extLst>
        </c:ser>
        <c:ser>
          <c:idx val="2"/>
          <c:order val="1"/>
          <c:tx>
            <c:strRef>
              <c:f>'Mac &amp; Shared vCPU'!$L$10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vCPU'!$N$10:$R$10</c:f>
              <c:numCache>
                <c:formatCode>#,##0</c:formatCode>
                <c:ptCount val="5"/>
                <c:pt idx="0">
                  <c:v>52.777999999999999</c:v>
                </c:pt>
                <c:pt idx="1">
                  <c:v>50.77</c:v>
                </c:pt>
                <c:pt idx="2">
                  <c:v>10.7</c:v>
                </c:pt>
                <c:pt idx="3">
                  <c:v>16.824000000000002</c:v>
                </c:pt>
                <c:pt idx="4">
                  <c:v>26.672000000000001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D-9A48-87B5-535386C9CB04}"/>
            </c:ext>
          </c:extLst>
        </c:ser>
        <c:ser>
          <c:idx val="3"/>
          <c:order val="2"/>
          <c:tx>
            <c:strRef>
              <c:f>'Mac &amp; Shared vCPU'!$L$11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vCPU'!$N$11:$R$11</c:f>
              <c:numCache>
                <c:formatCode>#,##0</c:formatCode>
                <c:ptCount val="5"/>
                <c:pt idx="0">
                  <c:v>42.58</c:v>
                </c:pt>
                <c:pt idx="1">
                  <c:v>5.8159999999999998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D-9A48-87B5-535386C9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380607"/>
        <c:axId val="2058400815"/>
      </c:lineChart>
      <c:catAx>
        <c:axId val="205938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00815"/>
        <c:crosses val="autoZero"/>
        <c:auto val="1"/>
        <c:lblAlgn val="ctr"/>
        <c:lblOffset val="100"/>
        <c:noMultiLvlLbl val="0"/>
      </c:catAx>
      <c:valAx>
        <c:axId val="20584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38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- 4 Nodes</a:t>
            </a:r>
            <a:r>
              <a:rPr lang="en-US" baseline="0"/>
              <a:t> - shared vCPU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vCPU'!$L$19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vCPU'!$N$19:$R$19</c:f>
              <c:numCache>
                <c:formatCode>#,##0</c:formatCode>
                <c:ptCount val="5"/>
                <c:pt idx="0">
                  <c:v>30.186</c:v>
                </c:pt>
                <c:pt idx="1">
                  <c:v>8.6329999999999991</c:v>
                </c:pt>
                <c:pt idx="2">
                  <c:v>5.3330000000000002</c:v>
                </c:pt>
                <c:pt idx="3">
                  <c:v>13.808999999999999</c:v>
                </c:pt>
                <c:pt idx="4">
                  <c:v>28.018999999999998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5-4542-B189-8527E720075B}"/>
            </c:ext>
          </c:extLst>
        </c:ser>
        <c:ser>
          <c:idx val="2"/>
          <c:order val="1"/>
          <c:tx>
            <c:strRef>
              <c:f>'Mac &amp; Shared vCPU'!$L$20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vCPU'!$N$20:$R$20</c:f>
              <c:numCache>
                <c:formatCode>#,##0</c:formatCode>
                <c:ptCount val="5"/>
                <c:pt idx="0">
                  <c:v>16.763999999999999</c:v>
                </c:pt>
                <c:pt idx="1">
                  <c:v>18.849</c:v>
                </c:pt>
                <c:pt idx="2">
                  <c:v>17.033999999999999</c:v>
                </c:pt>
                <c:pt idx="3">
                  <c:v>23.728000000000002</c:v>
                </c:pt>
                <c:pt idx="4">
                  <c:v>45.965000000000003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5-4542-B189-8527E720075B}"/>
            </c:ext>
          </c:extLst>
        </c:ser>
        <c:ser>
          <c:idx val="3"/>
          <c:order val="2"/>
          <c:tx>
            <c:strRef>
              <c:f>'Mac &amp; Shared vCPU'!$L$21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vCPU'!$N$21:$R$21</c:f>
              <c:numCache>
                <c:formatCode>#,##0</c:formatCode>
                <c:ptCount val="5"/>
                <c:pt idx="0">
                  <c:v>9.67</c:v>
                </c:pt>
                <c:pt idx="1">
                  <c:v>6.952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5-4542-B189-8527E7200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446831"/>
        <c:axId val="2057775439"/>
      </c:lineChart>
      <c:catAx>
        <c:axId val="20594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775439"/>
        <c:crosses val="autoZero"/>
        <c:auto val="1"/>
        <c:lblAlgn val="ctr"/>
        <c:lblOffset val="100"/>
        <c:noMultiLvlLbl val="0"/>
      </c:catAx>
      <c:valAx>
        <c:axId val="20577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Mac - 8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vCPU'!$V$9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vCPU'!$X$9:$AB$9</c:f>
              <c:numCache>
                <c:formatCode>#,##0</c:formatCode>
                <c:ptCount val="5"/>
                <c:pt idx="0">
                  <c:v>7.8840000000000003</c:v>
                </c:pt>
                <c:pt idx="1">
                  <c:v>6.6289999999999996</c:v>
                </c:pt>
                <c:pt idx="2">
                  <c:v>28.597000000000001</c:v>
                </c:pt>
                <c:pt idx="3">
                  <c:v>42.905999999999999</c:v>
                </c:pt>
                <c:pt idx="4">
                  <c:v>42.41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F-A443-943A-F59639557496}"/>
            </c:ext>
          </c:extLst>
        </c:ser>
        <c:ser>
          <c:idx val="2"/>
          <c:order val="1"/>
          <c:tx>
            <c:strRef>
              <c:f>'Mac &amp; Shared vCPU'!$V$10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vCPU'!$X$10:$AB$10</c:f>
              <c:numCache>
                <c:formatCode>#,##0</c:formatCode>
                <c:ptCount val="5"/>
                <c:pt idx="0">
                  <c:v>46.026000000000003</c:v>
                </c:pt>
                <c:pt idx="1">
                  <c:v>23.004000000000001</c:v>
                </c:pt>
                <c:pt idx="2">
                  <c:v>15.974</c:v>
                </c:pt>
                <c:pt idx="3">
                  <c:v>15.412000000000001</c:v>
                </c:pt>
                <c:pt idx="4">
                  <c:v>28.091000000000001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F-A443-943A-F59639557496}"/>
            </c:ext>
          </c:extLst>
        </c:ser>
        <c:ser>
          <c:idx val="3"/>
          <c:order val="2"/>
          <c:tx>
            <c:strRef>
              <c:f>'Mac &amp; Shared vCPU'!$V$11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vCPU'!$X$11:$AB$11</c:f>
              <c:numCache>
                <c:formatCode>#,##0</c:formatCode>
                <c:ptCount val="5"/>
                <c:pt idx="0">
                  <c:v>25.774000000000001</c:v>
                </c:pt>
                <c:pt idx="1">
                  <c:v>20.978000000000002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F-A443-943A-F59639557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114447"/>
        <c:axId val="2055049551"/>
      </c:lineChart>
      <c:catAx>
        <c:axId val="205911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49551"/>
        <c:crosses val="autoZero"/>
        <c:auto val="1"/>
        <c:lblAlgn val="ctr"/>
        <c:lblOffset val="100"/>
        <c:noMultiLvlLbl val="0"/>
      </c:catAx>
      <c:valAx>
        <c:axId val="205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1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329594</xdr:colOff>
      <xdr:row>17</xdr:row>
      <xdr:rowOff>4234</xdr:rowOff>
    </xdr:from>
    <xdr:to>
      <xdr:col>16</xdr:col>
      <xdr:colOff>626534</xdr:colOff>
      <xdr:row>40</xdr:row>
      <xdr:rowOff>16933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3A9B46-8279-7746-A768-01ED1528A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223282</xdr:colOff>
      <xdr:row>71</xdr:row>
      <xdr:rowOff>195535</xdr:rowOff>
    </xdr:from>
    <xdr:to>
      <xdr:col>7</xdr:col>
      <xdr:colOff>732434</xdr:colOff>
      <xdr:row>94</xdr:row>
      <xdr:rowOff>75393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946E2-C799-054B-9E1C-40D4FF45D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627213</xdr:colOff>
      <xdr:row>58</xdr:row>
      <xdr:rowOff>13752</xdr:rowOff>
    </xdr:from>
    <xdr:to>
      <xdr:col>28</xdr:col>
      <xdr:colOff>156791</xdr:colOff>
      <xdr:row>83</xdr:row>
      <xdr:rowOff>141110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87EAF7-13E3-4B4E-B2F8-37AC595B4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444032</xdr:colOff>
      <xdr:row>74</xdr:row>
      <xdr:rowOff>100297</xdr:rowOff>
    </xdr:from>
    <xdr:to>
      <xdr:col>3</xdr:col>
      <xdr:colOff>1006882</xdr:colOff>
      <xdr:row>90</xdr:row>
      <xdr:rowOff>4985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728F395-132D-5248-B085-1EB05B2DE8F1}"/>
            </a:ext>
          </a:extLst>
        </xdr:cNvPr>
        <xdr:cNvCxnSpPr/>
      </xdr:nvCxnSpPr>
      <xdr:spPr>
        <a:xfrm flipV="1">
          <a:off x="2267622" y="15649656"/>
          <a:ext cx="1157145" cy="3161098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278307</xdr:colOff>
      <xdr:row>86</xdr:row>
      <xdr:rowOff>34209</xdr:rowOff>
    </xdr:from>
    <xdr:to>
      <xdr:col>17</xdr:col>
      <xdr:colOff>825500</xdr:colOff>
      <xdr:row>108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BAC05B-59A4-EC48-89AF-28B75354B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751142</xdr:colOff>
      <xdr:row>88</xdr:row>
      <xdr:rowOff>192020</xdr:rowOff>
    </xdr:from>
    <xdr:to>
      <xdr:col>13</xdr:col>
      <xdr:colOff>513640</xdr:colOff>
      <xdr:row>103</xdr:row>
      <xdr:rowOff>125492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4248162-5ABB-3649-A336-D02ED73FA600}"/>
            </a:ext>
          </a:extLst>
        </xdr:cNvPr>
        <xdr:cNvCxnSpPr/>
      </xdr:nvCxnSpPr>
      <xdr:spPr>
        <a:xfrm flipV="1">
          <a:off x="11120968" y="18347498"/>
          <a:ext cx="1297542" cy="2948342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118812</xdr:colOff>
      <xdr:row>60</xdr:row>
      <xdr:rowOff>110435</xdr:rowOff>
    </xdr:from>
    <xdr:to>
      <xdr:col>23</xdr:col>
      <xdr:colOff>607391</xdr:colOff>
      <xdr:row>78</xdr:row>
      <xdr:rowOff>182629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030EDFE-B11F-DF42-8D32-649365FEC260}"/>
            </a:ext>
          </a:extLst>
        </xdr:cNvPr>
        <xdr:cNvCxnSpPr/>
      </xdr:nvCxnSpPr>
      <xdr:spPr>
        <a:xfrm flipV="1">
          <a:off x="20659682" y="12506739"/>
          <a:ext cx="1022347" cy="3744151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268112</xdr:colOff>
      <xdr:row>27</xdr:row>
      <xdr:rowOff>127000</xdr:rowOff>
    </xdr:from>
    <xdr:to>
      <xdr:col>8</xdr:col>
      <xdr:colOff>0</xdr:colOff>
      <xdr:row>44</xdr:row>
      <xdr:rowOff>112888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15F4E-2BA5-C449-9E51-1677A571B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42332</xdr:colOff>
      <xdr:row>47</xdr:row>
      <xdr:rowOff>18345</xdr:rowOff>
    </xdr:from>
    <xdr:to>
      <xdr:col>8</xdr:col>
      <xdr:colOff>0</xdr:colOff>
      <xdr:row>66</xdr:row>
      <xdr:rowOff>141112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1A385E-CFC1-2C42-A75B-B18929878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804331</xdr:colOff>
      <xdr:row>26</xdr:row>
      <xdr:rowOff>18345</xdr:rowOff>
    </xdr:from>
    <xdr:to>
      <xdr:col>18</xdr:col>
      <xdr:colOff>0</xdr:colOff>
      <xdr:row>44</xdr:row>
      <xdr:rowOff>112888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8A9D57-8CF9-AE45-8DDD-B7115254A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733777</xdr:colOff>
      <xdr:row>47</xdr:row>
      <xdr:rowOff>74788</xdr:rowOff>
    </xdr:from>
    <xdr:to>
      <xdr:col>18</xdr:col>
      <xdr:colOff>0</xdr:colOff>
      <xdr:row>66</xdr:row>
      <xdr:rowOff>155222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A3DA39-0780-1544-9FC2-9185A0FF0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409221</xdr:colOff>
      <xdr:row>26</xdr:row>
      <xdr:rowOff>159456</xdr:rowOff>
    </xdr:from>
    <xdr:to>
      <xdr:col>28</xdr:col>
      <xdr:colOff>0</xdr:colOff>
      <xdr:row>43</xdr:row>
      <xdr:rowOff>183445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04A4BD-04B0-4C4D-ACC9-819B97420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324556</xdr:colOff>
      <xdr:row>46</xdr:row>
      <xdr:rowOff>145344</xdr:rowOff>
    </xdr:from>
    <xdr:to>
      <xdr:col>28</xdr:col>
      <xdr:colOff>0</xdr:colOff>
      <xdr:row>66</xdr:row>
      <xdr:rowOff>155223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BBBD68-07B3-1B47-8FB9-3B8250C37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406400</xdr:colOff>
      <xdr:row>1</xdr:row>
      <xdr:rowOff>25400</xdr:rowOff>
    </xdr:from>
    <xdr:to>
      <xdr:col>37</xdr:col>
      <xdr:colOff>266700</xdr:colOff>
      <xdr:row>22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FC0F7A-CAE9-F948-B5F2-A9A8DCED9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55043</xdr:colOff>
      <xdr:row>26</xdr:row>
      <xdr:rowOff>38485</xdr:rowOff>
    </xdr:from>
    <xdr:to>
      <xdr:col>36</xdr:col>
      <xdr:colOff>747095</xdr:colOff>
      <xdr:row>52</xdr:row>
      <xdr:rowOff>146363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68EEA8-6B1E-5540-80DC-278580361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350308</xdr:colOff>
      <xdr:row>15</xdr:row>
      <xdr:rowOff>127000</xdr:rowOff>
    </xdr:from>
    <xdr:to>
      <xdr:col>27</xdr:col>
      <xdr:colOff>0</xdr:colOff>
      <xdr:row>38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73ADE-CA55-BD43-BD03-9C2EE7FDF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792691</xdr:colOff>
      <xdr:row>14</xdr:row>
      <xdr:rowOff>158750</xdr:rowOff>
    </xdr:from>
    <xdr:to>
      <xdr:col>17</xdr:col>
      <xdr:colOff>0</xdr:colOff>
      <xdr:row>37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06A14-0855-A24D-AD1F-9339E7EC6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129117</xdr:colOff>
      <xdr:row>14</xdr:row>
      <xdr:rowOff>176213</xdr:rowOff>
    </xdr:from>
    <xdr:to>
      <xdr:col>7</xdr:col>
      <xdr:colOff>0</xdr:colOff>
      <xdr:row>38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539303-7A0C-2E46-9AD5-2EA261B04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829733</xdr:colOff>
      <xdr:row>17</xdr:row>
      <xdr:rowOff>93133</xdr:rowOff>
    </xdr:from>
    <xdr:to>
      <xdr:col>3</xdr:col>
      <xdr:colOff>609600</xdr:colOff>
      <xdr:row>31</xdr:row>
      <xdr:rowOff>169334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D12B047-4500-0143-85D2-79487FCB7AC1}"/>
            </a:ext>
          </a:extLst>
        </xdr:cNvPr>
        <xdr:cNvCxnSpPr/>
      </xdr:nvCxnSpPr>
      <xdr:spPr>
        <a:xfrm flipV="1">
          <a:off x="2667000" y="3632200"/>
          <a:ext cx="787400" cy="2921001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303908</xdr:colOff>
      <xdr:row>18</xdr:row>
      <xdr:rowOff>116766</xdr:rowOff>
    </xdr:from>
    <xdr:to>
      <xdr:col>14</xdr:col>
      <xdr:colOff>38195</xdr:colOff>
      <xdr:row>31</xdr:row>
      <xdr:rowOff>15629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EAA8E30-63D4-824A-8E98-0BE388D60382}"/>
            </a:ext>
          </a:extLst>
        </xdr:cNvPr>
        <xdr:cNvCxnSpPr/>
      </xdr:nvCxnSpPr>
      <xdr:spPr>
        <a:xfrm flipV="1">
          <a:off x="12341299" y="3912962"/>
          <a:ext cx="811026" cy="2590710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565823</xdr:colOff>
      <xdr:row>17</xdr:row>
      <xdr:rowOff>177800</xdr:rowOff>
    </xdr:from>
    <xdr:to>
      <xdr:col>24</xdr:col>
      <xdr:colOff>262467</xdr:colOff>
      <xdr:row>28</xdr:row>
      <xdr:rowOff>153999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7D220F6-7F16-7E40-9A6D-A3DFF012C690}"/>
            </a:ext>
          </a:extLst>
        </xdr:cNvPr>
        <xdr:cNvCxnSpPr/>
      </xdr:nvCxnSpPr>
      <xdr:spPr>
        <a:xfrm flipV="1">
          <a:off x="21393823" y="3716867"/>
          <a:ext cx="780377" cy="2211399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A798-74D2-DF47-B94E-DCEC5261F551}">
  <dimension ref="B2:Z41"/>
  <sheetViews>
    <sheetView topLeftCell="C6" zoomScale="66" workbookViewId="0">
      <selection activeCell="Y40" sqref="Y40"/>
    </sheetView>
  </sheetViews>
  <sheetFormatPr baseColWidth="10" defaultRowHeight="16"/>
  <cols>
    <col min="2" max="2" width="13.1640625" bestFit="1" customWidth="1"/>
    <col min="3" max="3" width="15.6640625" bestFit="1" customWidth="1"/>
    <col min="10" max="10" width="13.1640625" bestFit="1" customWidth="1"/>
    <col min="22" max="22" width="19.33203125" bestFit="1" customWidth="1"/>
  </cols>
  <sheetData>
    <row r="2" spans="2:26">
      <c r="B2" s="16" t="s">
        <v>21</v>
      </c>
    </row>
    <row r="3" spans="2:26">
      <c r="B3" s="125" t="s">
        <v>15</v>
      </c>
      <c r="C3" s="23"/>
      <c r="D3" s="23"/>
      <c r="E3" s="23"/>
    </row>
    <row r="4" spans="2:26">
      <c r="B4" s="125"/>
      <c r="C4" s="23"/>
      <c r="D4" s="23"/>
      <c r="E4" s="23"/>
    </row>
    <row r="5" spans="2:26" ht="17" thickBot="1">
      <c r="B5" s="125"/>
      <c r="C5" s="23" t="s">
        <v>25</v>
      </c>
      <c r="D5" s="23" t="s">
        <v>26</v>
      </c>
      <c r="E5" s="23" t="s">
        <v>27</v>
      </c>
      <c r="J5" s="16" t="s">
        <v>21</v>
      </c>
      <c r="P5" s="16" t="s">
        <v>21</v>
      </c>
      <c r="V5" s="16" t="s">
        <v>21</v>
      </c>
    </row>
    <row r="6" spans="2:26">
      <c r="B6" s="25" t="s">
        <v>1</v>
      </c>
      <c r="C6" s="36">
        <v>449</v>
      </c>
      <c r="D6" s="36">
        <v>439</v>
      </c>
      <c r="E6" s="36">
        <v>397</v>
      </c>
      <c r="J6" s="123" t="s">
        <v>15</v>
      </c>
      <c r="K6" s="76"/>
      <c r="L6" s="23"/>
      <c r="M6" s="23"/>
      <c r="N6" s="23"/>
      <c r="P6" s="123" t="s">
        <v>15</v>
      </c>
      <c r="Q6" s="76"/>
      <c r="R6" s="23"/>
      <c r="S6" s="23"/>
      <c r="T6" s="23"/>
      <c r="V6" s="123" t="s">
        <v>15</v>
      </c>
      <c r="W6" s="76"/>
      <c r="X6" s="23"/>
      <c r="Y6" s="23"/>
      <c r="Z6" s="23"/>
    </row>
    <row r="7" spans="2:26">
      <c r="B7" s="25" t="s">
        <v>2</v>
      </c>
      <c r="C7" s="36">
        <v>84</v>
      </c>
      <c r="D7" s="36">
        <v>74</v>
      </c>
      <c r="E7" s="36">
        <v>74</v>
      </c>
      <c r="J7" s="124"/>
      <c r="K7" s="76"/>
      <c r="L7" s="23"/>
      <c r="M7" s="23"/>
      <c r="N7" s="23"/>
      <c r="P7" s="124"/>
      <c r="Q7" s="76"/>
      <c r="R7" s="23"/>
      <c r="S7" s="23"/>
      <c r="T7" s="23"/>
      <c r="V7" s="124"/>
      <c r="W7" s="76"/>
      <c r="X7" s="23"/>
      <c r="Y7" s="23"/>
      <c r="Z7" s="23"/>
    </row>
    <row r="8" spans="2:26" ht="17" thickBot="1">
      <c r="B8" s="25" t="s">
        <v>32</v>
      </c>
      <c r="C8" s="36">
        <v>8234</v>
      </c>
      <c r="D8" s="36">
        <v>8802</v>
      </c>
      <c r="E8" s="36">
        <v>9099</v>
      </c>
      <c r="J8" s="124"/>
      <c r="K8" s="76" t="s">
        <v>46</v>
      </c>
      <c r="L8" s="23" t="s">
        <v>25</v>
      </c>
      <c r="M8" s="23" t="s">
        <v>26</v>
      </c>
      <c r="N8" s="23" t="s">
        <v>27</v>
      </c>
      <c r="P8" s="124"/>
      <c r="Q8" s="76" t="s">
        <v>46</v>
      </c>
      <c r="R8" s="23" t="s">
        <v>25</v>
      </c>
      <c r="S8" s="23" t="s">
        <v>26</v>
      </c>
      <c r="T8" s="23" t="s">
        <v>27</v>
      </c>
      <c r="V8" s="124"/>
      <c r="W8" s="76" t="s">
        <v>46</v>
      </c>
      <c r="X8" s="23" t="s">
        <v>25</v>
      </c>
      <c r="Y8" s="23" t="s">
        <v>26</v>
      </c>
      <c r="Z8" s="23" t="s">
        <v>27</v>
      </c>
    </row>
    <row r="9" spans="2:26">
      <c r="B9" s="25" t="s">
        <v>42</v>
      </c>
      <c r="C9" s="36">
        <v>9761</v>
      </c>
      <c r="D9" s="36">
        <v>9427</v>
      </c>
      <c r="E9" s="36">
        <v>9558</v>
      </c>
      <c r="J9" s="20" t="s">
        <v>2</v>
      </c>
      <c r="K9" s="92">
        <v>1</v>
      </c>
      <c r="L9" s="34">
        <v>72</v>
      </c>
      <c r="M9" s="34">
        <v>78</v>
      </c>
      <c r="N9" s="81">
        <v>74</v>
      </c>
      <c r="P9" s="20" t="s">
        <v>1</v>
      </c>
      <c r="Q9" s="92">
        <v>1</v>
      </c>
      <c r="R9" s="34">
        <v>456</v>
      </c>
      <c r="S9" s="34">
        <v>418</v>
      </c>
      <c r="T9" s="81">
        <v>405</v>
      </c>
      <c r="V9" s="20" t="s">
        <v>32</v>
      </c>
      <c r="W9" s="92">
        <v>1</v>
      </c>
      <c r="X9" s="34">
        <v>8103</v>
      </c>
      <c r="Y9" s="34">
        <v>8488</v>
      </c>
      <c r="Z9" s="81">
        <v>8954</v>
      </c>
    </row>
    <row r="10" spans="2:26">
      <c r="J10" s="20"/>
      <c r="K10" s="93">
        <v>2</v>
      </c>
      <c r="L10" s="36">
        <v>65</v>
      </c>
      <c r="M10" s="36">
        <v>80</v>
      </c>
      <c r="N10" s="37">
        <v>72</v>
      </c>
      <c r="P10" s="20"/>
      <c r="Q10" s="93">
        <v>2</v>
      </c>
      <c r="R10" s="36">
        <v>455</v>
      </c>
      <c r="S10" s="36">
        <v>440</v>
      </c>
      <c r="T10" s="37">
        <v>396</v>
      </c>
      <c r="V10" s="20"/>
      <c r="W10" s="93">
        <v>2</v>
      </c>
      <c r="X10" s="36">
        <v>8109</v>
      </c>
      <c r="Y10" s="36">
        <v>8985</v>
      </c>
      <c r="Z10" s="37">
        <v>8839</v>
      </c>
    </row>
    <row r="11" spans="2:26">
      <c r="J11" s="20"/>
      <c r="K11" s="93">
        <v>3</v>
      </c>
      <c r="L11" s="36">
        <v>80</v>
      </c>
      <c r="M11" s="36">
        <v>73</v>
      </c>
      <c r="N11" s="37">
        <v>76</v>
      </c>
      <c r="P11" s="20"/>
      <c r="Q11" s="93">
        <v>3</v>
      </c>
      <c r="R11" s="36">
        <v>453</v>
      </c>
      <c r="S11" s="36">
        <v>440</v>
      </c>
      <c r="T11" s="37">
        <v>403</v>
      </c>
      <c r="V11" s="20"/>
      <c r="W11" s="93">
        <v>3</v>
      </c>
      <c r="X11" s="36">
        <v>7997</v>
      </c>
      <c r="Y11" s="36">
        <v>8478</v>
      </c>
      <c r="Z11" s="37">
        <v>8628</v>
      </c>
    </row>
    <row r="12" spans="2:26">
      <c r="J12" s="20"/>
      <c r="K12" s="93">
        <v>4</v>
      </c>
      <c r="L12" s="36">
        <v>73</v>
      </c>
      <c r="M12" s="36">
        <v>68</v>
      </c>
      <c r="N12" s="37">
        <v>60</v>
      </c>
      <c r="P12" s="20"/>
      <c r="Q12" s="93">
        <v>4</v>
      </c>
      <c r="R12" s="36">
        <v>450</v>
      </c>
      <c r="S12" s="36">
        <v>435</v>
      </c>
      <c r="T12" s="37">
        <v>394</v>
      </c>
      <c r="V12" s="20"/>
      <c r="W12" s="93">
        <v>4</v>
      </c>
      <c r="X12" s="36">
        <v>7997</v>
      </c>
      <c r="Y12" s="36">
        <v>8566</v>
      </c>
      <c r="Z12" s="37">
        <v>8946</v>
      </c>
    </row>
    <row r="13" spans="2:26" ht="17" thickBot="1">
      <c r="J13" s="21"/>
      <c r="K13" s="94">
        <v>5</v>
      </c>
      <c r="L13" s="40">
        <v>82</v>
      </c>
      <c r="M13" s="40">
        <v>73</v>
      </c>
      <c r="N13" s="41">
        <v>82</v>
      </c>
      <c r="P13" s="21"/>
      <c r="Q13" s="94">
        <v>5</v>
      </c>
      <c r="R13" s="40">
        <v>457</v>
      </c>
      <c r="S13" s="40">
        <v>437</v>
      </c>
      <c r="T13" s="41">
        <v>394</v>
      </c>
      <c r="V13" s="21"/>
      <c r="W13" s="94">
        <v>5</v>
      </c>
      <c r="X13" s="40">
        <v>8438</v>
      </c>
      <c r="Y13" s="40">
        <v>8607</v>
      </c>
      <c r="Z13" s="41">
        <v>8627</v>
      </c>
    </row>
    <row r="14" spans="2:26">
      <c r="K14" t="s">
        <v>41</v>
      </c>
      <c r="L14" s="104">
        <f>AVERAGE(L9:L13)</f>
        <v>74.400000000000006</v>
      </c>
      <c r="M14" s="104">
        <f t="shared" ref="M14:N14" si="0">AVERAGE(M9:M13)</f>
        <v>74.400000000000006</v>
      </c>
      <c r="N14" s="104">
        <f t="shared" si="0"/>
        <v>72.8</v>
      </c>
      <c r="Q14" t="s">
        <v>41</v>
      </c>
      <c r="R14" s="104">
        <f>AVERAGE(R9:R13)</f>
        <v>454.2</v>
      </c>
      <c r="S14" s="104">
        <f t="shared" ref="S14" si="1">AVERAGE(S9:S13)</f>
        <v>434</v>
      </c>
      <c r="T14" s="104">
        <f t="shared" ref="T14" si="2">AVERAGE(T9:T13)</f>
        <v>398.4</v>
      </c>
      <c r="W14" t="s">
        <v>41</v>
      </c>
      <c r="X14" s="104">
        <f>AVERAGE(X9:X13)</f>
        <v>8128.8</v>
      </c>
      <c r="Y14" s="104">
        <f t="shared" ref="Y14" si="3">AVERAGE(Y9:Y13)</f>
        <v>8624.7999999999993</v>
      </c>
      <c r="Z14" s="104">
        <f t="shared" ref="Z14" si="4">AVERAGE(Z9:Z13)</f>
        <v>8798.7999999999993</v>
      </c>
    </row>
    <row r="15" spans="2:26">
      <c r="K15" t="s">
        <v>48</v>
      </c>
      <c r="L15" s="105">
        <f>STDEV(L9:L13)</f>
        <v>6.8044103344816005</v>
      </c>
      <c r="M15" s="105">
        <f t="shared" ref="M15:N15" si="5">STDEV(M9:M13)</f>
        <v>4.7222875812470377</v>
      </c>
      <c r="N15" s="105">
        <f t="shared" si="5"/>
        <v>8.0746516952745395</v>
      </c>
      <c r="Q15" t="s">
        <v>48</v>
      </c>
      <c r="R15" s="105">
        <f>STDEV(R9:R13)</f>
        <v>2.7748873851023217</v>
      </c>
      <c r="S15" s="105">
        <f t="shared" ref="S15:T15" si="6">STDEV(S9:S13)</f>
        <v>9.1923881554251174</v>
      </c>
      <c r="T15" s="105">
        <f t="shared" si="6"/>
        <v>5.2249401910452526</v>
      </c>
      <c r="W15" t="s">
        <v>48</v>
      </c>
      <c r="X15" s="105">
        <f>STDEV(X9:X13)</f>
        <v>181.24899999724136</v>
      </c>
      <c r="Y15" s="105">
        <f t="shared" ref="Y15:Z15" si="7">STDEV(Y9:Y13)</f>
        <v>208.43632121105955</v>
      </c>
      <c r="Z15" s="105">
        <f t="shared" si="7"/>
        <v>162.83335039235666</v>
      </c>
    </row>
    <row r="16" spans="2:26">
      <c r="X16" s="77"/>
      <c r="Y16" s="77"/>
      <c r="Z16" s="77"/>
    </row>
    <row r="18" spans="19:26" ht="17" thickBot="1">
      <c r="V18" s="16" t="s">
        <v>21</v>
      </c>
    </row>
    <row r="19" spans="19:26">
      <c r="V19" s="123" t="s">
        <v>15</v>
      </c>
      <c r="W19" s="76"/>
      <c r="X19" s="23"/>
      <c r="Y19" s="23"/>
      <c r="Z19" s="23"/>
    </row>
    <row r="20" spans="19:26">
      <c r="V20" s="124"/>
      <c r="W20" s="76"/>
      <c r="X20" s="23"/>
      <c r="Y20" s="23"/>
      <c r="Z20" s="23"/>
    </row>
    <row r="21" spans="19:26" ht="17" thickBot="1">
      <c r="V21" s="124"/>
      <c r="W21" s="76" t="s">
        <v>46</v>
      </c>
      <c r="X21" s="23" t="s">
        <v>25</v>
      </c>
      <c r="Y21" s="23" t="s">
        <v>26</v>
      </c>
      <c r="Z21" s="23" t="s">
        <v>27</v>
      </c>
    </row>
    <row r="22" spans="19:26">
      <c r="V22" s="20" t="s">
        <v>60</v>
      </c>
      <c r="W22" s="92">
        <v>1</v>
      </c>
      <c r="X22" s="34">
        <v>6272</v>
      </c>
      <c r="Y22" s="34">
        <v>5781</v>
      </c>
      <c r="Z22" s="81">
        <v>5524</v>
      </c>
    </row>
    <row r="23" spans="19:26">
      <c r="V23" s="20"/>
      <c r="W23" s="93">
        <v>2</v>
      </c>
      <c r="X23" s="36">
        <v>5718</v>
      </c>
      <c r="Y23" s="36">
        <v>6036</v>
      </c>
      <c r="Z23" s="37">
        <v>5713</v>
      </c>
    </row>
    <row r="24" spans="19:26">
      <c r="V24" s="20"/>
      <c r="W24" s="93">
        <v>3</v>
      </c>
      <c r="X24" s="36">
        <v>6239</v>
      </c>
      <c r="Y24" s="36">
        <v>5601</v>
      </c>
      <c r="Z24" s="37">
        <v>5778</v>
      </c>
    </row>
    <row r="25" spans="19:26">
      <c r="V25" s="20"/>
      <c r="W25" s="93">
        <v>4</v>
      </c>
      <c r="X25" s="36">
        <v>5848</v>
      </c>
      <c r="Y25" s="36">
        <v>5988</v>
      </c>
      <c r="Z25" s="37">
        <v>5505</v>
      </c>
    </row>
    <row r="26" spans="19:26" ht="17" thickBot="1">
      <c r="V26" s="21"/>
      <c r="W26" s="94">
        <v>5</v>
      </c>
      <c r="X26" s="40">
        <v>5901</v>
      </c>
      <c r="Y26" s="40">
        <v>5562</v>
      </c>
      <c r="Z26" s="41">
        <v>5896</v>
      </c>
    </row>
    <row r="27" spans="19:26">
      <c r="W27" t="s">
        <v>41</v>
      </c>
      <c r="X27" s="104">
        <f>AVERAGE(X22:X26)</f>
        <v>5995.6</v>
      </c>
      <c r="Y27" s="104">
        <f t="shared" ref="Y27:Z27" si="8">AVERAGE(Y22:Y26)</f>
        <v>5793.6</v>
      </c>
      <c r="Z27" s="104">
        <f t="shared" si="8"/>
        <v>5683.2</v>
      </c>
    </row>
    <row r="28" spans="19:26">
      <c r="W28" t="s">
        <v>48</v>
      </c>
      <c r="X28" s="105">
        <f>STDEV(X22:X26)</f>
        <v>246.69677744145747</v>
      </c>
      <c r="Y28" s="105">
        <f t="shared" ref="Y28:Z28" si="9">STDEV(Y22:Y26)</f>
        <v>216.47240008832534</v>
      </c>
      <c r="Z28" s="105">
        <f t="shared" si="9"/>
        <v>167.52522198164669</v>
      </c>
    </row>
    <row r="31" spans="19:26" ht="17" thickBot="1">
      <c r="S31">
        <f>Y27/X27</f>
        <v>0.96630862632597236</v>
      </c>
      <c r="T31">
        <f>Z27/Y27</f>
        <v>0.98094449047224519</v>
      </c>
      <c r="V31" s="16" t="s">
        <v>21</v>
      </c>
    </row>
    <row r="32" spans="19:26">
      <c r="S32">
        <f>434/454</f>
        <v>0.95594713656387664</v>
      </c>
      <c r="T32">
        <f>398/434</f>
        <v>0.91705069124423966</v>
      </c>
      <c r="V32" s="123" t="s">
        <v>15</v>
      </c>
      <c r="W32" s="76"/>
      <c r="X32" s="23"/>
      <c r="Y32" s="23"/>
      <c r="Z32" s="23"/>
    </row>
    <row r="33" spans="19:26">
      <c r="S33">
        <f>Y40/X40</f>
        <v>0.66852203523017484</v>
      </c>
      <c r="T33">
        <f>Z40/Y40</f>
        <v>0.947350377118229</v>
      </c>
      <c r="V33" s="124"/>
      <c r="W33" s="76"/>
      <c r="X33" s="23"/>
      <c r="Y33" s="23"/>
      <c r="Z33" s="23"/>
    </row>
    <row r="34" spans="19:26" ht="17" thickBot="1">
      <c r="V34" s="124"/>
      <c r="W34" s="76" t="s">
        <v>46</v>
      </c>
      <c r="X34" s="23" t="s">
        <v>25</v>
      </c>
      <c r="Y34" s="23" t="s">
        <v>26</v>
      </c>
      <c r="Z34" s="23" t="s">
        <v>27</v>
      </c>
    </row>
    <row r="35" spans="19:26">
      <c r="V35" s="20" t="s">
        <v>58</v>
      </c>
      <c r="W35" s="92">
        <v>1</v>
      </c>
      <c r="X35" s="34">
        <v>6197</v>
      </c>
      <c r="Y35" s="34">
        <v>4216</v>
      </c>
      <c r="Z35" s="81">
        <v>3933</v>
      </c>
    </row>
    <row r="36" spans="19:26">
      <c r="V36" s="20"/>
      <c r="W36" s="93">
        <v>2</v>
      </c>
      <c r="X36" s="36">
        <v>6061</v>
      </c>
      <c r="Y36" s="36">
        <v>4109</v>
      </c>
      <c r="Z36" s="37">
        <v>3920</v>
      </c>
    </row>
    <row r="37" spans="19:26">
      <c r="V37" s="20"/>
      <c r="W37" s="93">
        <v>3</v>
      </c>
      <c r="X37" s="36">
        <v>6208</v>
      </c>
      <c r="Y37" s="36">
        <v>3603</v>
      </c>
      <c r="Z37" s="37">
        <v>3788</v>
      </c>
    </row>
    <row r="38" spans="19:26">
      <c r="V38" s="20"/>
      <c r="W38" s="93">
        <v>4</v>
      </c>
      <c r="X38" s="36">
        <v>6071</v>
      </c>
      <c r="Y38" s="36">
        <v>4020</v>
      </c>
      <c r="Z38" s="37">
        <v>3810</v>
      </c>
    </row>
    <row r="39" spans="19:26" ht="17" thickBot="1">
      <c r="V39" s="21"/>
      <c r="W39" s="94">
        <v>5</v>
      </c>
      <c r="X39" s="40">
        <v>6005</v>
      </c>
      <c r="Y39" s="40">
        <v>4470</v>
      </c>
      <c r="Z39" s="41">
        <v>3892</v>
      </c>
    </row>
    <row r="40" spans="19:26">
      <c r="W40" t="s">
        <v>41</v>
      </c>
      <c r="X40" s="104">
        <f>AVERAGE(X35:X39)</f>
        <v>6108.4</v>
      </c>
      <c r="Y40" s="104">
        <f t="shared" ref="Y40:Z40" si="10">AVERAGE(Y35:Y39)</f>
        <v>4083.6</v>
      </c>
      <c r="Z40" s="104">
        <f t="shared" si="10"/>
        <v>3868.6</v>
      </c>
    </row>
    <row r="41" spans="19:26">
      <c r="W41" t="s">
        <v>48</v>
      </c>
      <c r="X41" s="105">
        <f>STDEV(X35:X39)</f>
        <v>89.592410392845224</v>
      </c>
      <c r="Y41" s="105">
        <f t="shared" ref="Y41:Z41" si="11">STDEV(Y35:Y39)</f>
        <v>317.21491137712928</v>
      </c>
      <c r="Z41" s="105">
        <f t="shared" si="11"/>
        <v>65.702359166166929</v>
      </c>
    </row>
  </sheetData>
  <mergeCells count="6">
    <mergeCell ref="V32:V34"/>
    <mergeCell ref="B3:B5"/>
    <mergeCell ref="J6:J8"/>
    <mergeCell ref="P6:P8"/>
    <mergeCell ref="V6:V8"/>
    <mergeCell ref="V19:V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07EF-BB85-DB42-AA3B-E98535938494}">
  <dimension ref="B2:AB96"/>
  <sheetViews>
    <sheetView topLeftCell="A69" zoomScale="50" zoomScaleNormal="60" workbookViewId="0">
      <selection activeCell="X114" sqref="X114"/>
    </sheetView>
  </sheetViews>
  <sheetFormatPr baseColWidth="10" defaultRowHeight="16"/>
  <cols>
    <col min="2" max="2" width="13.1640625" bestFit="1" customWidth="1"/>
    <col min="3" max="3" width="7.83203125" bestFit="1" customWidth="1"/>
    <col min="4" max="4" width="14.1640625" bestFit="1" customWidth="1"/>
    <col min="5" max="6" width="15.1640625" bestFit="1" customWidth="1"/>
    <col min="7" max="7" width="15.1640625" customWidth="1"/>
    <col min="8" max="8" width="15.1640625" bestFit="1" customWidth="1"/>
    <col min="9" max="9" width="15.1640625" customWidth="1"/>
    <col min="10" max="10" width="3" style="26" customWidth="1"/>
    <col min="12" max="12" width="13.1640625" bestFit="1" customWidth="1"/>
    <col min="13" max="13" width="7" bestFit="1" customWidth="1"/>
    <col min="14" max="14" width="14.1640625" bestFit="1" customWidth="1"/>
    <col min="15" max="16" width="15.1640625" bestFit="1" customWidth="1"/>
    <col min="17" max="17" width="15.1640625" customWidth="1"/>
    <col min="18" max="18" width="15.1640625" bestFit="1" customWidth="1"/>
    <col min="20" max="20" width="3.5" style="26" customWidth="1"/>
    <col min="22" max="22" width="13.1640625" bestFit="1" customWidth="1"/>
    <col min="23" max="23" width="7" bestFit="1" customWidth="1"/>
    <col min="24" max="24" width="14.1640625" bestFit="1" customWidth="1"/>
    <col min="25" max="26" width="15.1640625" bestFit="1" customWidth="1"/>
    <col min="27" max="27" width="15.1640625" customWidth="1"/>
    <col min="28" max="28" width="15.1640625" bestFit="1" customWidth="1"/>
  </cols>
  <sheetData>
    <row r="2" spans="2:28">
      <c r="B2" s="23" t="s">
        <v>26</v>
      </c>
      <c r="C2" s="23"/>
      <c r="D2" s="23"/>
      <c r="E2" s="23"/>
      <c r="F2" s="23"/>
      <c r="G2" s="23"/>
      <c r="H2" s="23"/>
      <c r="I2" s="23"/>
      <c r="J2" s="28"/>
      <c r="L2" s="23" t="s">
        <v>27</v>
      </c>
      <c r="M2" s="23"/>
      <c r="N2" s="23"/>
      <c r="O2" s="23"/>
      <c r="P2" s="23"/>
      <c r="Q2" s="23"/>
      <c r="R2" s="23"/>
      <c r="V2" s="16" t="s">
        <v>25</v>
      </c>
      <c r="W2" s="16"/>
    </row>
    <row r="4" spans="2:28" ht="17" thickBot="1">
      <c r="B4" s="16" t="s">
        <v>21</v>
      </c>
      <c r="C4" s="16"/>
      <c r="L4" s="16" t="s">
        <v>21</v>
      </c>
      <c r="M4" s="16"/>
    </row>
    <row r="5" spans="2:28" ht="17" thickBot="1">
      <c r="B5" s="123" t="s">
        <v>15</v>
      </c>
      <c r="C5" s="90"/>
      <c r="D5" s="130"/>
      <c r="E5" s="126"/>
      <c r="F5" s="126"/>
      <c r="G5" s="126"/>
      <c r="H5" s="127"/>
      <c r="I5" s="54"/>
      <c r="J5" s="27"/>
      <c r="L5" s="123" t="s">
        <v>15</v>
      </c>
      <c r="M5" s="90"/>
      <c r="N5" s="130"/>
      <c r="O5" s="126"/>
      <c r="P5" s="126"/>
      <c r="Q5" s="126"/>
      <c r="R5" s="127"/>
      <c r="V5" s="16" t="s">
        <v>21</v>
      </c>
      <c r="W5" s="16"/>
    </row>
    <row r="6" spans="2:28">
      <c r="B6" s="124"/>
      <c r="C6" s="91"/>
      <c r="D6" s="131"/>
      <c r="E6" s="128"/>
      <c r="F6" s="128"/>
      <c r="G6" s="128"/>
      <c r="H6" s="129"/>
      <c r="I6" s="54"/>
      <c r="J6" s="27"/>
      <c r="L6" s="124"/>
      <c r="M6" s="91"/>
      <c r="N6" s="131"/>
      <c r="O6" s="128"/>
      <c r="P6" s="128"/>
      <c r="Q6" s="128"/>
      <c r="R6" s="129"/>
      <c r="V6" s="132" t="s">
        <v>15</v>
      </c>
      <c r="W6" s="90"/>
      <c r="X6" s="126"/>
      <c r="Y6" s="126"/>
      <c r="Z6" s="126"/>
      <c r="AA6" s="126"/>
      <c r="AB6" s="127"/>
    </row>
    <row r="7" spans="2:28" ht="17" thickBot="1">
      <c r="B7" s="124"/>
      <c r="C7" s="91"/>
      <c r="D7" s="96" t="s">
        <v>49</v>
      </c>
      <c r="E7" s="67" t="s">
        <v>50</v>
      </c>
      <c r="F7" s="22" t="s">
        <v>51</v>
      </c>
      <c r="G7" s="22" t="s">
        <v>52</v>
      </c>
      <c r="H7" s="95" t="s">
        <v>53</v>
      </c>
      <c r="I7" s="22"/>
      <c r="J7" s="29"/>
      <c r="L7" s="124"/>
      <c r="M7" s="91" t="s">
        <v>39</v>
      </c>
      <c r="N7" s="96" t="s">
        <v>23</v>
      </c>
      <c r="O7" s="67" t="s">
        <v>24</v>
      </c>
      <c r="P7" s="22" t="s">
        <v>29</v>
      </c>
      <c r="Q7" s="22" t="s">
        <v>30</v>
      </c>
      <c r="R7" s="95" t="s">
        <v>47</v>
      </c>
      <c r="V7" s="133"/>
      <c r="W7" s="91"/>
      <c r="X7" s="128"/>
      <c r="Y7" s="128"/>
      <c r="Z7" s="128"/>
      <c r="AA7" s="128"/>
      <c r="AB7" s="129"/>
    </row>
    <row r="8" spans="2:28" ht="17" thickBot="1">
      <c r="B8" s="65" t="s">
        <v>1</v>
      </c>
      <c r="C8" s="68" t="s">
        <v>33</v>
      </c>
      <c r="D8" s="97">
        <v>14.417</v>
      </c>
      <c r="E8" s="82">
        <v>6.63</v>
      </c>
      <c r="F8" s="82">
        <v>7.66</v>
      </c>
      <c r="G8" s="82">
        <v>8.4600000000000009</v>
      </c>
      <c r="H8" s="101">
        <v>9.31</v>
      </c>
      <c r="I8" s="45"/>
      <c r="J8" s="66"/>
      <c r="L8" s="68" t="s">
        <v>1</v>
      </c>
      <c r="M8" s="69" t="s">
        <v>33</v>
      </c>
      <c r="N8" s="97">
        <v>6.3810000000000002</v>
      </c>
      <c r="O8" s="82">
        <v>4.1100000000000003</v>
      </c>
      <c r="P8" s="82">
        <v>4.46</v>
      </c>
      <c r="Q8" s="82">
        <v>8.9</v>
      </c>
      <c r="R8" s="101">
        <v>13.65</v>
      </c>
      <c r="V8" s="133"/>
      <c r="W8" s="108"/>
      <c r="X8" s="22" t="s">
        <v>49</v>
      </c>
      <c r="Y8" s="22" t="s">
        <v>50</v>
      </c>
      <c r="Z8" s="22" t="s">
        <v>51</v>
      </c>
      <c r="AA8" s="22" t="s">
        <v>52</v>
      </c>
      <c r="AB8" s="95" t="s">
        <v>53</v>
      </c>
    </row>
    <row r="9" spans="2:28">
      <c r="B9" s="20"/>
      <c r="C9" s="8" t="s">
        <v>34</v>
      </c>
      <c r="D9" s="58">
        <v>16.491</v>
      </c>
      <c r="E9" s="45">
        <v>4.75</v>
      </c>
      <c r="F9" s="45">
        <v>9.81</v>
      </c>
      <c r="G9" s="45">
        <v>9.36</v>
      </c>
      <c r="H9" s="102">
        <v>16.07</v>
      </c>
      <c r="I9" s="45"/>
      <c r="J9" s="66"/>
      <c r="L9" s="8"/>
      <c r="M9" s="25" t="s">
        <v>34</v>
      </c>
      <c r="N9" s="58">
        <v>6.3220000000000001</v>
      </c>
      <c r="O9" s="45">
        <v>4.6100000000000003</v>
      </c>
      <c r="P9" s="45">
        <v>6.85</v>
      </c>
      <c r="Q9" s="45">
        <v>8.31</v>
      </c>
      <c r="R9" s="102">
        <v>21.6</v>
      </c>
      <c r="V9" s="68" t="s">
        <v>1</v>
      </c>
      <c r="W9" s="69" t="s">
        <v>33</v>
      </c>
      <c r="X9" s="34">
        <v>5.8330000000000002</v>
      </c>
      <c r="Y9" s="34">
        <v>5.48</v>
      </c>
      <c r="Z9" s="34">
        <v>8.1769999999999996</v>
      </c>
      <c r="AA9" s="34">
        <v>13.364000000000001</v>
      </c>
      <c r="AB9" s="101">
        <v>11.8</v>
      </c>
    </row>
    <row r="10" spans="2:28" ht="17" thickBot="1">
      <c r="B10" s="21"/>
      <c r="C10" s="9" t="s">
        <v>35</v>
      </c>
      <c r="D10" s="62">
        <v>14.265000000000001</v>
      </c>
      <c r="E10" s="47">
        <v>4</v>
      </c>
      <c r="F10" s="47">
        <v>5.78</v>
      </c>
      <c r="G10" s="47">
        <v>9.26</v>
      </c>
      <c r="H10" s="103">
        <v>18.91</v>
      </c>
      <c r="I10" s="45"/>
      <c r="J10" s="66"/>
      <c r="L10" s="8"/>
      <c r="M10" s="25" t="s">
        <v>35</v>
      </c>
      <c r="N10" s="58">
        <v>5.1710000000000003</v>
      </c>
      <c r="O10" s="45">
        <v>4.07</v>
      </c>
      <c r="P10" s="45">
        <v>6.39</v>
      </c>
      <c r="Q10" s="45">
        <v>8.3699999999999992</v>
      </c>
      <c r="R10" s="102">
        <v>21.25</v>
      </c>
      <c r="V10" s="8" t="s">
        <v>32</v>
      </c>
      <c r="W10" s="25" t="s">
        <v>33</v>
      </c>
      <c r="X10" s="36">
        <v>38.976999999999997</v>
      </c>
      <c r="Y10" s="36">
        <v>32.965000000000003</v>
      </c>
      <c r="Z10" s="55">
        <v>21.265999999999998</v>
      </c>
      <c r="AA10" s="36">
        <v>47.673000000000002</v>
      </c>
      <c r="AB10" s="102">
        <v>85.634</v>
      </c>
    </row>
    <row r="11" spans="2:28">
      <c r="B11" s="25"/>
      <c r="C11" s="75" t="s">
        <v>41</v>
      </c>
      <c r="D11" s="45">
        <f>AVERAGE(D8:D10)</f>
        <v>15.057666666666668</v>
      </c>
      <c r="E11" s="45">
        <f>AVERAGE(E8:E10)</f>
        <v>5.126666666666666</v>
      </c>
      <c r="F11" s="45">
        <f t="shared" ref="F11" si="0">AVERAGE(F8:F10)</f>
        <v>7.75</v>
      </c>
      <c r="G11" s="45">
        <f>AVERAGE(G8:G10)</f>
        <v>9.0266666666666655</v>
      </c>
      <c r="H11" s="45">
        <f>AVERAGE(H8:H10)</f>
        <v>14.763333333333335</v>
      </c>
      <c r="I11" s="45"/>
      <c r="J11" s="66"/>
      <c r="L11" s="8"/>
      <c r="M11" s="25" t="s">
        <v>36</v>
      </c>
      <c r="N11" s="58">
        <v>4.3019999999999996</v>
      </c>
      <c r="O11" s="45">
        <v>4.95</v>
      </c>
      <c r="P11" s="45">
        <v>6.55</v>
      </c>
      <c r="Q11" s="45">
        <v>9.5</v>
      </c>
      <c r="R11" s="102">
        <v>22.85</v>
      </c>
      <c r="V11" s="8" t="s">
        <v>2</v>
      </c>
      <c r="W11" s="25" t="s">
        <v>33</v>
      </c>
      <c r="X11" s="36">
        <v>7.6619999999999999</v>
      </c>
      <c r="Y11" s="89"/>
      <c r="Z11" s="89"/>
      <c r="AA11" s="89"/>
      <c r="AB11" s="102"/>
    </row>
    <row r="12" spans="2:28">
      <c r="B12" s="25"/>
      <c r="C12" s="75" t="s">
        <v>48</v>
      </c>
      <c r="D12" s="45">
        <f>STDEV(D8:D10)</f>
        <v>1.2436274897787249</v>
      </c>
      <c r="E12" s="45">
        <f t="shared" ref="E12:H12" si="1">STDEV(E8:E10)</f>
        <v>1.3548554658462038</v>
      </c>
      <c r="F12" s="45">
        <f t="shared" si="1"/>
        <v>2.0165068807222051</v>
      </c>
      <c r="G12" s="45">
        <f t="shared" si="1"/>
        <v>0.49328828623162402</v>
      </c>
      <c r="H12" s="45">
        <f t="shared" si="1"/>
        <v>4.9315852758857606</v>
      </c>
      <c r="I12" s="45"/>
      <c r="J12" s="66"/>
      <c r="L12" s="8"/>
      <c r="M12" s="25" t="s">
        <v>37</v>
      </c>
      <c r="N12" s="58">
        <v>7.8559999999999999</v>
      </c>
      <c r="O12" s="45">
        <v>4.88</v>
      </c>
      <c r="P12" s="45">
        <v>5.72</v>
      </c>
      <c r="Q12" s="45">
        <v>9.65</v>
      </c>
      <c r="R12" s="102">
        <v>24.09</v>
      </c>
      <c r="V12" s="115" t="s">
        <v>61</v>
      </c>
      <c r="W12" s="75" t="s">
        <v>59</v>
      </c>
      <c r="X12" s="36">
        <v>17.378</v>
      </c>
      <c r="Y12" s="89">
        <v>26.495626999999999</v>
      </c>
      <c r="Z12" s="89">
        <v>61.569000000000003</v>
      </c>
      <c r="AA12" s="89">
        <v>83.432000000000002</v>
      </c>
      <c r="AB12" s="116">
        <v>137.136</v>
      </c>
    </row>
    <row r="13" spans="2:28" ht="17" thickBot="1">
      <c r="B13" s="25"/>
      <c r="C13" s="25"/>
      <c r="D13" s="70"/>
      <c r="E13" s="70"/>
      <c r="F13" s="70"/>
      <c r="G13" s="70"/>
      <c r="H13" s="70"/>
      <c r="I13" s="45"/>
      <c r="J13" s="66"/>
      <c r="L13" s="8"/>
      <c r="M13" s="25" t="s">
        <v>38</v>
      </c>
      <c r="N13" s="58">
        <v>3.456</v>
      </c>
      <c r="O13" s="45">
        <v>5.24</v>
      </c>
      <c r="P13" s="45">
        <v>6.11</v>
      </c>
      <c r="Q13" s="45">
        <v>11.79</v>
      </c>
      <c r="R13" s="102">
        <v>23.73</v>
      </c>
      <c r="V13" s="110" t="s">
        <v>62</v>
      </c>
      <c r="W13" s="111" t="s">
        <v>59</v>
      </c>
      <c r="X13" s="117">
        <v>64</v>
      </c>
      <c r="Y13" s="117">
        <v>35.9</v>
      </c>
      <c r="Z13" s="117">
        <v>66.599999999999994</v>
      </c>
      <c r="AA13" s="117">
        <v>109.9</v>
      </c>
      <c r="AB13" s="103">
        <v>242.5</v>
      </c>
    </row>
    <row r="14" spans="2:28" ht="17" thickBot="1">
      <c r="B14" s="16" t="s">
        <v>21</v>
      </c>
      <c r="C14" s="16"/>
      <c r="L14" s="9"/>
      <c r="M14" s="64" t="s">
        <v>40</v>
      </c>
      <c r="N14" s="98">
        <v>5.79</v>
      </c>
      <c r="O14" s="86">
        <v>5.5</v>
      </c>
      <c r="P14" s="87">
        <v>6.51</v>
      </c>
      <c r="Q14" s="47">
        <v>5.97</v>
      </c>
      <c r="R14" s="103">
        <v>31.12</v>
      </c>
    </row>
    <row r="15" spans="2:28">
      <c r="B15" s="123" t="s">
        <v>15</v>
      </c>
      <c r="C15" s="90"/>
      <c r="D15" s="130"/>
      <c r="E15" s="126"/>
      <c r="F15" s="126"/>
      <c r="G15" s="126"/>
      <c r="H15" s="127"/>
      <c r="M15" s="75" t="s">
        <v>41</v>
      </c>
      <c r="N15" s="99">
        <f>AVERAGE(N8:N14)</f>
        <v>5.6111428571428572</v>
      </c>
      <c r="O15" s="99">
        <f t="shared" ref="O15" si="2">AVERAGE(O8:O14)</f>
        <v>4.765714285714286</v>
      </c>
      <c r="P15" s="99">
        <f>AVERAGE(P8:P14)</f>
        <v>6.0842857142857136</v>
      </c>
      <c r="Q15" s="99">
        <f>AVERAGE(Q8:Q14)</f>
        <v>8.9271428571428562</v>
      </c>
      <c r="R15" s="99">
        <f>AVERAGE(R8:R14)</f>
        <v>22.612857142857141</v>
      </c>
    </row>
    <row r="16" spans="2:28">
      <c r="B16" s="124"/>
      <c r="C16" s="91"/>
      <c r="D16" s="131"/>
      <c r="E16" s="128"/>
      <c r="F16" s="128"/>
      <c r="G16" s="128"/>
      <c r="H16" s="129"/>
      <c r="M16" s="75" t="s">
        <v>48</v>
      </c>
      <c r="N16" s="99">
        <f>STDEV(N8:N14)</f>
        <v>1.4561131399003591</v>
      </c>
      <c r="O16" s="99">
        <f t="shared" ref="O16:R16" si="3">STDEV(O8:O14)</f>
        <v>0.53996472547927676</v>
      </c>
      <c r="P16" s="99">
        <f t="shared" si="3"/>
        <v>0.80099640329731792</v>
      </c>
      <c r="Q16" s="99">
        <f t="shared" si="3"/>
        <v>1.7551516011037724</v>
      </c>
      <c r="R16" s="99">
        <f t="shared" si="3"/>
        <v>5.1490086886885864</v>
      </c>
    </row>
    <row r="17" spans="2:18" ht="17" thickBot="1">
      <c r="B17" s="124"/>
      <c r="C17" s="91"/>
      <c r="D17" s="96" t="s">
        <v>23</v>
      </c>
      <c r="E17" s="67" t="s">
        <v>24</v>
      </c>
      <c r="F17" s="22" t="s">
        <v>29</v>
      </c>
      <c r="G17" s="22" t="s">
        <v>30</v>
      </c>
      <c r="H17" s="95" t="s">
        <v>47</v>
      </c>
    </row>
    <row r="18" spans="2:18" ht="17" thickBot="1">
      <c r="B18" s="65" t="s">
        <v>32</v>
      </c>
      <c r="C18" s="68" t="s">
        <v>33</v>
      </c>
      <c r="D18" s="97">
        <v>25.187999999999999</v>
      </c>
      <c r="E18" s="82">
        <v>20.289000000000001</v>
      </c>
      <c r="F18" s="82">
        <v>27.094999999999999</v>
      </c>
      <c r="G18" s="82">
        <v>37.091999999999999</v>
      </c>
      <c r="H18" s="101">
        <v>75.465999999999994</v>
      </c>
      <c r="L18" s="16" t="s">
        <v>21</v>
      </c>
      <c r="M18" s="16"/>
    </row>
    <row r="19" spans="2:18">
      <c r="B19" s="20"/>
      <c r="C19" s="8" t="s">
        <v>34</v>
      </c>
      <c r="D19" s="58">
        <v>25.206</v>
      </c>
      <c r="E19" s="45">
        <v>20.376000000000001</v>
      </c>
      <c r="F19" s="45">
        <v>27.591000000000001</v>
      </c>
      <c r="G19" s="45">
        <v>46.658000000000001</v>
      </c>
      <c r="H19" s="102">
        <v>86.363</v>
      </c>
      <c r="L19" s="123" t="s">
        <v>15</v>
      </c>
      <c r="M19" s="90"/>
      <c r="N19" s="130"/>
      <c r="O19" s="126"/>
      <c r="P19" s="126"/>
      <c r="Q19" s="126"/>
      <c r="R19" s="127"/>
    </row>
    <row r="20" spans="2:18" ht="17" thickBot="1">
      <c r="B20" s="21"/>
      <c r="C20" s="9" t="s">
        <v>35</v>
      </c>
      <c r="D20" s="62">
        <v>26.280999999999999</v>
      </c>
      <c r="E20" s="47">
        <v>20.295000000000002</v>
      </c>
      <c r="F20" s="47">
        <v>24.952999999999999</v>
      </c>
      <c r="G20" s="47">
        <v>38.689</v>
      </c>
      <c r="H20" s="103">
        <v>83.039000000000001</v>
      </c>
      <c r="L20" s="124"/>
      <c r="M20" s="91"/>
      <c r="N20" s="131"/>
      <c r="O20" s="128"/>
      <c r="P20" s="128"/>
      <c r="Q20" s="128"/>
      <c r="R20" s="129"/>
    </row>
    <row r="21" spans="2:18" ht="17" thickBot="1">
      <c r="B21" s="25"/>
      <c r="C21" s="75" t="s">
        <v>41</v>
      </c>
      <c r="D21" s="45">
        <f>AVERAGE(D18:D20)</f>
        <v>25.558333333333334</v>
      </c>
      <c r="E21" s="45">
        <f t="shared" ref="E21:F21" si="4">AVERAGE(E18:E20)</f>
        <v>20.320000000000004</v>
      </c>
      <c r="F21" s="45">
        <f t="shared" si="4"/>
        <v>26.546333333333333</v>
      </c>
      <c r="G21" s="45">
        <f>AVERAGE(G18:G20)</f>
        <v>40.812999999999995</v>
      </c>
      <c r="H21" s="45">
        <f>AVERAGE(H18:H20)</f>
        <v>81.62266666666666</v>
      </c>
      <c r="L21" s="124"/>
      <c r="M21" s="91" t="s">
        <v>39</v>
      </c>
      <c r="N21" s="96" t="s">
        <v>49</v>
      </c>
      <c r="O21" s="67" t="s">
        <v>50</v>
      </c>
      <c r="P21" s="22" t="s">
        <v>51</v>
      </c>
      <c r="Q21" s="22" t="s">
        <v>52</v>
      </c>
      <c r="R21" s="95" t="s">
        <v>53</v>
      </c>
    </row>
    <row r="22" spans="2:18">
      <c r="B22" s="25"/>
      <c r="C22" s="75" t="s">
        <v>48</v>
      </c>
      <c r="D22" s="45">
        <f>STDEV(D18:D20)</f>
        <v>0.62591240068665599</v>
      </c>
      <c r="E22" s="45">
        <f t="shared" ref="E22:H22" si="5">STDEV(E18:E20)</f>
        <v>4.8590122453025159E-2</v>
      </c>
      <c r="F22" s="45">
        <f t="shared" si="5"/>
        <v>1.4019762242396747</v>
      </c>
      <c r="G22" s="45">
        <f t="shared" si="5"/>
        <v>5.124511781623724</v>
      </c>
      <c r="H22" s="45">
        <f t="shared" si="5"/>
        <v>5.5848592044324068</v>
      </c>
      <c r="L22" s="68" t="s">
        <v>32</v>
      </c>
      <c r="M22" s="69" t="s">
        <v>33</v>
      </c>
      <c r="N22" s="97">
        <v>42.615000000000002</v>
      </c>
      <c r="O22" s="82">
        <v>16.533011999999999</v>
      </c>
      <c r="P22" s="82">
        <v>19.641098</v>
      </c>
      <c r="Q22" s="82">
        <v>42.171048999999996</v>
      </c>
      <c r="R22" s="101">
        <v>78.78</v>
      </c>
    </row>
    <row r="23" spans="2:18">
      <c r="L23" s="8"/>
      <c r="M23" s="25" t="s">
        <v>34</v>
      </c>
      <c r="N23" s="58">
        <v>41.362000000000002</v>
      </c>
      <c r="O23" s="45">
        <v>15.068773999999999</v>
      </c>
      <c r="P23" s="45">
        <v>21.554724</v>
      </c>
      <c r="Q23" s="45">
        <v>47.249867000000002</v>
      </c>
      <c r="R23" s="102">
        <v>76.841999999999999</v>
      </c>
    </row>
    <row r="24" spans="2:18" ht="17" thickBot="1">
      <c r="B24" s="16" t="s">
        <v>21</v>
      </c>
      <c r="C24" s="16"/>
      <c r="L24" s="8"/>
      <c r="M24" s="25" t="s">
        <v>35</v>
      </c>
      <c r="N24" s="58">
        <v>41.356000000000002</v>
      </c>
      <c r="O24" s="45">
        <v>11.249278</v>
      </c>
      <c r="P24" s="45">
        <v>19.019461</v>
      </c>
      <c r="Q24" s="45">
        <v>36.594388000000002</v>
      </c>
      <c r="R24" s="102">
        <v>76.376000000000005</v>
      </c>
    </row>
    <row r="25" spans="2:18">
      <c r="B25" s="123" t="s">
        <v>15</v>
      </c>
      <c r="C25" s="71"/>
      <c r="D25" s="78"/>
      <c r="L25" s="8"/>
      <c r="M25" s="25" t="s">
        <v>36</v>
      </c>
      <c r="N25" s="58">
        <v>41.445</v>
      </c>
      <c r="O25" s="45">
        <v>16.875990000000002</v>
      </c>
      <c r="P25" s="45">
        <v>18.705161</v>
      </c>
      <c r="Q25" s="45">
        <v>44.952913000000002</v>
      </c>
      <c r="R25" s="102">
        <v>78.47</v>
      </c>
    </row>
    <row r="26" spans="2:18">
      <c r="B26" s="124"/>
      <c r="C26" s="72"/>
      <c r="D26" s="79"/>
      <c r="L26" s="8"/>
      <c r="M26" s="25" t="s">
        <v>37</v>
      </c>
      <c r="N26" s="58">
        <v>42.41</v>
      </c>
      <c r="O26" s="45">
        <v>13.642300000000001</v>
      </c>
      <c r="P26" s="45">
        <v>24.107317999999999</v>
      </c>
      <c r="Q26" s="45">
        <v>51.909419</v>
      </c>
      <c r="R26" s="102">
        <v>74.08</v>
      </c>
    </row>
    <row r="27" spans="2:18" ht="17" thickBot="1">
      <c r="B27" s="124"/>
      <c r="C27" s="72"/>
      <c r="D27" s="80" t="s">
        <v>23</v>
      </c>
      <c r="L27" s="8"/>
      <c r="M27" s="25" t="s">
        <v>38</v>
      </c>
      <c r="N27" s="58">
        <v>41.360999999999997</v>
      </c>
      <c r="O27" s="45">
        <v>11.236746</v>
      </c>
      <c r="P27" s="45">
        <v>21.646677</v>
      </c>
      <c r="Q27" s="45">
        <v>34.942934000000001</v>
      </c>
      <c r="R27" s="102">
        <v>98.539000000000001</v>
      </c>
    </row>
    <row r="28" spans="2:18" ht="17" thickBot="1">
      <c r="B28" s="65" t="s">
        <v>2</v>
      </c>
      <c r="C28" s="65" t="s">
        <v>33</v>
      </c>
      <c r="D28" s="83">
        <v>3.4590000000000001</v>
      </c>
      <c r="L28" s="9"/>
      <c r="M28" s="64" t="s">
        <v>40</v>
      </c>
      <c r="N28" s="98">
        <v>42.396000000000001</v>
      </c>
      <c r="O28" s="86">
        <v>14.684063</v>
      </c>
      <c r="P28" s="87">
        <v>20.2498</v>
      </c>
      <c r="Q28" s="47">
        <v>43.770479999999999</v>
      </c>
      <c r="R28" s="103">
        <v>74.396000000000001</v>
      </c>
    </row>
    <row r="29" spans="2:18">
      <c r="B29" s="20"/>
      <c r="C29" s="20" t="s">
        <v>34</v>
      </c>
      <c r="D29" s="84">
        <v>3.6059999999999999</v>
      </c>
      <c r="M29" s="75" t="s">
        <v>41</v>
      </c>
      <c r="N29" s="99">
        <f>AVERAGE(N22:N28)</f>
        <v>41.849285714285713</v>
      </c>
      <c r="O29" s="99">
        <f t="shared" ref="O29:P29" si="6">AVERAGE(O22:O28)</f>
        <v>14.184308999999999</v>
      </c>
      <c r="P29" s="99">
        <f t="shared" si="6"/>
        <v>20.703462714285713</v>
      </c>
      <c r="Q29" s="99">
        <f>AVERAGE(Q22:Q28)</f>
        <v>43.084435714285711</v>
      </c>
      <c r="R29" s="99">
        <f>AVERAGE(R22:R28)</f>
        <v>79.640428571428558</v>
      </c>
    </row>
    <row r="30" spans="2:18" ht="17" thickBot="1">
      <c r="B30" s="21"/>
      <c r="C30" s="21" t="s">
        <v>35</v>
      </c>
      <c r="D30" s="85">
        <v>3.7869999999999999</v>
      </c>
      <c r="M30" s="75" t="s">
        <v>48</v>
      </c>
      <c r="N30" s="99">
        <f>STDEV(N22:N28)</f>
        <v>0.58910432417518777</v>
      </c>
      <c r="O30" s="99">
        <f t="shared" ref="O30:R30" si="7">STDEV(O22:O28)</f>
        <v>2.2872797945274939</v>
      </c>
      <c r="P30" s="99">
        <f t="shared" si="7"/>
        <v>1.8869742062776684</v>
      </c>
      <c r="Q30" s="99">
        <f t="shared" si="7"/>
        <v>5.8939525038465073</v>
      </c>
      <c r="R30" s="99">
        <f t="shared" si="7"/>
        <v>8.5261982121213293</v>
      </c>
    </row>
    <row r="31" spans="2:18">
      <c r="B31" s="25"/>
      <c r="C31" s="75" t="s">
        <v>41</v>
      </c>
      <c r="D31" s="45">
        <f>AVERAGE(D28:D30)</f>
        <v>3.6173333333333333</v>
      </c>
    </row>
    <row r="32" spans="2:18" ht="17" thickBot="1">
      <c r="B32" s="25"/>
      <c r="C32" s="75" t="s">
        <v>48</v>
      </c>
      <c r="D32" s="45">
        <f>STDEV(D28:D30)</f>
        <v>0.16429343667150342</v>
      </c>
      <c r="L32" s="16" t="s">
        <v>21</v>
      </c>
      <c r="M32" s="16"/>
    </row>
    <row r="33" spans="2:18">
      <c r="L33" s="123" t="s">
        <v>15</v>
      </c>
      <c r="M33" s="74"/>
      <c r="N33" s="78"/>
    </row>
    <row r="34" spans="2:18" ht="17" thickBot="1">
      <c r="B34" s="16" t="s">
        <v>21</v>
      </c>
      <c r="C34" s="16"/>
      <c r="L34" s="124"/>
      <c r="M34" s="73"/>
      <c r="N34" s="79"/>
    </row>
    <row r="35" spans="2:18" ht="17" thickBot="1">
      <c r="B35" s="123" t="s">
        <v>15</v>
      </c>
      <c r="C35" s="106"/>
      <c r="D35" s="130"/>
      <c r="E35" s="126"/>
      <c r="F35" s="126"/>
      <c r="G35" s="126"/>
      <c r="H35" s="127"/>
      <c r="L35" s="124"/>
      <c r="M35" s="73" t="s">
        <v>39</v>
      </c>
      <c r="N35" s="80" t="s">
        <v>23</v>
      </c>
    </row>
    <row r="36" spans="2:18">
      <c r="B36" s="124"/>
      <c r="C36" s="107"/>
      <c r="D36" s="131"/>
      <c r="E36" s="128"/>
      <c r="F36" s="128"/>
      <c r="G36" s="128"/>
      <c r="H36" s="129"/>
      <c r="L36" s="68" t="s">
        <v>2</v>
      </c>
      <c r="M36" s="69" t="s">
        <v>33</v>
      </c>
      <c r="N36" s="83">
        <v>4.58</v>
      </c>
    </row>
    <row r="37" spans="2:18" ht="17" thickBot="1">
      <c r="B37" s="124"/>
      <c r="C37" s="107"/>
      <c r="D37" s="96" t="s">
        <v>23</v>
      </c>
      <c r="E37" s="67" t="s">
        <v>24</v>
      </c>
      <c r="F37" s="22" t="s">
        <v>29</v>
      </c>
      <c r="G37" s="22" t="s">
        <v>30</v>
      </c>
      <c r="H37" s="95" t="s">
        <v>47</v>
      </c>
      <c r="L37" s="8"/>
      <c r="M37" s="25" t="s">
        <v>34</v>
      </c>
      <c r="N37" s="84">
        <v>4.859</v>
      </c>
    </row>
    <row r="38" spans="2:18">
      <c r="B38" s="65" t="s">
        <v>61</v>
      </c>
      <c r="C38" s="68" t="s">
        <v>59</v>
      </c>
      <c r="D38" s="97">
        <v>19.303889000000002</v>
      </c>
      <c r="E38" s="82">
        <v>37.367761999999999</v>
      </c>
      <c r="F38" s="82">
        <v>64.585999999999999</v>
      </c>
      <c r="G38" s="82">
        <v>75.789000000000001</v>
      </c>
      <c r="H38" s="101">
        <v>132.91499999999999</v>
      </c>
      <c r="L38" s="8"/>
      <c r="M38" s="25" t="s">
        <v>35</v>
      </c>
      <c r="N38" s="84">
        <v>4.5979999999999999</v>
      </c>
    </row>
    <row r="39" spans="2:18">
      <c r="B39" s="20"/>
      <c r="C39" s="8" t="s">
        <v>34</v>
      </c>
      <c r="D39" s="58">
        <v>18.385535000000001</v>
      </c>
      <c r="E39" s="45">
        <v>36.771999999999998</v>
      </c>
      <c r="F39" s="45">
        <v>65.846000000000004</v>
      </c>
      <c r="G39" s="45">
        <v>102.56399999999999</v>
      </c>
      <c r="H39" s="102">
        <v>180.43299999999999</v>
      </c>
      <c r="L39" s="8"/>
      <c r="M39" s="25" t="s">
        <v>36</v>
      </c>
      <c r="N39" s="84">
        <v>4.71</v>
      </c>
    </row>
    <row r="40" spans="2:18" ht="17" thickBot="1">
      <c r="B40" s="21"/>
      <c r="C40" s="9" t="s">
        <v>35</v>
      </c>
      <c r="D40" s="62">
        <v>17.782442</v>
      </c>
      <c r="E40" s="47">
        <v>36.496000000000002</v>
      </c>
      <c r="F40" s="47">
        <v>64.66</v>
      </c>
      <c r="G40" s="47">
        <v>83.712999999999994</v>
      </c>
      <c r="H40" s="103">
        <v>155.619</v>
      </c>
      <c r="L40" s="8"/>
      <c r="M40" s="25" t="s">
        <v>37</v>
      </c>
      <c r="N40" s="84">
        <v>4.4950000000000001</v>
      </c>
    </row>
    <row r="41" spans="2:18">
      <c r="B41" s="25"/>
      <c r="C41" s="75" t="s">
        <v>41</v>
      </c>
      <c r="D41" s="45">
        <f>AVERAGE(D38:D40)</f>
        <v>18.490622000000002</v>
      </c>
      <c r="E41" s="45">
        <f t="shared" ref="E41:F41" si="8">AVERAGE(E38:E40)</f>
        <v>36.878587333333336</v>
      </c>
      <c r="F41" s="45">
        <f t="shared" si="8"/>
        <v>65.030666666666676</v>
      </c>
      <c r="G41" s="45">
        <f>AVERAGE(G38:G40)</f>
        <v>87.355333333333348</v>
      </c>
      <c r="H41" s="45">
        <f>AVERAGE(H38:H40)</f>
        <v>156.32233333333332</v>
      </c>
      <c r="L41" s="8"/>
      <c r="M41" s="25" t="s">
        <v>38</v>
      </c>
      <c r="N41" s="84">
        <v>4.4210000000000003</v>
      </c>
    </row>
    <row r="42" spans="2:18" ht="17" thickBot="1">
      <c r="B42" s="25"/>
      <c r="C42" s="75" t="s">
        <v>48</v>
      </c>
      <c r="D42" s="45">
        <f>STDEV(D38:D40)</f>
        <v>0.7661479632740672</v>
      </c>
      <c r="E42" s="45">
        <f t="shared" ref="E42:H42" si="9">STDEV(E38:E40)</f>
        <v>0.44554785476010567</v>
      </c>
      <c r="F42" s="45">
        <f t="shared" si="9"/>
        <v>0.70706812495921367</v>
      </c>
      <c r="G42" s="45">
        <f t="shared" si="9"/>
        <v>13.754093948106084</v>
      </c>
      <c r="H42" s="45">
        <f t="shared" si="9"/>
        <v>23.766806460551901</v>
      </c>
      <c r="L42" s="9"/>
      <c r="M42" s="64" t="s">
        <v>40</v>
      </c>
      <c r="N42" s="88">
        <v>4.5679999999999996</v>
      </c>
    </row>
    <row r="43" spans="2:18">
      <c r="M43" s="75" t="s">
        <v>41</v>
      </c>
      <c r="N43" s="99">
        <f>AVERAGE(N36:N42)</f>
        <v>4.6044285714285715</v>
      </c>
    </row>
    <row r="44" spans="2:18">
      <c r="M44" s="75" t="s">
        <v>48</v>
      </c>
      <c r="N44" s="99">
        <f>STDEV(N36:N42)</f>
        <v>0.14349083262570828</v>
      </c>
    </row>
    <row r="45" spans="2:18" ht="17" thickBot="1">
      <c r="B45" s="16" t="s">
        <v>21</v>
      </c>
      <c r="C45" s="16"/>
      <c r="N45" s="100"/>
    </row>
    <row r="46" spans="2:18">
      <c r="B46" s="123" t="s">
        <v>15</v>
      </c>
      <c r="C46" s="113"/>
      <c r="D46" s="130"/>
      <c r="E46" s="126"/>
      <c r="F46" s="126"/>
      <c r="G46" s="126"/>
      <c r="H46" s="127"/>
    </row>
    <row r="47" spans="2:18" ht="17" thickBot="1">
      <c r="B47" s="124"/>
      <c r="C47" s="114"/>
      <c r="D47" s="131"/>
      <c r="E47" s="128"/>
      <c r="F47" s="128"/>
      <c r="G47" s="128"/>
      <c r="H47" s="129"/>
      <c r="L47" s="16" t="s">
        <v>21</v>
      </c>
      <c r="M47" s="16"/>
    </row>
    <row r="48" spans="2:18" ht="17" thickBot="1">
      <c r="B48" s="124"/>
      <c r="C48" s="114"/>
      <c r="D48" s="96" t="s">
        <v>23</v>
      </c>
      <c r="E48" s="67" t="s">
        <v>24</v>
      </c>
      <c r="F48" s="112" t="s">
        <v>29</v>
      </c>
      <c r="G48" s="112" t="s">
        <v>30</v>
      </c>
      <c r="H48" s="95" t="s">
        <v>47</v>
      </c>
      <c r="L48" s="123" t="s">
        <v>15</v>
      </c>
      <c r="M48" s="106"/>
      <c r="N48" s="130"/>
      <c r="O48" s="126"/>
      <c r="P48" s="126"/>
      <c r="Q48" s="126"/>
      <c r="R48" s="127"/>
    </row>
    <row r="49" spans="2:18">
      <c r="B49" s="65" t="s">
        <v>62</v>
      </c>
      <c r="C49" s="68" t="s">
        <v>59</v>
      </c>
      <c r="D49" s="97">
        <v>64.5</v>
      </c>
      <c r="E49" s="82">
        <v>45.6</v>
      </c>
      <c r="F49" s="82">
        <v>66.599999999999994</v>
      </c>
      <c r="G49" s="82">
        <v>124</v>
      </c>
      <c r="H49" s="101">
        <v>263.2</v>
      </c>
      <c r="L49" s="124"/>
      <c r="M49" s="107"/>
      <c r="N49" s="131"/>
      <c r="O49" s="128"/>
      <c r="P49" s="128"/>
      <c r="Q49" s="128"/>
      <c r="R49" s="129"/>
    </row>
    <row r="50" spans="2:18" ht="17" thickBot="1">
      <c r="B50" s="20"/>
      <c r="C50" s="8" t="s">
        <v>34</v>
      </c>
      <c r="D50" s="58">
        <v>63</v>
      </c>
      <c r="E50" s="45">
        <v>44.2</v>
      </c>
      <c r="F50" s="45">
        <v>65</v>
      </c>
      <c r="G50" s="45">
        <v>147.5</v>
      </c>
      <c r="H50" s="102">
        <v>279.2</v>
      </c>
      <c r="L50" s="124"/>
      <c r="M50" s="107" t="s">
        <v>39</v>
      </c>
      <c r="N50" s="96" t="s">
        <v>23</v>
      </c>
      <c r="O50" s="67" t="s">
        <v>24</v>
      </c>
      <c r="P50" s="22" t="s">
        <v>29</v>
      </c>
      <c r="Q50" s="22" t="s">
        <v>30</v>
      </c>
      <c r="R50" s="95" t="s">
        <v>47</v>
      </c>
    </row>
    <row r="51" spans="2:18" ht="17" thickBot="1">
      <c r="B51" s="21"/>
      <c r="C51" s="9" t="s">
        <v>35</v>
      </c>
      <c r="D51" s="62">
        <v>64</v>
      </c>
      <c r="E51" s="47">
        <v>44.2</v>
      </c>
      <c r="F51" s="47">
        <v>65.3</v>
      </c>
      <c r="G51" s="47">
        <v>182</v>
      </c>
      <c r="H51" s="103">
        <v>353.4</v>
      </c>
      <c r="L51" s="68" t="s">
        <v>61</v>
      </c>
      <c r="M51" s="69" t="s">
        <v>59</v>
      </c>
      <c r="N51" s="97">
        <v>17.650673000000001</v>
      </c>
      <c r="O51" s="82">
        <v>27.422999999999998</v>
      </c>
      <c r="P51" s="82">
        <v>50.039000000000001</v>
      </c>
      <c r="Q51" s="82">
        <v>83.334999999999994</v>
      </c>
      <c r="R51" s="101">
        <v>110.124</v>
      </c>
    </row>
    <row r="52" spans="2:18">
      <c r="B52" s="25"/>
      <c r="C52" s="75" t="s">
        <v>41</v>
      </c>
      <c r="D52" s="45">
        <f>AVERAGE(D49:D51)</f>
        <v>63.833333333333336</v>
      </c>
      <c r="E52" s="45">
        <f t="shared" ref="E52:F52" si="10">AVERAGE(E49:E51)</f>
        <v>44.666666666666664</v>
      </c>
      <c r="F52" s="45">
        <f t="shared" si="10"/>
        <v>65.633333333333326</v>
      </c>
      <c r="G52" s="45">
        <f>AVERAGE(G49:G51)</f>
        <v>151.16666666666666</v>
      </c>
      <c r="H52" s="45">
        <f>AVERAGE(H49:H51)</f>
        <v>298.59999999999997</v>
      </c>
      <c r="L52" s="8"/>
      <c r="M52" s="25" t="s">
        <v>34</v>
      </c>
      <c r="N52" s="58">
        <v>17.538993999999999</v>
      </c>
      <c r="O52" s="45">
        <v>23.731898999999999</v>
      </c>
      <c r="P52" s="45">
        <v>42.731999999999999</v>
      </c>
      <c r="Q52" s="45">
        <v>90.1</v>
      </c>
      <c r="R52" s="102">
        <v>120.90900000000001</v>
      </c>
    </row>
    <row r="53" spans="2:18">
      <c r="B53" s="25"/>
      <c r="C53" s="75" t="s">
        <v>48</v>
      </c>
      <c r="D53" s="45">
        <f>STDEV(D49:D51)</f>
        <v>0.76376261582597338</v>
      </c>
      <c r="E53" s="45">
        <f t="shared" ref="E53:H53" si="11">STDEV(E49:E51)</f>
        <v>0.80829037686547522</v>
      </c>
      <c r="F53" s="45">
        <f t="shared" si="11"/>
        <v>0.85049005481153561</v>
      </c>
      <c r="G53" s="45">
        <f t="shared" si="11"/>
        <v>29.173332571602714</v>
      </c>
      <c r="H53" s="45">
        <f t="shared" si="11"/>
        <v>48.127746674865506</v>
      </c>
      <c r="L53" s="8"/>
      <c r="M53" s="25" t="s">
        <v>35</v>
      </c>
      <c r="N53" s="58">
        <v>17.390635</v>
      </c>
      <c r="O53" s="45">
        <v>26.050495999999999</v>
      </c>
      <c r="P53" s="45">
        <v>47.741999999999997</v>
      </c>
      <c r="Q53" s="45">
        <v>84.347999999999999</v>
      </c>
      <c r="R53" s="102">
        <v>112.61499999999999</v>
      </c>
    </row>
    <row r="54" spans="2:18">
      <c r="L54" s="8"/>
      <c r="M54" s="25" t="s">
        <v>36</v>
      </c>
      <c r="N54" s="58">
        <v>26.419139999999999</v>
      </c>
      <c r="O54" s="45">
        <v>37.676608000000002</v>
      </c>
      <c r="P54" s="45">
        <v>52.558999999999997</v>
      </c>
      <c r="Q54" s="45">
        <v>85.944000000000003</v>
      </c>
      <c r="R54" s="102">
        <v>214.214</v>
      </c>
    </row>
    <row r="55" spans="2:18">
      <c r="L55" s="8"/>
      <c r="M55" s="25" t="s">
        <v>37</v>
      </c>
      <c r="N55" s="58">
        <v>20.360859000000001</v>
      </c>
      <c r="O55" s="45">
        <v>31.385598999999999</v>
      </c>
      <c r="P55" s="45">
        <v>48.911000000000001</v>
      </c>
      <c r="Q55" s="45">
        <v>99.033000000000001</v>
      </c>
      <c r="R55" s="102">
        <v>165.518</v>
      </c>
    </row>
    <row r="56" spans="2:18">
      <c r="L56" s="8"/>
      <c r="M56" s="25" t="s">
        <v>38</v>
      </c>
      <c r="N56" s="58">
        <v>20.417548</v>
      </c>
      <c r="O56" s="45">
        <v>30.901147000000002</v>
      </c>
      <c r="P56" s="45">
        <v>50.731999999999999</v>
      </c>
      <c r="Q56" s="45">
        <v>84.320999999999998</v>
      </c>
      <c r="R56" s="102">
        <v>135.69999999999999</v>
      </c>
    </row>
    <row r="57" spans="2:18" ht="17" thickBot="1">
      <c r="L57" s="9"/>
      <c r="M57" s="64" t="s">
        <v>40</v>
      </c>
      <c r="N57" s="98">
        <v>17.010323</v>
      </c>
      <c r="O57" s="86">
        <v>22.979990999999998</v>
      </c>
      <c r="P57" s="87">
        <v>42.622</v>
      </c>
      <c r="Q57" s="47">
        <v>89.733999999999995</v>
      </c>
      <c r="R57" s="103">
        <v>128.99700000000001</v>
      </c>
    </row>
    <row r="58" spans="2:18">
      <c r="M58" s="75" t="s">
        <v>41</v>
      </c>
      <c r="N58" s="99">
        <f>AVERAGE(N51:N57)</f>
        <v>19.541167428571431</v>
      </c>
      <c r="O58" s="99">
        <f t="shared" ref="O58:P58" si="12">AVERAGE(O51:O57)</f>
        <v>28.592677142857148</v>
      </c>
      <c r="P58" s="99">
        <f t="shared" si="12"/>
        <v>47.905285714285718</v>
      </c>
      <c r="Q58" s="99">
        <f>AVERAGE(Q51:Q57)</f>
        <v>88.116428571428585</v>
      </c>
      <c r="R58" s="99">
        <f>AVERAGE(R51:R57)</f>
        <v>141.15385714285716</v>
      </c>
    </row>
    <row r="59" spans="2:18">
      <c r="M59" s="75" t="s">
        <v>48</v>
      </c>
      <c r="N59" s="99">
        <f>STDEV(N51:N57)</f>
        <v>3.3505988206607205</v>
      </c>
      <c r="O59" s="99">
        <f t="shared" ref="O59:R59" si="13">STDEV(O51:O57)</f>
        <v>5.1414570709205272</v>
      </c>
      <c r="P59" s="99">
        <f t="shared" si="13"/>
        <v>3.8711372882864672</v>
      </c>
      <c r="Q59" s="99">
        <f t="shared" si="13"/>
        <v>5.5062156047247459</v>
      </c>
      <c r="R59" s="99">
        <f t="shared" si="13"/>
        <v>37.184455324900426</v>
      </c>
    </row>
    <row r="62" spans="2:18" ht="17" thickBot="1">
      <c r="L62" s="16" t="s">
        <v>21</v>
      </c>
      <c r="M62" s="16"/>
    </row>
    <row r="63" spans="2:18">
      <c r="L63" s="123" t="s">
        <v>15</v>
      </c>
      <c r="M63" s="113"/>
      <c r="N63" s="130"/>
      <c r="O63" s="126"/>
      <c r="P63" s="126"/>
      <c r="Q63" s="126"/>
      <c r="R63" s="127"/>
    </row>
    <row r="64" spans="2:18">
      <c r="L64" s="124"/>
      <c r="M64" s="114"/>
      <c r="N64" s="131"/>
      <c r="O64" s="128"/>
      <c r="P64" s="128"/>
      <c r="Q64" s="128"/>
      <c r="R64" s="129"/>
    </row>
    <row r="65" spans="12:18" ht="17" thickBot="1">
      <c r="L65" s="124"/>
      <c r="M65" s="114" t="s">
        <v>39</v>
      </c>
      <c r="N65" s="96" t="s">
        <v>23</v>
      </c>
      <c r="O65" s="67" t="s">
        <v>24</v>
      </c>
      <c r="P65" s="112" t="s">
        <v>29</v>
      </c>
      <c r="Q65" s="112" t="s">
        <v>30</v>
      </c>
      <c r="R65" s="95" t="s">
        <v>47</v>
      </c>
    </row>
    <row r="66" spans="12:18">
      <c r="L66" s="68" t="s">
        <v>62</v>
      </c>
      <c r="M66" s="69" t="s">
        <v>59</v>
      </c>
      <c r="N66" s="97">
        <v>56.5</v>
      </c>
      <c r="O66" s="82">
        <v>42.3</v>
      </c>
      <c r="P66" s="82">
        <v>69.2</v>
      </c>
      <c r="Q66" s="82">
        <v>107.1</v>
      </c>
      <c r="R66" s="101">
        <v>150.19999999999999</v>
      </c>
    </row>
    <row r="67" spans="12:18">
      <c r="L67" s="8"/>
      <c r="M67" s="25" t="s">
        <v>34</v>
      </c>
      <c r="N67" s="58">
        <v>54.5</v>
      </c>
      <c r="O67" s="45">
        <v>40.6</v>
      </c>
      <c r="P67" s="45">
        <v>70.3</v>
      </c>
      <c r="Q67" s="45">
        <v>128</v>
      </c>
      <c r="R67" s="102">
        <v>150.1</v>
      </c>
    </row>
    <row r="68" spans="12:18">
      <c r="L68" s="8"/>
      <c r="M68" s="25" t="s">
        <v>35</v>
      </c>
      <c r="N68" s="58">
        <v>55.6</v>
      </c>
      <c r="O68" s="45">
        <v>40.9</v>
      </c>
      <c r="P68" s="45">
        <v>68</v>
      </c>
      <c r="Q68" s="45">
        <v>155.1</v>
      </c>
      <c r="R68" s="102">
        <v>264.60000000000002</v>
      </c>
    </row>
    <row r="69" spans="12:18">
      <c r="L69" s="8"/>
      <c r="M69" s="25" t="s">
        <v>36</v>
      </c>
      <c r="N69" s="58">
        <v>59.3</v>
      </c>
      <c r="O69" s="45">
        <v>45.1</v>
      </c>
      <c r="P69" s="45">
        <v>71</v>
      </c>
      <c r="Q69" s="45">
        <v>132.80000000000001</v>
      </c>
      <c r="R69" s="102">
        <v>192.9</v>
      </c>
    </row>
    <row r="70" spans="12:18">
      <c r="L70" s="8"/>
      <c r="M70" s="25" t="s">
        <v>37</v>
      </c>
      <c r="N70" s="58">
        <v>58.8</v>
      </c>
      <c r="O70" s="45">
        <v>44.7</v>
      </c>
      <c r="P70" s="45">
        <v>60.6</v>
      </c>
      <c r="Q70" s="45">
        <v>119.7</v>
      </c>
      <c r="R70" s="102">
        <v>279.7</v>
      </c>
    </row>
    <row r="71" spans="12:18">
      <c r="L71" s="8"/>
      <c r="M71" s="25" t="s">
        <v>38</v>
      </c>
      <c r="N71" s="58">
        <v>58.3</v>
      </c>
      <c r="O71" s="45">
        <v>44.1</v>
      </c>
      <c r="P71" s="45">
        <v>64.5</v>
      </c>
      <c r="Q71" s="45">
        <v>151.69999999999999</v>
      </c>
      <c r="R71" s="102">
        <v>149.80000000000001</v>
      </c>
    </row>
    <row r="72" spans="12:18" ht="17" thickBot="1">
      <c r="L72" s="9"/>
      <c r="M72" s="64" t="s">
        <v>40</v>
      </c>
      <c r="N72" s="98">
        <v>55.9</v>
      </c>
      <c r="O72" s="86">
        <v>41.6</v>
      </c>
      <c r="P72" s="87">
        <v>66</v>
      </c>
      <c r="Q72" s="47">
        <v>147.4</v>
      </c>
      <c r="R72" s="103">
        <v>129.80000000000001</v>
      </c>
    </row>
    <row r="73" spans="12:18">
      <c r="M73" s="75" t="s">
        <v>41</v>
      </c>
      <c r="N73" s="99">
        <f>AVERAGE(N66:N72)</f>
        <v>56.98571428571428</v>
      </c>
      <c r="O73" s="99">
        <f t="shared" ref="O73:P73" si="14">AVERAGE(O66:O72)</f>
        <v>42.757142857142867</v>
      </c>
      <c r="P73" s="99">
        <f t="shared" si="14"/>
        <v>67.085714285714289</v>
      </c>
      <c r="Q73" s="99">
        <f>AVERAGE(Q66:Q72)</f>
        <v>134.54285714285714</v>
      </c>
      <c r="R73" s="99">
        <f>AVERAGE(R66:R72)</f>
        <v>188.15714285714284</v>
      </c>
    </row>
    <row r="74" spans="12:18">
      <c r="M74" s="75" t="s">
        <v>48</v>
      </c>
      <c r="N74" s="99">
        <f>STDEV(N66:N72)</f>
        <v>1.8206487593058416</v>
      </c>
      <c r="O74" s="99">
        <f t="shared" ref="O74:R74" si="15">STDEV(O66:O72)</f>
        <v>1.8581865199320402</v>
      </c>
      <c r="P74" s="99">
        <f t="shared" si="15"/>
        <v>3.67170649309399</v>
      </c>
      <c r="Q74" s="99">
        <f t="shared" si="15"/>
        <v>17.802327295689569</v>
      </c>
      <c r="R74" s="99">
        <f t="shared" si="15"/>
        <v>60.569542872713981</v>
      </c>
    </row>
    <row r="96" spans="14:14" ht="18">
      <c r="N96" s="109"/>
    </row>
  </sheetData>
  <mergeCells count="29">
    <mergeCell ref="L63:L65"/>
    <mergeCell ref="N63:R63"/>
    <mergeCell ref="N64:R64"/>
    <mergeCell ref="L48:L50"/>
    <mergeCell ref="N48:R48"/>
    <mergeCell ref="N49:R49"/>
    <mergeCell ref="D46:H46"/>
    <mergeCell ref="B46:B48"/>
    <mergeCell ref="D47:H47"/>
    <mergeCell ref="D6:H6"/>
    <mergeCell ref="V6:V8"/>
    <mergeCell ref="L33:L35"/>
    <mergeCell ref="B15:B17"/>
    <mergeCell ref="D15:H15"/>
    <mergeCell ref="D16:H16"/>
    <mergeCell ref="L19:L21"/>
    <mergeCell ref="B35:B37"/>
    <mergeCell ref="D35:H35"/>
    <mergeCell ref="D36:H36"/>
    <mergeCell ref="X6:AB6"/>
    <mergeCell ref="X7:AB7"/>
    <mergeCell ref="B25:B27"/>
    <mergeCell ref="N19:R19"/>
    <mergeCell ref="N20:R20"/>
    <mergeCell ref="L5:L7"/>
    <mergeCell ref="N5:R5"/>
    <mergeCell ref="N6:R6"/>
    <mergeCell ref="B5:B7"/>
    <mergeCell ref="D5:H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F9BE-45C7-0E40-B7A2-DE5323F92B6D}">
  <dimension ref="B2:L7"/>
  <sheetViews>
    <sheetView workbookViewId="0">
      <selection activeCell="E10" sqref="E10"/>
    </sheetView>
  </sheetViews>
  <sheetFormatPr baseColWidth="10" defaultRowHeight="16"/>
  <cols>
    <col min="2" max="2" width="12" bestFit="1" customWidth="1"/>
    <col min="3" max="3" width="20.83203125" bestFit="1" customWidth="1"/>
    <col min="6" max="6" width="10.83203125" style="118"/>
    <col min="8" max="8" width="12" bestFit="1" customWidth="1"/>
    <col min="9" max="9" width="10.83203125" style="118"/>
    <col min="11" max="11" width="11.83203125" bestFit="1" customWidth="1"/>
    <col min="12" max="12" width="10.83203125" style="118"/>
  </cols>
  <sheetData>
    <row r="2" spans="2:12">
      <c r="C2" s="16" t="s">
        <v>63</v>
      </c>
      <c r="E2" s="16" t="s">
        <v>1</v>
      </c>
      <c r="F2" s="121" t="s">
        <v>18</v>
      </c>
      <c r="H2" s="16" t="s">
        <v>2</v>
      </c>
      <c r="I2" s="121" t="s">
        <v>18</v>
      </c>
      <c r="K2" s="16" t="s">
        <v>69</v>
      </c>
      <c r="L2" s="121" t="s">
        <v>18</v>
      </c>
    </row>
    <row r="3" spans="2:12">
      <c r="B3" s="25" t="s">
        <v>1</v>
      </c>
      <c r="C3" s="36">
        <v>24</v>
      </c>
      <c r="E3" s="25" t="s">
        <v>1</v>
      </c>
      <c r="F3" s="119">
        <v>40</v>
      </c>
      <c r="H3" s="25" t="s">
        <v>2</v>
      </c>
      <c r="I3" s="119">
        <v>96</v>
      </c>
      <c r="K3" s="75" t="s">
        <v>32</v>
      </c>
      <c r="L3" s="120">
        <v>8</v>
      </c>
    </row>
    <row r="4" spans="2:12">
      <c r="B4" s="25" t="s">
        <v>2</v>
      </c>
      <c r="C4" s="36">
        <v>24</v>
      </c>
      <c r="E4" s="25" t="s">
        <v>43</v>
      </c>
      <c r="F4" s="119">
        <v>24</v>
      </c>
      <c r="H4" s="75" t="s">
        <v>44</v>
      </c>
      <c r="I4" s="120">
        <v>24</v>
      </c>
      <c r="J4" s="45"/>
      <c r="K4" t="s">
        <v>68</v>
      </c>
      <c r="L4" s="118">
        <v>24</v>
      </c>
    </row>
    <row r="5" spans="2:12">
      <c r="B5" s="75" t="s">
        <v>32</v>
      </c>
      <c r="C5" s="77">
        <v>24</v>
      </c>
      <c r="E5" t="s">
        <v>64</v>
      </c>
      <c r="F5" s="118">
        <v>112</v>
      </c>
      <c r="H5" s="75" t="s">
        <v>45</v>
      </c>
      <c r="I5" s="120">
        <v>24</v>
      </c>
      <c r="J5" s="36"/>
      <c r="K5" t="s">
        <v>67</v>
      </c>
      <c r="L5" s="118">
        <v>160</v>
      </c>
    </row>
    <row r="6" spans="2:12">
      <c r="B6" s="75"/>
      <c r="C6" s="77"/>
      <c r="H6" s="75" t="s">
        <v>65</v>
      </c>
      <c r="I6" s="118">
        <v>160</v>
      </c>
    </row>
    <row r="7" spans="2:12">
      <c r="H7" s="75" t="s">
        <v>66</v>
      </c>
      <c r="I7" s="118">
        <v>16</v>
      </c>
    </row>
  </sheetData>
  <sortState xmlns:xlrd2="http://schemas.microsoft.com/office/spreadsheetml/2017/richdata2" ref="B4:C8">
    <sortCondition ref="C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27D7-3FD9-9E4A-9706-090642B62667}">
  <dimension ref="B1:K18"/>
  <sheetViews>
    <sheetView tabSelected="1" topLeftCell="H1" zoomScale="130" zoomScaleNormal="130" workbookViewId="0">
      <selection activeCell="N9" sqref="N9"/>
    </sheetView>
  </sheetViews>
  <sheetFormatPr baseColWidth="10" defaultRowHeight="16"/>
  <cols>
    <col min="2" max="2" width="13.33203125" customWidth="1"/>
    <col min="3" max="3" width="11.83203125" bestFit="1" customWidth="1"/>
    <col min="4" max="4" width="15.5" bestFit="1" customWidth="1"/>
    <col min="5" max="5" width="11.5" customWidth="1"/>
    <col min="6" max="6" width="12.6640625" bestFit="1" customWidth="1"/>
    <col min="7" max="7" width="11.6640625" bestFit="1" customWidth="1"/>
    <col min="9" max="11" width="15.83203125" customWidth="1"/>
  </cols>
  <sheetData>
    <row r="1" spans="2:11" ht="17" thickBot="1"/>
    <row r="2" spans="2:11">
      <c r="B2" s="134" t="s">
        <v>3</v>
      </c>
      <c r="C2" s="135"/>
      <c r="D2" s="135"/>
      <c r="E2" s="135"/>
      <c r="F2" s="135"/>
      <c r="G2" s="136"/>
      <c r="I2" s="134" t="s">
        <v>3</v>
      </c>
      <c r="J2" s="135"/>
      <c r="K2" s="136"/>
    </row>
    <row r="3" spans="2:11" ht="17" thickBot="1">
      <c r="B3" s="137" t="s">
        <v>4</v>
      </c>
      <c r="C3" s="138"/>
      <c r="D3" s="138"/>
      <c r="E3" s="138"/>
      <c r="F3" s="138"/>
      <c r="G3" s="139"/>
      <c r="I3" s="137" t="s">
        <v>57</v>
      </c>
      <c r="J3" s="138"/>
      <c r="K3" s="139"/>
    </row>
    <row r="4" spans="2:11">
      <c r="B4" s="132" t="s">
        <v>6</v>
      </c>
      <c r="C4" s="134" t="s">
        <v>5</v>
      </c>
      <c r="D4" s="135"/>
      <c r="E4" s="135"/>
      <c r="F4" s="135"/>
      <c r="G4" s="136"/>
      <c r="I4" s="132" t="s">
        <v>6</v>
      </c>
      <c r="J4" s="134" t="s">
        <v>5</v>
      </c>
      <c r="K4" s="136"/>
    </row>
    <row r="5" spans="2:11">
      <c r="B5" s="133"/>
      <c r="C5" s="141" t="s">
        <v>8</v>
      </c>
      <c r="D5" s="142"/>
      <c r="E5" s="142"/>
      <c r="F5" s="142"/>
      <c r="G5" s="143"/>
      <c r="I5" s="133"/>
      <c r="J5" s="141" t="s">
        <v>14</v>
      </c>
      <c r="K5" s="143"/>
    </row>
    <row r="6" spans="2:11" ht="17" thickBot="1">
      <c r="B6" s="140"/>
      <c r="C6" s="11" t="s">
        <v>9</v>
      </c>
      <c r="D6" s="12" t="s">
        <v>10</v>
      </c>
      <c r="E6" s="12" t="s">
        <v>11</v>
      </c>
      <c r="F6" s="12" t="s">
        <v>12</v>
      </c>
      <c r="G6" s="13" t="s">
        <v>13</v>
      </c>
      <c r="I6" s="140"/>
      <c r="J6" s="122" t="s">
        <v>0</v>
      </c>
      <c r="K6" s="13" t="s">
        <v>7</v>
      </c>
    </row>
    <row r="7" spans="2:11">
      <c r="B7" s="8" t="s">
        <v>1</v>
      </c>
      <c r="C7" s="3" t="s">
        <v>55</v>
      </c>
      <c r="D7" s="2" t="s">
        <v>55</v>
      </c>
      <c r="E7" s="1" t="s">
        <v>55</v>
      </c>
      <c r="F7" s="14" t="s">
        <v>55</v>
      </c>
      <c r="G7" s="4" t="s">
        <v>54</v>
      </c>
      <c r="I7" s="8" t="s">
        <v>1</v>
      </c>
      <c r="J7" s="3" t="s">
        <v>54</v>
      </c>
      <c r="K7" s="147" t="s">
        <v>55</v>
      </c>
    </row>
    <row r="8" spans="2:11">
      <c r="B8" s="8" t="s">
        <v>2</v>
      </c>
      <c r="C8" s="3" t="s">
        <v>55</v>
      </c>
      <c r="D8" s="2" t="s">
        <v>55</v>
      </c>
      <c r="E8" s="1" t="s">
        <v>55</v>
      </c>
      <c r="F8" s="14" t="s">
        <v>55</v>
      </c>
      <c r="G8" s="4" t="s">
        <v>55</v>
      </c>
      <c r="I8" s="8" t="s">
        <v>2</v>
      </c>
      <c r="J8" s="3" t="s">
        <v>54</v>
      </c>
      <c r="K8" s="147" t="s">
        <v>54</v>
      </c>
    </row>
    <row r="9" spans="2:11" ht="17" thickBot="1">
      <c r="B9" s="9" t="s">
        <v>32</v>
      </c>
      <c r="C9" s="5" t="s">
        <v>55</v>
      </c>
      <c r="D9" s="10" t="s">
        <v>55</v>
      </c>
      <c r="E9" s="6" t="s">
        <v>55</v>
      </c>
      <c r="F9" s="15" t="s">
        <v>55</v>
      </c>
      <c r="G9" s="7" t="s">
        <v>55</v>
      </c>
      <c r="I9" s="9" t="s">
        <v>32</v>
      </c>
      <c r="J9" s="5" t="s">
        <v>55</v>
      </c>
      <c r="K9" s="148" t="s">
        <v>56</v>
      </c>
    </row>
    <row r="10" spans="2:11" ht="17" thickBot="1"/>
    <row r="11" spans="2:11">
      <c r="I11" s="134" t="s">
        <v>3</v>
      </c>
      <c r="J11" s="135"/>
      <c r="K11" s="136"/>
    </row>
    <row r="12" spans="2:11" ht="17" thickBot="1">
      <c r="I12" s="137" t="s">
        <v>57</v>
      </c>
      <c r="J12" s="138"/>
      <c r="K12" s="139"/>
    </row>
    <row r="13" spans="2:11">
      <c r="I13" s="132" t="s">
        <v>6</v>
      </c>
      <c r="J13" s="134" t="s">
        <v>5</v>
      </c>
      <c r="K13" s="136"/>
    </row>
    <row r="14" spans="2:11">
      <c r="I14" s="133"/>
      <c r="J14" s="141" t="s">
        <v>14</v>
      </c>
      <c r="K14" s="143"/>
    </row>
    <row r="15" spans="2:11" ht="17" thickBot="1">
      <c r="I15" s="140"/>
      <c r="J15" s="122" t="s">
        <v>0</v>
      </c>
      <c r="K15" s="13" t="s">
        <v>7</v>
      </c>
    </row>
    <row r="16" spans="2:11">
      <c r="I16" s="8" t="s">
        <v>1</v>
      </c>
      <c r="J16" s="3"/>
      <c r="K16" s="147"/>
    </row>
    <row r="17" spans="9:11">
      <c r="I17" s="8" t="s">
        <v>2</v>
      </c>
      <c r="J17" s="3"/>
      <c r="K17" s="147"/>
    </row>
    <row r="18" spans="9:11" ht="17" thickBot="1">
      <c r="I18" s="9" t="s">
        <v>32</v>
      </c>
      <c r="J18" s="5"/>
      <c r="K18" s="148"/>
    </row>
  </sheetData>
  <mergeCells count="15">
    <mergeCell ref="B2:G2"/>
    <mergeCell ref="B3:G3"/>
    <mergeCell ref="B4:B6"/>
    <mergeCell ref="C4:G4"/>
    <mergeCell ref="I2:K2"/>
    <mergeCell ref="I3:K3"/>
    <mergeCell ref="I4:I6"/>
    <mergeCell ref="J4:K4"/>
    <mergeCell ref="C5:G5"/>
    <mergeCell ref="J5:K5"/>
    <mergeCell ref="I11:K11"/>
    <mergeCell ref="I12:K12"/>
    <mergeCell ref="I13:I15"/>
    <mergeCell ref="J13:K13"/>
    <mergeCell ref="J14:K14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216B1-824B-AC4B-AE4D-D08E9303B6EF}">
  <dimension ref="B1:AB21"/>
  <sheetViews>
    <sheetView topLeftCell="G1" zoomScale="66" zoomScaleNormal="66" workbookViewId="0">
      <selection activeCell="AL25" sqref="AL25"/>
    </sheetView>
  </sheetViews>
  <sheetFormatPr baseColWidth="10" defaultRowHeight="16"/>
  <cols>
    <col min="2" max="2" width="13.1640625" bestFit="1" customWidth="1"/>
    <col min="3" max="3" width="15.83203125" bestFit="1" customWidth="1"/>
    <col min="4" max="4" width="13.1640625" bestFit="1" customWidth="1"/>
    <col min="5" max="5" width="14.1640625" bestFit="1" customWidth="1"/>
    <col min="6" max="6" width="15.1640625" bestFit="1" customWidth="1"/>
    <col min="7" max="8" width="15.1640625" customWidth="1"/>
    <col min="9" max="9" width="9.33203125" customWidth="1"/>
    <col min="10" max="10" width="2.1640625" style="26" customWidth="1"/>
    <col min="12" max="12" width="13.1640625" bestFit="1" customWidth="1"/>
    <col min="13" max="13" width="15.83203125" bestFit="1" customWidth="1"/>
    <col min="14" max="14" width="13.1640625" bestFit="1" customWidth="1"/>
    <col min="15" max="15" width="14.1640625" bestFit="1" customWidth="1"/>
    <col min="16" max="16" width="15.1640625" bestFit="1" customWidth="1"/>
    <col min="17" max="18" width="15.1640625" customWidth="1"/>
    <col min="19" max="19" width="9.33203125" customWidth="1"/>
    <col min="20" max="20" width="2" style="26" customWidth="1"/>
    <col min="22" max="22" width="13.1640625" bestFit="1" customWidth="1"/>
    <col min="23" max="23" width="15.83203125" bestFit="1" customWidth="1"/>
    <col min="24" max="24" width="13.1640625" bestFit="1" customWidth="1"/>
    <col min="25" max="25" width="14.1640625" bestFit="1" customWidth="1"/>
    <col min="26" max="26" width="15.1640625" bestFit="1" customWidth="1"/>
    <col min="27" max="28" width="15.1640625" customWidth="1"/>
  </cols>
  <sheetData>
    <row r="1" spans="2:28" ht="17" thickBot="1"/>
    <row r="2" spans="2:28" ht="17" thickBot="1">
      <c r="B2" s="145" t="s">
        <v>25</v>
      </c>
      <c r="C2" s="146"/>
      <c r="D2" s="146"/>
      <c r="E2" s="146"/>
      <c r="F2" s="146"/>
      <c r="G2" s="146"/>
      <c r="H2" s="146"/>
      <c r="I2" s="54"/>
      <c r="J2" s="27"/>
      <c r="L2" s="145" t="s">
        <v>26</v>
      </c>
      <c r="M2" s="146"/>
      <c r="N2" s="146"/>
      <c r="O2" s="146"/>
      <c r="P2" s="146"/>
      <c r="Q2" s="146"/>
      <c r="R2" s="146"/>
      <c r="S2" s="54"/>
      <c r="T2" s="27"/>
      <c r="V2" s="145" t="s">
        <v>27</v>
      </c>
      <c r="W2" s="146"/>
      <c r="X2" s="146"/>
      <c r="Y2" s="146"/>
      <c r="Z2" s="146"/>
      <c r="AA2" s="146"/>
      <c r="AB2" s="146"/>
    </row>
    <row r="3" spans="2:28">
      <c r="B3" s="16"/>
      <c r="L3" s="16"/>
      <c r="V3" s="16"/>
    </row>
    <row r="4" spans="2:28" ht="17" thickBot="1">
      <c r="B4" s="16" t="s">
        <v>20</v>
      </c>
      <c r="L4" s="16" t="s">
        <v>20</v>
      </c>
      <c r="V4" s="16" t="s">
        <v>20</v>
      </c>
    </row>
    <row r="5" spans="2:28">
      <c r="B5" s="123" t="s">
        <v>15</v>
      </c>
      <c r="C5" s="130" t="s">
        <v>16</v>
      </c>
      <c r="D5" s="126"/>
      <c r="E5" s="126"/>
      <c r="F5" s="126"/>
      <c r="G5" s="126"/>
      <c r="H5" s="126"/>
      <c r="I5" s="23"/>
      <c r="J5" s="28"/>
      <c r="L5" s="123" t="s">
        <v>15</v>
      </c>
      <c r="M5" s="130" t="s">
        <v>16</v>
      </c>
      <c r="N5" s="126"/>
      <c r="O5" s="126"/>
      <c r="P5" s="126"/>
      <c r="Q5" s="126"/>
      <c r="R5" s="126"/>
      <c r="S5" s="23"/>
      <c r="T5" s="28"/>
      <c r="V5" s="123" t="s">
        <v>15</v>
      </c>
      <c r="W5" s="130" t="s">
        <v>16</v>
      </c>
      <c r="X5" s="126"/>
      <c r="Y5" s="126"/>
      <c r="Z5" s="126"/>
      <c r="AA5" s="126"/>
      <c r="AB5" s="126"/>
    </row>
    <row r="6" spans="2:28">
      <c r="B6" s="124"/>
      <c r="C6" s="133" t="s">
        <v>17</v>
      </c>
      <c r="D6" s="128" t="s">
        <v>28</v>
      </c>
      <c r="E6" s="128"/>
      <c r="F6" s="128"/>
      <c r="G6" s="128"/>
      <c r="H6" s="128"/>
      <c r="I6" s="23"/>
      <c r="J6" s="28"/>
      <c r="L6" s="124"/>
      <c r="M6" s="133" t="s">
        <v>17</v>
      </c>
      <c r="N6" s="128" t="s">
        <v>28</v>
      </c>
      <c r="O6" s="128"/>
      <c r="P6" s="128"/>
      <c r="Q6" s="128"/>
      <c r="R6" s="128"/>
      <c r="S6" s="23"/>
      <c r="T6" s="28"/>
      <c r="V6" s="124"/>
      <c r="W6" s="133" t="s">
        <v>17</v>
      </c>
      <c r="X6" s="128" t="s">
        <v>28</v>
      </c>
      <c r="Y6" s="128"/>
      <c r="Z6" s="128"/>
      <c r="AA6" s="128"/>
      <c r="AB6" s="128"/>
    </row>
    <row r="7" spans="2:28" ht="17" thickBot="1">
      <c r="B7" s="124"/>
      <c r="C7" s="144"/>
      <c r="D7" s="22" t="s">
        <v>22</v>
      </c>
      <c r="E7" s="22" t="s">
        <v>23</v>
      </c>
      <c r="F7" s="22" t="s">
        <v>24</v>
      </c>
      <c r="G7" s="22" t="s">
        <v>29</v>
      </c>
      <c r="H7" s="22" t="s">
        <v>30</v>
      </c>
      <c r="I7" s="22"/>
      <c r="J7" s="29"/>
      <c r="L7" s="124"/>
      <c r="M7" s="144"/>
      <c r="N7" s="22" t="s">
        <v>22</v>
      </c>
      <c r="O7" s="22" t="s">
        <v>23</v>
      </c>
      <c r="P7" s="22" t="s">
        <v>24</v>
      </c>
      <c r="Q7" s="22" t="s">
        <v>29</v>
      </c>
      <c r="R7" s="22" t="s">
        <v>30</v>
      </c>
      <c r="S7" s="22"/>
      <c r="T7" s="29"/>
      <c r="V7" s="124"/>
      <c r="W7" s="144"/>
      <c r="X7" s="22" t="s">
        <v>22</v>
      </c>
      <c r="Y7" s="22" t="s">
        <v>23</v>
      </c>
      <c r="Z7" s="22" t="s">
        <v>24</v>
      </c>
      <c r="AA7" s="22" t="s">
        <v>29</v>
      </c>
      <c r="AB7" s="22" t="s">
        <v>30</v>
      </c>
    </row>
    <row r="8" spans="2:28">
      <c r="B8" s="18" t="s">
        <v>19</v>
      </c>
      <c r="C8" s="33">
        <v>7500</v>
      </c>
      <c r="D8" s="34">
        <v>22.582000000000001</v>
      </c>
      <c r="E8" s="34">
        <v>11.502000000000001</v>
      </c>
      <c r="F8" s="34">
        <v>8.516</v>
      </c>
      <c r="G8" s="34">
        <v>9.6639999999999997</v>
      </c>
      <c r="H8" s="34">
        <v>18.873999999999999</v>
      </c>
      <c r="I8" s="24"/>
      <c r="J8" s="30"/>
      <c r="L8" s="18" t="s">
        <v>19</v>
      </c>
      <c r="M8" s="33">
        <v>3969</v>
      </c>
      <c r="N8" s="34">
        <v>41.451000000000001</v>
      </c>
      <c r="O8" s="34">
        <v>6.6159999999999997</v>
      </c>
      <c r="P8" s="34">
        <v>13.885</v>
      </c>
      <c r="Q8" s="34">
        <v>35.927</v>
      </c>
      <c r="R8" s="34">
        <v>12.083</v>
      </c>
      <c r="S8" s="24"/>
      <c r="T8" s="30"/>
      <c r="V8" s="18" t="s">
        <v>19</v>
      </c>
      <c r="W8" s="33">
        <v>1257</v>
      </c>
      <c r="X8" s="34">
        <v>26.38</v>
      </c>
      <c r="Y8" s="34">
        <v>23.664000000000001</v>
      </c>
      <c r="Z8" s="34">
        <v>20.227</v>
      </c>
      <c r="AA8" s="34">
        <v>52.707000000000001</v>
      </c>
      <c r="AB8" s="34">
        <v>51.689</v>
      </c>
    </row>
    <row r="9" spans="2:28">
      <c r="B9" s="8" t="s">
        <v>1</v>
      </c>
      <c r="C9" s="35">
        <v>600</v>
      </c>
      <c r="D9" s="36">
        <v>18.213000000000001</v>
      </c>
      <c r="E9" s="36">
        <v>1.4139999999999999</v>
      </c>
      <c r="F9" s="36">
        <v>1.5780000000000001</v>
      </c>
      <c r="G9" s="36">
        <v>2.839</v>
      </c>
      <c r="H9" s="36">
        <v>10.734</v>
      </c>
      <c r="I9" s="25"/>
      <c r="J9" s="31"/>
      <c r="L9" s="8" t="s">
        <v>1</v>
      </c>
      <c r="M9" s="35">
        <v>302</v>
      </c>
      <c r="N9" s="36">
        <v>55.488</v>
      </c>
      <c r="O9" s="36">
        <v>2.5270000000000001</v>
      </c>
      <c r="P9" s="36">
        <v>2.855</v>
      </c>
      <c r="Q9" s="36">
        <v>37.152000000000001</v>
      </c>
      <c r="R9" s="36">
        <v>32.055</v>
      </c>
      <c r="S9" s="25"/>
      <c r="T9" s="31"/>
      <c r="V9" s="8" t="s">
        <v>1</v>
      </c>
      <c r="W9" s="35">
        <v>196</v>
      </c>
      <c r="X9" s="36">
        <v>7.8840000000000003</v>
      </c>
      <c r="Y9" s="36">
        <v>6.6289999999999996</v>
      </c>
      <c r="Z9" s="36">
        <v>28.597000000000001</v>
      </c>
      <c r="AA9" s="36">
        <v>42.905999999999999</v>
      </c>
      <c r="AB9" s="36">
        <v>42.41</v>
      </c>
    </row>
    <row r="10" spans="2:28">
      <c r="B10" s="8" t="s">
        <v>42</v>
      </c>
      <c r="C10" s="35">
        <v>9782</v>
      </c>
      <c r="D10" s="38">
        <v>36.295999999999999</v>
      </c>
      <c r="E10" s="36">
        <v>37.167999999999999</v>
      </c>
      <c r="F10" s="38">
        <v>9.3520000000000003</v>
      </c>
      <c r="G10" s="38">
        <v>23.998000000000001</v>
      </c>
      <c r="H10" s="38">
        <v>42.402000000000001</v>
      </c>
      <c r="I10" s="25"/>
      <c r="J10" s="31"/>
      <c r="L10" s="8" t="s">
        <v>42</v>
      </c>
      <c r="M10" s="35">
        <v>9772</v>
      </c>
      <c r="N10" s="38">
        <v>52.777999999999999</v>
      </c>
      <c r="O10" s="36">
        <v>50.77</v>
      </c>
      <c r="P10" s="38">
        <v>10.7</v>
      </c>
      <c r="Q10" s="38">
        <v>16.824000000000002</v>
      </c>
      <c r="R10" s="38">
        <v>26.672000000000001</v>
      </c>
      <c r="S10" s="25"/>
      <c r="T10" s="31"/>
      <c r="V10" s="8" t="s">
        <v>42</v>
      </c>
      <c r="W10" s="35">
        <v>9775</v>
      </c>
      <c r="X10" s="38">
        <v>46.026000000000003</v>
      </c>
      <c r="Y10" s="36">
        <v>23.004000000000001</v>
      </c>
      <c r="Z10" s="38">
        <v>15.974</v>
      </c>
      <c r="AA10" s="38">
        <v>15.412000000000001</v>
      </c>
      <c r="AB10" s="38">
        <v>28.091000000000001</v>
      </c>
    </row>
    <row r="11" spans="2:28" ht="17" thickBot="1">
      <c r="B11" s="9" t="s">
        <v>2</v>
      </c>
      <c r="C11" s="39">
        <v>75</v>
      </c>
      <c r="D11" s="40">
        <v>47.09</v>
      </c>
      <c r="E11" s="40">
        <v>5.2119999999999997</v>
      </c>
      <c r="F11" s="48"/>
      <c r="G11" s="48"/>
      <c r="H11" s="48"/>
      <c r="I11" s="25"/>
      <c r="J11" s="31"/>
      <c r="L11" s="9" t="s">
        <v>2</v>
      </c>
      <c r="M11" s="39">
        <v>66</v>
      </c>
      <c r="N11" s="40">
        <v>42.58</v>
      </c>
      <c r="O11" s="40">
        <v>5.8159999999999998</v>
      </c>
      <c r="P11" s="48"/>
      <c r="Q11" s="48"/>
      <c r="R11" s="48"/>
      <c r="S11" s="25"/>
      <c r="T11" s="31"/>
      <c r="V11" s="9" t="s">
        <v>2</v>
      </c>
      <c r="W11" s="39">
        <v>76</v>
      </c>
      <c r="X11" s="40">
        <v>25.774000000000001</v>
      </c>
      <c r="Y11" s="40">
        <v>20.978000000000002</v>
      </c>
      <c r="Z11" s="48"/>
      <c r="AA11" s="48"/>
      <c r="AB11" s="48"/>
    </row>
    <row r="14" spans="2:28" ht="17" thickBot="1">
      <c r="B14" s="16" t="s">
        <v>31</v>
      </c>
      <c r="L14" s="16" t="s">
        <v>31</v>
      </c>
      <c r="V14" s="16" t="s">
        <v>31</v>
      </c>
    </row>
    <row r="15" spans="2:28">
      <c r="B15" s="123" t="s">
        <v>15</v>
      </c>
      <c r="C15" s="130" t="s">
        <v>16</v>
      </c>
      <c r="D15" s="126"/>
      <c r="E15" s="126"/>
      <c r="F15" s="126"/>
      <c r="G15" s="126"/>
      <c r="H15" s="126"/>
      <c r="L15" s="123" t="s">
        <v>15</v>
      </c>
      <c r="M15" s="130" t="s">
        <v>16</v>
      </c>
      <c r="N15" s="126"/>
      <c r="O15" s="126"/>
      <c r="P15" s="126"/>
      <c r="Q15" s="126"/>
      <c r="R15" s="126"/>
      <c r="V15" s="123" t="s">
        <v>15</v>
      </c>
      <c r="W15" s="130" t="s">
        <v>16</v>
      </c>
      <c r="X15" s="126"/>
      <c r="Y15" s="126"/>
      <c r="Z15" s="126"/>
      <c r="AA15" s="126"/>
      <c r="AB15" s="126"/>
    </row>
    <row r="16" spans="2:28">
      <c r="B16" s="124"/>
      <c r="C16" s="133" t="s">
        <v>17</v>
      </c>
      <c r="D16" s="128" t="s">
        <v>28</v>
      </c>
      <c r="E16" s="128"/>
      <c r="F16" s="128"/>
      <c r="G16" s="128"/>
      <c r="H16" s="128"/>
      <c r="L16" s="124"/>
      <c r="M16" s="133" t="s">
        <v>17</v>
      </c>
      <c r="N16" s="128" t="s">
        <v>28</v>
      </c>
      <c r="O16" s="128"/>
      <c r="P16" s="128"/>
      <c r="Q16" s="128"/>
      <c r="R16" s="128"/>
      <c r="V16" s="124"/>
      <c r="W16" s="133" t="s">
        <v>17</v>
      </c>
      <c r="X16" s="128" t="s">
        <v>28</v>
      </c>
      <c r="Y16" s="128"/>
      <c r="Z16" s="128"/>
      <c r="AA16" s="128"/>
      <c r="AB16" s="128"/>
    </row>
    <row r="17" spans="2:28" ht="17" thickBot="1">
      <c r="B17" s="124"/>
      <c r="C17" s="144"/>
      <c r="D17" s="22" t="s">
        <v>22</v>
      </c>
      <c r="E17" s="22" t="s">
        <v>23</v>
      </c>
      <c r="F17" s="22" t="s">
        <v>24</v>
      </c>
      <c r="G17" s="22" t="s">
        <v>29</v>
      </c>
      <c r="H17" s="22" t="s">
        <v>30</v>
      </c>
      <c r="L17" s="124"/>
      <c r="M17" s="144"/>
      <c r="N17" s="32" t="s">
        <v>22</v>
      </c>
      <c r="O17" s="32" t="s">
        <v>23</v>
      </c>
      <c r="P17" s="32" t="s">
        <v>24</v>
      </c>
      <c r="Q17" s="50" t="s">
        <v>29</v>
      </c>
      <c r="R17" s="50" t="s">
        <v>30</v>
      </c>
      <c r="V17" s="124"/>
      <c r="W17" s="144"/>
      <c r="X17" s="50" t="s">
        <v>22</v>
      </c>
      <c r="Y17" s="50" t="s">
        <v>23</v>
      </c>
      <c r="Z17" s="50" t="s">
        <v>24</v>
      </c>
      <c r="AA17" s="50" t="s">
        <v>29</v>
      </c>
      <c r="AB17" s="50" t="s">
        <v>30</v>
      </c>
    </row>
    <row r="18" spans="2:28">
      <c r="B18" s="19" t="s">
        <v>19</v>
      </c>
      <c r="C18" s="34">
        <v>1100</v>
      </c>
      <c r="D18" s="34">
        <v>32.761000000000003</v>
      </c>
      <c r="E18" s="34">
        <v>20.292999999999999</v>
      </c>
      <c r="F18" s="34">
        <v>36.363999999999997</v>
      </c>
      <c r="G18" s="34">
        <v>19.638000000000002</v>
      </c>
      <c r="H18" s="34">
        <v>38.773000000000003</v>
      </c>
      <c r="L18" s="19" t="s">
        <v>19</v>
      </c>
      <c r="M18" s="36">
        <v>905</v>
      </c>
      <c r="N18" s="42">
        <v>24.745999999999999</v>
      </c>
      <c r="O18" s="42">
        <v>13.608000000000001</v>
      </c>
      <c r="P18" s="43">
        <v>18.809000000000001</v>
      </c>
      <c r="Q18" s="34">
        <v>26.103999999999999</v>
      </c>
      <c r="R18" s="51">
        <v>52.750999999999998</v>
      </c>
      <c r="V18" s="19" t="s">
        <v>19</v>
      </c>
      <c r="W18" s="36">
        <v>968</v>
      </c>
      <c r="X18" s="36">
        <v>39.345999999999997</v>
      </c>
      <c r="Y18" s="36">
        <v>22.074999999999999</v>
      </c>
      <c r="Z18" s="36">
        <v>47.718000000000004</v>
      </c>
      <c r="AA18" s="36">
        <v>31.19</v>
      </c>
      <c r="AB18" s="36">
        <v>47.664000000000001</v>
      </c>
    </row>
    <row r="19" spans="2:28">
      <c r="B19" s="20" t="s">
        <v>1</v>
      </c>
      <c r="C19" s="36">
        <v>501</v>
      </c>
      <c r="D19" s="36">
        <v>33.026000000000003</v>
      </c>
      <c r="E19" s="36">
        <v>12.651</v>
      </c>
      <c r="F19" s="36">
        <v>15.148</v>
      </c>
      <c r="G19" s="36">
        <v>4.3857999999999997</v>
      </c>
      <c r="H19" s="36">
        <v>6.41</v>
      </c>
      <c r="L19" s="20" t="s">
        <v>1</v>
      </c>
      <c r="M19" s="36">
        <v>424</v>
      </c>
      <c r="N19" s="45">
        <v>30.186</v>
      </c>
      <c r="O19" s="45">
        <v>8.6329999999999991</v>
      </c>
      <c r="P19" s="45">
        <v>5.3330000000000002</v>
      </c>
      <c r="Q19" s="45">
        <v>13.808999999999999</v>
      </c>
      <c r="R19" s="45">
        <v>28.018999999999998</v>
      </c>
      <c r="V19" s="20" t="s">
        <v>1</v>
      </c>
      <c r="W19" s="36">
        <v>277</v>
      </c>
      <c r="X19" s="43">
        <v>47.225000000000001</v>
      </c>
      <c r="Y19" s="36">
        <v>17.48</v>
      </c>
      <c r="Z19" s="36">
        <v>21.600999999999999</v>
      </c>
      <c r="AA19" s="36">
        <v>13.39</v>
      </c>
      <c r="AB19" s="36">
        <v>23.44</v>
      </c>
    </row>
    <row r="20" spans="2:28" ht="17">
      <c r="B20" s="20" t="s">
        <v>42</v>
      </c>
      <c r="C20" s="36">
        <v>10394</v>
      </c>
      <c r="D20" s="36">
        <v>32.901000000000003</v>
      </c>
      <c r="E20" s="36">
        <v>39.354999999999997</v>
      </c>
      <c r="F20" s="36">
        <v>12.355</v>
      </c>
      <c r="G20" s="51">
        <v>33.366</v>
      </c>
      <c r="H20" s="36">
        <v>49.012</v>
      </c>
      <c r="L20" s="20" t="s">
        <v>42</v>
      </c>
      <c r="M20" s="36">
        <v>9558</v>
      </c>
      <c r="N20" s="46">
        <v>16.763999999999999</v>
      </c>
      <c r="O20" s="45">
        <v>18.849</v>
      </c>
      <c r="P20" s="43">
        <v>17.033999999999999</v>
      </c>
      <c r="Q20" s="43">
        <v>23.728000000000002</v>
      </c>
      <c r="R20" s="43">
        <v>45.965000000000003</v>
      </c>
      <c r="V20" s="20" t="s">
        <v>42</v>
      </c>
      <c r="W20" s="36">
        <v>8508</v>
      </c>
      <c r="X20" s="43">
        <v>28.681999999999999</v>
      </c>
      <c r="Y20" s="36">
        <v>26.024999999999999</v>
      </c>
      <c r="Z20" s="42">
        <v>42.091000000000001</v>
      </c>
      <c r="AA20" s="51">
        <v>29.841999999999999</v>
      </c>
      <c r="AB20" s="42">
        <v>56.512</v>
      </c>
    </row>
    <row r="21" spans="2:28" ht="17" thickBot="1">
      <c r="B21" s="21" t="s">
        <v>2</v>
      </c>
      <c r="C21" s="40">
        <v>68</v>
      </c>
      <c r="D21" s="40">
        <v>20.484000000000002</v>
      </c>
      <c r="E21" s="40">
        <v>13.683</v>
      </c>
      <c r="F21" s="48"/>
      <c r="G21" s="48"/>
      <c r="H21" s="48"/>
      <c r="L21" s="21" t="s">
        <v>2</v>
      </c>
      <c r="M21" s="40">
        <v>72</v>
      </c>
      <c r="N21" s="47">
        <v>9.67</v>
      </c>
      <c r="O21" s="47">
        <v>6.952</v>
      </c>
      <c r="P21" s="49"/>
      <c r="Q21" s="49"/>
      <c r="R21" s="49"/>
      <c r="V21" s="21" t="s">
        <v>2</v>
      </c>
      <c r="W21" s="40">
        <v>78</v>
      </c>
      <c r="X21" s="40">
        <v>34.722999999999999</v>
      </c>
      <c r="Y21" s="40">
        <v>10.092000000000001</v>
      </c>
      <c r="Z21" s="40"/>
      <c r="AA21" s="40"/>
      <c r="AB21" s="40"/>
    </row>
  </sheetData>
  <mergeCells count="27">
    <mergeCell ref="W6:W7"/>
    <mergeCell ref="B2:H2"/>
    <mergeCell ref="L2:R2"/>
    <mergeCell ref="V2:AB2"/>
    <mergeCell ref="B5:B7"/>
    <mergeCell ref="C5:H5"/>
    <mergeCell ref="L5:L7"/>
    <mergeCell ref="M5:R5"/>
    <mergeCell ref="V5:V7"/>
    <mergeCell ref="W5:AB5"/>
    <mergeCell ref="C6:C7"/>
    <mergeCell ref="X16:AB16"/>
    <mergeCell ref="X6:AB6"/>
    <mergeCell ref="B15:B17"/>
    <mergeCell ref="C15:H15"/>
    <mergeCell ref="L15:L17"/>
    <mergeCell ref="M15:R15"/>
    <mergeCell ref="V15:V17"/>
    <mergeCell ref="W15:AB15"/>
    <mergeCell ref="C16:C17"/>
    <mergeCell ref="D16:H16"/>
    <mergeCell ref="D6:H6"/>
    <mergeCell ref="M6:M7"/>
    <mergeCell ref="N6:R6"/>
    <mergeCell ref="M16:M17"/>
    <mergeCell ref="N16:R16"/>
    <mergeCell ref="W16:W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C951-3000-4C4C-AAA2-ABA6E1C54342}">
  <dimension ref="B2:AB11"/>
  <sheetViews>
    <sheetView zoomScale="69" zoomScaleNormal="40" workbookViewId="0">
      <selection activeCell="AD19" sqref="AD19"/>
    </sheetView>
  </sheetViews>
  <sheetFormatPr baseColWidth="10" defaultRowHeight="16"/>
  <cols>
    <col min="2" max="3" width="13.1640625" bestFit="1" customWidth="1"/>
    <col min="4" max="4" width="14.1640625" bestFit="1" customWidth="1"/>
    <col min="5" max="5" width="15.1640625" bestFit="1" customWidth="1"/>
    <col min="6" max="6" width="15.1640625" customWidth="1"/>
    <col min="7" max="7" width="17.6640625" bestFit="1" customWidth="1"/>
    <col min="8" max="8" width="9.33203125" bestFit="1" customWidth="1"/>
    <col min="9" max="9" width="9.33203125" customWidth="1"/>
    <col min="10" max="10" width="2.1640625" style="26" customWidth="1"/>
    <col min="12" max="13" width="13.1640625" bestFit="1" customWidth="1"/>
    <col min="14" max="14" width="14.1640625" bestFit="1" customWidth="1"/>
    <col min="15" max="15" width="15.1640625" bestFit="1" customWidth="1"/>
    <col min="16" max="17" width="15.1640625" customWidth="1"/>
    <col min="18" max="18" width="9.33203125" bestFit="1" customWidth="1"/>
    <col min="19" max="19" width="9.33203125" customWidth="1"/>
    <col min="20" max="20" width="2" style="26" customWidth="1"/>
    <col min="22" max="23" width="13.1640625" bestFit="1" customWidth="1"/>
    <col min="24" max="24" width="14.1640625" bestFit="1" customWidth="1"/>
    <col min="25" max="25" width="15.1640625" bestFit="1" customWidth="1"/>
    <col min="26" max="27" width="15.1640625" customWidth="1"/>
    <col min="28" max="28" width="9.33203125" bestFit="1" customWidth="1"/>
  </cols>
  <sheetData>
    <row r="2" spans="2:28">
      <c r="B2" s="23" t="s">
        <v>25</v>
      </c>
      <c r="C2" s="23"/>
      <c r="D2" s="23"/>
      <c r="E2" s="23"/>
      <c r="F2" s="23"/>
      <c r="G2" s="23"/>
      <c r="H2" s="23"/>
      <c r="I2" s="17"/>
      <c r="J2" s="27"/>
      <c r="L2" s="23" t="s">
        <v>26</v>
      </c>
      <c r="M2" s="23"/>
      <c r="N2" s="23"/>
      <c r="O2" s="23"/>
      <c r="P2" s="23"/>
      <c r="Q2" s="23"/>
      <c r="R2" s="23"/>
      <c r="S2" s="17"/>
      <c r="T2" s="27"/>
      <c r="V2" s="23" t="s">
        <v>27</v>
      </c>
      <c r="W2" s="23"/>
      <c r="X2" s="23"/>
      <c r="Y2" s="23"/>
      <c r="Z2" s="23"/>
      <c r="AA2" s="23"/>
      <c r="AB2" s="23"/>
    </row>
    <row r="4" spans="2:28" ht="17" thickBot="1">
      <c r="B4" s="16" t="s">
        <v>21</v>
      </c>
      <c r="L4" s="16" t="s">
        <v>21</v>
      </c>
      <c r="V4" s="16" t="s">
        <v>21</v>
      </c>
    </row>
    <row r="5" spans="2:28">
      <c r="B5" s="123" t="s">
        <v>15</v>
      </c>
      <c r="C5" s="130"/>
      <c r="D5" s="126"/>
      <c r="E5" s="126"/>
      <c r="F5" s="126"/>
      <c r="G5" s="127"/>
      <c r="L5" s="123" t="s">
        <v>15</v>
      </c>
      <c r="M5" s="130"/>
      <c r="N5" s="126"/>
      <c r="O5" s="126"/>
      <c r="P5" s="126"/>
      <c r="Q5" s="127"/>
      <c r="V5" s="123" t="s">
        <v>15</v>
      </c>
      <c r="W5" s="130"/>
      <c r="X5" s="126"/>
      <c r="Y5" s="126"/>
      <c r="Z5" s="126"/>
      <c r="AA5" s="127"/>
    </row>
    <row r="6" spans="2:28">
      <c r="B6" s="124"/>
      <c r="C6" s="131" t="s">
        <v>28</v>
      </c>
      <c r="D6" s="128"/>
      <c r="E6" s="128"/>
      <c r="F6" s="128"/>
      <c r="G6" s="129"/>
      <c r="L6" s="124"/>
      <c r="M6" s="131" t="s">
        <v>28</v>
      </c>
      <c r="N6" s="128"/>
      <c r="O6" s="128"/>
      <c r="P6" s="128"/>
      <c r="Q6" s="129"/>
      <c r="V6" s="124"/>
      <c r="W6" s="131" t="s">
        <v>28</v>
      </c>
      <c r="X6" s="128"/>
      <c r="Y6" s="128"/>
      <c r="Z6" s="128"/>
      <c r="AA6" s="129"/>
    </row>
    <row r="7" spans="2:28" ht="17" thickBot="1">
      <c r="B7" s="124"/>
      <c r="C7" s="52" t="s">
        <v>22</v>
      </c>
      <c r="D7" s="50" t="s">
        <v>23</v>
      </c>
      <c r="E7" s="50" t="s">
        <v>24</v>
      </c>
      <c r="F7" s="50" t="s">
        <v>29</v>
      </c>
      <c r="G7" s="53" t="s">
        <v>30</v>
      </c>
      <c r="L7" s="124"/>
      <c r="M7" s="57" t="s">
        <v>22</v>
      </c>
      <c r="N7" s="32" t="s">
        <v>23</v>
      </c>
      <c r="O7" s="32" t="s">
        <v>24</v>
      </c>
      <c r="P7" s="50" t="s">
        <v>29</v>
      </c>
      <c r="Q7" s="53" t="s">
        <v>30</v>
      </c>
      <c r="V7" s="124"/>
      <c r="W7" s="57" t="s">
        <v>22</v>
      </c>
      <c r="X7" s="32" t="s">
        <v>23</v>
      </c>
      <c r="Y7" s="32" t="s">
        <v>24</v>
      </c>
      <c r="Z7" s="50" t="s">
        <v>29</v>
      </c>
      <c r="AA7" s="53" t="s">
        <v>30</v>
      </c>
    </row>
    <row r="8" spans="2:28">
      <c r="B8" s="20" t="s">
        <v>1</v>
      </c>
      <c r="C8" s="35">
        <v>29.71</v>
      </c>
      <c r="D8" s="36">
        <v>5.8330000000000002</v>
      </c>
      <c r="E8" s="36">
        <v>5.48</v>
      </c>
      <c r="F8" s="36">
        <v>8.1769999999999996</v>
      </c>
      <c r="G8" s="37">
        <v>13.364000000000001</v>
      </c>
      <c r="L8" s="20" t="s">
        <v>1</v>
      </c>
      <c r="M8" s="58">
        <v>43.475999999999999</v>
      </c>
      <c r="N8" s="45">
        <v>15.12</v>
      </c>
      <c r="O8" s="45">
        <v>3.444</v>
      </c>
      <c r="P8" s="45">
        <v>15.484</v>
      </c>
      <c r="Q8" s="44">
        <v>6.56</v>
      </c>
      <c r="V8" s="20" t="s">
        <v>1</v>
      </c>
      <c r="W8" s="58">
        <v>35.853000000000002</v>
      </c>
      <c r="X8" s="45">
        <v>6.5259999999999998</v>
      </c>
      <c r="Y8" s="45">
        <v>5.2850000000000001</v>
      </c>
      <c r="Z8" s="55">
        <v>8.843</v>
      </c>
      <c r="AA8" s="44">
        <v>12.997</v>
      </c>
    </row>
    <row r="9" spans="2:28" ht="17">
      <c r="B9" s="20" t="s">
        <v>42</v>
      </c>
      <c r="C9" s="35">
        <v>17.373000000000001</v>
      </c>
      <c r="D9" s="36">
        <v>37.595999999999997</v>
      </c>
      <c r="E9" s="36">
        <v>38.241</v>
      </c>
      <c r="F9" s="55">
        <v>24.437999999999999</v>
      </c>
      <c r="G9" s="37">
        <v>46.63</v>
      </c>
      <c r="L9" s="20" t="s">
        <v>42</v>
      </c>
      <c r="M9" s="59">
        <v>13.778</v>
      </c>
      <c r="N9" s="45">
        <v>35.767000000000003</v>
      </c>
      <c r="O9" s="60">
        <v>10.981</v>
      </c>
      <c r="P9" s="60">
        <v>26.021000000000001</v>
      </c>
      <c r="Q9" s="61">
        <v>34.076000000000001</v>
      </c>
      <c r="V9" s="20" t="s">
        <v>42</v>
      </c>
      <c r="W9" s="59">
        <v>9.5839999999999996</v>
      </c>
      <c r="X9" s="55">
        <v>34.764000000000003</v>
      </c>
      <c r="Y9" s="60">
        <v>15.542999999999999</v>
      </c>
      <c r="Z9" s="60">
        <v>21.425999999999998</v>
      </c>
      <c r="AA9" s="61">
        <v>47.183999999999997</v>
      </c>
    </row>
    <row r="10" spans="2:28" ht="17">
      <c r="B10" s="20" t="s">
        <v>32</v>
      </c>
      <c r="C10" s="35">
        <v>34.305999999999997</v>
      </c>
      <c r="D10" s="36">
        <v>38.976999999999997</v>
      </c>
      <c r="E10" s="36">
        <v>32.965000000000003</v>
      </c>
      <c r="F10" s="55">
        <v>18.501000000000001</v>
      </c>
      <c r="G10" s="37">
        <v>47.673000000000002</v>
      </c>
      <c r="L10" s="20" t="s">
        <v>32</v>
      </c>
      <c r="M10" s="51">
        <v>43.76</v>
      </c>
      <c r="N10" s="51">
        <v>32.323999999999998</v>
      </c>
      <c r="O10" s="60">
        <v>18.641999999999999</v>
      </c>
      <c r="P10" s="60">
        <v>25.565000000000001</v>
      </c>
      <c r="Q10" s="61">
        <v>48.158000000000001</v>
      </c>
      <c r="V10" s="20" t="s">
        <v>32</v>
      </c>
      <c r="W10" s="59">
        <v>27.283999999999999</v>
      </c>
      <c r="X10" s="55">
        <v>15.754</v>
      </c>
      <c r="Y10" s="60">
        <v>40.533000000000001</v>
      </c>
      <c r="Z10" s="60">
        <v>25.234999999999999</v>
      </c>
      <c r="AA10" s="61">
        <v>53.204000000000001</v>
      </c>
    </row>
    <row r="11" spans="2:28" ht="17" thickBot="1">
      <c r="B11" s="21" t="s">
        <v>2</v>
      </c>
      <c r="C11" s="39">
        <v>13.019</v>
      </c>
      <c r="D11" s="40">
        <v>7.6619999999999999</v>
      </c>
      <c r="E11" s="48"/>
      <c r="F11" s="48"/>
      <c r="G11" s="56"/>
      <c r="L11" s="21" t="s">
        <v>2</v>
      </c>
      <c r="M11" s="62">
        <v>21.579000000000001</v>
      </c>
      <c r="N11" s="47">
        <v>9.3849999999999998</v>
      </c>
      <c r="O11" s="49"/>
      <c r="P11" s="49"/>
      <c r="Q11" s="63"/>
      <c r="V11" s="21" t="s">
        <v>2</v>
      </c>
      <c r="W11" s="62">
        <v>51.548999999999999</v>
      </c>
      <c r="X11" s="47">
        <v>20.991</v>
      </c>
      <c r="Y11" s="49"/>
      <c r="Z11" s="49"/>
      <c r="AA11" s="63"/>
    </row>
  </sheetData>
  <mergeCells count="9">
    <mergeCell ref="V5:V7"/>
    <mergeCell ref="W5:AA5"/>
    <mergeCell ref="W6:AA6"/>
    <mergeCell ref="B5:B7"/>
    <mergeCell ref="C5:G5"/>
    <mergeCell ref="C6:G6"/>
    <mergeCell ref="L5:L7"/>
    <mergeCell ref="M5:Q5"/>
    <mergeCell ref="M6:Q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Throughput</vt:lpstr>
      <vt:lpstr>Latency - Average</vt:lpstr>
      <vt:lpstr>Size</vt:lpstr>
      <vt:lpstr>Classification</vt:lpstr>
      <vt:lpstr>Mac &amp; Shared vCPU</vt:lpstr>
      <vt:lpstr>Latency - 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2018-09-18T02:15:46Z</cp:lastPrinted>
  <dcterms:created xsi:type="dcterms:W3CDTF">2018-09-18T01:51:51Z</dcterms:created>
  <dcterms:modified xsi:type="dcterms:W3CDTF">2019-04-09T17:10:35Z</dcterms:modified>
</cp:coreProperties>
</file>