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11"/>
  <workbookPr/>
  <mc:AlternateContent xmlns:mc="http://schemas.openxmlformats.org/markup-compatibility/2006">
    <mc:Choice Requires="x15">
      <x15ac:absPath xmlns:x15ac="http://schemas.microsoft.com/office/spreadsheetml/2010/11/ac" url="E:\results\"/>
    </mc:Choice>
  </mc:AlternateContent>
  <xr:revisionPtr revIDLastSave="0" documentId="11_AA1CD72ED817140CCD23EF9D187268B0AFEBBF40" xr6:coauthVersionLast="45" xr6:coauthVersionMax="45" xr10:uidLastSave="{00000000-0000-0000-0000-000000000000}"/>
  <bookViews>
    <workbookView xWindow="0" yWindow="0" windowWidth="21570" windowHeight="805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65" i="1" l="1"/>
  <c r="AB165" i="1"/>
  <c r="AA165" i="1"/>
  <c r="Z165" i="1"/>
  <c r="X165" i="1"/>
  <c r="W165" i="1"/>
  <c r="K162" i="1" l="1"/>
  <c r="I162" i="1"/>
  <c r="K161" i="1"/>
  <c r="I161" i="1"/>
  <c r="K160" i="1"/>
  <c r="I160" i="1"/>
  <c r="K159" i="1"/>
  <c r="I159" i="1"/>
  <c r="K158" i="1"/>
  <c r="I158" i="1"/>
  <c r="K157" i="1"/>
  <c r="I157" i="1"/>
  <c r="L157" i="1" s="1"/>
  <c r="J156" i="1"/>
  <c r="H156" i="1"/>
  <c r="K17" i="1"/>
  <c r="K16" i="1"/>
  <c r="K15" i="1"/>
  <c r="K14" i="1"/>
  <c r="K13" i="1"/>
  <c r="K12" i="1"/>
  <c r="J11" i="1"/>
  <c r="K7" i="1"/>
  <c r="L162" i="1" l="1"/>
  <c r="L159" i="1"/>
  <c r="L161" i="1"/>
  <c r="L158" i="1"/>
  <c r="L160" i="1"/>
  <c r="H3" i="1"/>
  <c r="J3" i="1"/>
  <c r="I4" i="1"/>
  <c r="K4" i="1"/>
  <c r="L4" i="1"/>
  <c r="I5" i="1"/>
  <c r="K5" i="1"/>
  <c r="L5" i="1"/>
  <c r="M5" i="1"/>
  <c r="M4" i="1" l="1"/>
  <c r="M17" i="1"/>
  <c r="M13" i="1"/>
  <c r="M12" i="1"/>
  <c r="M14" i="1"/>
  <c r="M15" i="1"/>
  <c r="M16" i="1"/>
  <c r="M157" i="1"/>
  <c r="M158" i="1"/>
  <c r="M159" i="1"/>
  <c r="M160" i="1"/>
  <c r="M161" i="1"/>
  <c r="M162" i="1"/>
  <c r="I13" i="1"/>
  <c r="I14" i="1"/>
  <c r="I15" i="1"/>
  <c r="I16" i="1"/>
  <c r="I17" i="1"/>
  <c r="I12" i="1"/>
  <c r="L12" i="1" s="1"/>
  <c r="H11" i="1"/>
  <c r="K6" i="1"/>
  <c r="M6" i="1" s="1"/>
  <c r="M7" i="1"/>
  <c r="K8" i="1"/>
  <c r="M8" i="1" s="1"/>
  <c r="K9" i="1"/>
  <c r="M9" i="1" s="1"/>
  <c r="I6" i="1"/>
  <c r="I7" i="1"/>
  <c r="I8" i="1"/>
  <c r="I9" i="1"/>
  <c r="L17" i="1" l="1"/>
  <c r="L16" i="1"/>
  <c r="L15" i="1"/>
  <c r="L14" i="1"/>
  <c r="L13" i="1"/>
  <c r="L9" i="1"/>
  <c r="L7" i="1"/>
  <c r="L6" i="1"/>
  <c r="L8" i="1"/>
</calcChain>
</file>

<file path=xl/sharedStrings.xml><?xml version="1.0" encoding="utf-8"?>
<sst xmlns="http://schemas.openxmlformats.org/spreadsheetml/2006/main" count="183" uniqueCount="68">
  <si>
    <t>Model</t>
  </si>
  <si>
    <t>ID</t>
  </si>
  <si>
    <t>Loading Scenario</t>
  </si>
  <si>
    <t>Foreman location</t>
  </si>
  <si>
    <t>Nodes</t>
  </si>
  <si>
    <t>Orig Height Mag (mm)</t>
  </si>
  <si>
    <t>Def. Height Mag (mm)</t>
  </si>
  <si>
    <t>Orig. Width Mag (mm)</t>
  </si>
  <si>
    <t>Def. width Mag (mm)</t>
  </si>
  <si>
    <t>Delta Height Mag (mm)</t>
  </si>
  <si>
    <t>Delta Width Mag (mm)</t>
  </si>
  <si>
    <t>x1,orig</t>
  </si>
  <si>
    <t>y1,orig</t>
  </si>
  <si>
    <t>z1,orig</t>
  </si>
  <si>
    <t>x2,orig</t>
  </si>
  <si>
    <t>y2,orig</t>
  </si>
  <si>
    <t>z2,orig</t>
  </si>
  <si>
    <t>x1,def</t>
  </si>
  <si>
    <t>y1,def</t>
  </si>
  <si>
    <t>z1,def</t>
  </si>
  <si>
    <t>x2,def</t>
  </si>
  <si>
    <t>y2,def</t>
  </si>
  <si>
    <t>z2,def</t>
  </si>
  <si>
    <t>x3,orig</t>
  </si>
  <si>
    <t>y3,orig</t>
  </si>
  <si>
    <t>z3,orig</t>
  </si>
  <si>
    <t>x4,orig</t>
  </si>
  <si>
    <t>y4,orig</t>
  </si>
  <si>
    <t>z4,orig</t>
  </si>
  <si>
    <t>x3,def</t>
  </si>
  <si>
    <t>y3,def</t>
  </si>
  <si>
    <t>z3,def</t>
  </si>
  <si>
    <t>x4,def</t>
  </si>
  <si>
    <t>y4,def</t>
  </si>
  <si>
    <t>z4,def</t>
  </si>
  <si>
    <t>Foreman Height, Width and magnitude</t>
  </si>
  <si>
    <t>First nodes listed are upper/on left side of body</t>
  </si>
  <si>
    <t>Node info</t>
  </si>
  <si>
    <t>1=upper nodes,2=lower nodes</t>
  </si>
  <si>
    <t>3=left handed nodes,4=right handed nodes</t>
  </si>
  <si>
    <t>1:SlideSlide Tether</t>
  </si>
  <si>
    <t>Pre-1</t>
  </si>
  <si>
    <t>SlideSlide_Tether/S2_Pre</t>
  </si>
  <si>
    <t>Height</t>
  </si>
  <si>
    <t>Width</t>
  </si>
  <si>
    <t>S2_4N_SlideSlide_tether</t>
  </si>
  <si>
    <t>C5/C6 - R</t>
  </si>
  <si>
    <t>40272/62515</t>
  </si>
  <si>
    <t>40374/65927</t>
  </si>
  <si>
    <t>missing</t>
  </si>
  <si>
    <t>S2_4P_SlideSlide_tether</t>
  </si>
  <si>
    <t>S2_5N_SlideSlide_tether</t>
  </si>
  <si>
    <t>S2_5P_SlideSlide_tether</t>
  </si>
  <si>
    <t>S2_6N_SlideSlide_tether</t>
  </si>
  <si>
    <t>S2_6P_SlideSlide_tether</t>
  </si>
  <si>
    <t>Pre-2</t>
  </si>
  <si>
    <t>C5/C6 - L</t>
  </si>
  <si>
    <t>36527/57675</t>
  </si>
  <si>
    <t>58369/52177</t>
  </si>
  <si>
    <t>C4/C5 - R</t>
  </si>
  <si>
    <t>1:Intact</t>
  </si>
  <si>
    <t>TLC_Pre_1-26_segmental</t>
  </si>
  <si>
    <t>TLC_4N_1</t>
  </si>
  <si>
    <t>TLC_4P_1</t>
  </si>
  <si>
    <t>TLC_5N_1</t>
  </si>
  <si>
    <t>TLC_5P_1</t>
  </si>
  <si>
    <t>TLC_6N_1</t>
  </si>
  <si>
    <t>TLC_6P_1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</si>
</sst>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ont="1" applyBorder="1"/>
    <xf numFmtId="0" fontId="0" fillId="0" borderId="1" xfId="0" applyFont="1" applyFill="1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5"/>
  <sheetViews>
    <sheetView tabSelected="1" zoomScale="98" zoomScaleNormal="98" workbookViewId="0">
      <pane ySplit="1" topLeftCell="A151" activePane="bottomLeft" state="frozen"/>
      <selection pane="bottomLeft" activeCell="W167" sqref="W167"/>
    </sheetView>
  </sheetViews>
  <sheetFormatPr defaultRowHeight="15"/>
  <cols>
    <col min="1" max="1" width="18" bestFit="1" customWidth="1"/>
    <col min="2" max="2" width="5.7109375" bestFit="1" customWidth="1"/>
    <col min="3" max="3" width="24" bestFit="1" customWidth="1"/>
    <col min="4" max="4" width="16.5703125" bestFit="1" customWidth="1"/>
    <col min="5" max="5" width="14" bestFit="1" customWidth="1"/>
    <col min="6" max="7" width="13.42578125" bestFit="1" customWidth="1"/>
    <col min="8" max="9" width="20.7109375" bestFit="1" customWidth="1"/>
    <col min="10" max="10" width="20.85546875" bestFit="1" customWidth="1"/>
    <col min="11" max="11" width="20" bestFit="1" customWidth="1"/>
    <col min="12" max="12" width="21.85546875" bestFit="1" customWidth="1"/>
    <col min="13" max="13" width="21.42578125" bestFit="1" customWidth="1"/>
    <col min="14" max="14" width="10.140625" customWidth="1"/>
    <col min="15" max="15" width="28.28515625" bestFit="1" customWidth="1"/>
    <col min="16" max="16" width="39.85546875" bestFit="1" customWidth="1"/>
  </cols>
  <sheetData>
    <row r="1" spans="1:4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/>
      <c r="G1" s="1"/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4"/>
      <c r="O1" s="2"/>
      <c r="P1" s="2"/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</row>
    <row r="2" spans="1:41">
      <c r="A2" t="s">
        <v>35</v>
      </c>
      <c r="E2" s="6" t="s">
        <v>36</v>
      </c>
      <c r="F2" s="6"/>
      <c r="G2" s="6"/>
      <c r="H2" s="6"/>
      <c r="I2" s="6"/>
      <c r="J2" s="6"/>
      <c r="K2" s="6"/>
      <c r="L2" s="6"/>
      <c r="M2" s="6"/>
      <c r="N2" s="6" t="s">
        <v>37</v>
      </c>
      <c r="O2" s="6" t="s">
        <v>38</v>
      </c>
      <c r="P2" s="6" t="s">
        <v>39</v>
      </c>
      <c r="Q2" s="7">
        <v>40272</v>
      </c>
      <c r="R2" s="7"/>
      <c r="S2" s="7"/>
      <c r="T2" s="7">
        <v>62515</v>
      </c>
      <c r="U2" s="7"/>
      <c r="V2" s="7"/>
      <c r="W2" s="7">
        <v>40272</v>
      </c>
      <c r="X2" s="7"/>
      <c r="Y2" s="7"/>
      <c r="Z2" s="7">
        <v>62515</v>
      </c>
      <c r="AA2" s="7"/>
      <c r="AB2" s="7"/>
      <c r="AC2" s="7">
        <v>40374</v>
      </c>
      <c r="AD2" s="7"/>
      <c r="AE2" s="7"/>
      <c r="AF2" s="7">
        <v>65927</v>
      </c>
      <c r="AG2" s="7"/>
      <c r="AH2" s="7"/>
      <c r="AI2" s="7">
        <v>40374</v>
      </c>
      <c r="AJ2" s="7"/>
      <c r="AK2" s="7"/>
      <c r="AL2" s="7">
        <v>65927</v>
      </c>
      <c r="AM2" s="7"/>
      <c r="AN2" s="7"/>
    </row>
    <row r="3" spans="1:41">
      <c r="A3" t="s">
        <v>40</v>
      </c>
      <c r="B3" t="s">
        <v>41</v>
      </c>
      <c r="C3" s="5" t="s">
        <v>42</v>
      </c>
      <c r="E3" t="s">
        <v>43</v>
      </c>
      <c r="F3" t="s">
        <v>44</v>
      </c>
      <c r="H3" s="8">
        <f>SQRT((Q3-T3)^2+(R3-U3)^2+(S3-V3)^2)</f>
        <v>9.2517969303265915</v>
      </c>
      <c r="I3" s="8"/>
      <c r="J3" s="8">
        <f>SQRT((AC3-AF3)^2+(AD3-AG3)^2+(AE3-AH3)^2)</f>
        <v>7.24056928424831</v>
      </c>
      <c r="K3" s="8"/>
      <c r="L3" s="8"/>
      <c r="M3" s="8"/>
      <c r="N3" s="4"/>
      <c r="Q3">
        <v>-12.7897</v>
      </c>
      <c r="R3">
        <v>446.62700000000001</v>
      </c>
      <c r="S3">
        <v>-722.22199999999998</v>
      </c>
      <c r="T3">
        <v>-13.6835</v>
      </c>
      <c r="U3">
        <v>448.94499999999999</v>
      </c>
      <c r="V3">
        <v>-731.13400000000001</v>
      </c>
      <c r="AC3">
        <v>-10.730399999999999</v>
      </c>
      <c r="AD3">
        <v>444.40699999999998</v>
      </c>
      <c r="AE3">
        <v>-723.61300000000006</v>
      </c>
      <c r="AF3">
        <v>-15.762</v>
      </c>
      <c r="AG3">
        <v>449.37</v>
      </c>
      <c r="AH3">
        <v>-725.18700000000001</v>
      </c>
    </row>
    <row r="4" spans="1:41">
      <c r="B4">
        <v>1</v>
      </c>
      <c r="C4" t="s">
        <v>45</v>
      </c>
      <c r="D4" t="s">
        <v>46</v>
      </c>
      <c r="E4" t="s">
        <v>47</v>
      </c>
      <c r="F4" t="s">
        <v>48</v>
      </c>
      <c r="I4" s="8" t="e">
        <f t="shared" ref="I4" si="0">SQRT((W4-Z4)^2+(X4-AA4)^2+(Y4-AB4)^2)</f>
        <v>#VALUE!</v>
      </c>
      <c r="J4" s="8"/>
      <c r="K4" s="8" t="e">
        <f t="shared" ref="K4:K9" si="1">SQRT((AI4-AL4)^2+(AJ4-AM4)^2+(AK4-AN4)^2)</f>
        <v>#VALUE!</v>
      </c>
      <c r="L4" s="8" t="e">
        <f>ABS(#REF!-I4)</f>
        <v>#REF!</v>
      </c>
      <c r="M4" s="8" t="e">
        <f t="shared" ref="M4:M9" si="2">ABS($J$3-K4)</f>
        <v>#VALUE!</v>
      </c>
      <c r="N4" s="4"/>
      <c r="W4" t="s">
        <v>49</v>
      </c>
      <c r="X4" t="s">
        <v>49</v>
      </c>
      <c r="Y4" t="s">
        <v>49</v>
      </c>
      <c r="Z4" t="s">
        <v>49</v>
      </c>
      <c r="AA4" t="s">
        <v>49</v>
      </c>
      <c r="AB4" t="s">
        <v>49</v>
      </c>
      <c r="AI4" t="s">
        <v>49</v>
      </c>
      <c r="AJ4" t="s">
        <v>49</v>
      </c>
      <c r="AK4" t="s">
        <v>49</v>
      </c>
      <c r="AL4" t="s">
        <v>49</v>
      </c>
      <c r="AM4" t="s">
        <v>49</v>
      </c>
      <c r="AN4" t="s">
        <v>49</v>
      </c>
    </row>
    <row r="5" spans="1:41">
      <c r="B5">
        <v>2</v>
      </c>
      <c r="C5" t="s">
        <v>50</v>
      </c>
      <c r="D5" t="s">
        <v>46</v>
      </c>
      <c r="E5" t="s">
        <v>47</v>
      </c>
      <c r="F5" t="s">
        <v>48</v>
      </c>
      <c r="I5" s="8">
        <f>SQRT((W5-Z5)^2+(X5-AA5)^2+(Y5-AB5)^2)</f>
        <v>9.2178737900884826</v>
      </c>
      <c r="J5" s="8"/>
      <c r="K5" s="8">
        <f t="shared" si="1"/>
        <v>7.8500954745786302</v>
      </c>
      <c r="L5" s="8">
        <f>ABS(H3-I5)</f>
        <v>3.3923140238108829E-2</v>
      </c>
      <c r="M5" s="8">
        <f t="shared" si="2"/>
        <v>0.60952619033032018</v>
      </c>
      <c r="N5" s="4"/>
      <c r="W5">
        <v>-12.739000000000001</v>
      </c>
      <c r="X5">
        <v>446.43200000000002</v>
      </c>
      <c r="Y5">
        <v>-722.37599999999998</v>
      </c>
      <c r="Z5">
        <v>-13.6701</v>
      </c>
      <c r="AA5">
        <v>448.86900000000003</v>
      </c>
      <c r="AB5">
        <v>-731.21699999999998</v>
      </c>
      <c r="AI5">
        <v>-10.3185</v>
      </c>
      <c r="AJ5">
        <v>440.64100000000002</v>
      </c>
      <c r="AK5">
        <v>-724.65099999999995</v>
      </c>
      <c r="AL5">
        <v>-15.4635</v>
      </c>
      <c r="AM5">
        <v>446.55500000000001</v>
      </c>
      <c r="AN5">
        <v>-725.07240000000002</v>
      </c>
    </row>
    <row r="6" spans="1:41">
      <c r="B6">
        <v>3</v>
      </c>
      <c r="C6" t="s">
        <v>51</v>
      </c>
      <c r="D6" t="s">
        <v>46</v>
      </c>
      <c r="E6" t="s">
        <v>47</v>
      </c>
      <c r="F6" t="s">
        <v>48</v>
      </c>
      <c r="I6" s="8">
        <f t="shared" ref="I6:I9" si="3">SQRT((W6-Z6)^2+(X6-AA6)^2+(Y6-AB6)^2)</f>
        <v>7.6884223062992794</v>
      </c>
      <c r="J6" s="8"/>
      <c r="K6" s="8">
        <f t="shared" si="1"/>
        <v>6.1260417962988019</v>
      </c>
      <c r="L6" s="8">
        <f>ABS(H3-I6)</f>
        <v>1.5633746240273121</v>
      </c>
      <c r="M6" s="8">
        <f t="shared" si="2"/>
        <v>1.1145274879495082</v>
      </c>
      <c r="N6" s="4"/>
      <c r="W6">
        <v>-14.2372</v>
      </c>
      <c r="X6">
        <v>449.327</v>
      </c>
      <c r="Y6">
        <v>-724.85799999999995</v>
      </c>
      <c r="Z6">
        <v>-14.293799999999999</v>
      </c>
      <c r="AA6">
        <v>450.06200000000001</v>
      </c>
      <c r="AB6">
        <v>-732.51099999999997</v>
      </c>
      <c r="AI6">
        <v>-12.244300000000001</v>
      </c>
      <c r="AJ6">
        <v>446.8</v>
      </c>
      <c r="AK6">
        <v>-725.726</v>
      </c>
      <c r="AL6">
        <v>-16.829599999999999</v>
      </c>
      <c r="AM6">
        <v>450.726</v>
      </c>
      <c r="AN6">
        <v>-726.77</v>
      </c>
    </row>
    <row r="7" spans="1:41">
      <c r="B7">
        <v>4</v>
      </c>
      <c r="C7" t="s">
        <v>52</v>
      </c>
      <c r="D7" t="s">
        <v>46</v>
      </c>
      <c r="E7" t="s">
        <v>47</v>
      </c>
      <c r="F7" t="s">
        <v>48</v>
      </c>
      <c r="I7" s="8">
        <f t="shared" si="3"/>
        <v>10.166018465456292</v>
      </c>
      <c r="J7" s="8"/>
      <c r="K7" s="8">
        <f t="shared" si="1"/>
        <v>7.7957514843919862</v>
      </c>
      <c r="L7" s="8">
        <f>ABS(H3-I7)</f>
        <v>0.91422153512970006</v>
      </c>
      <c r="M7" s="8">
        <f t="shared" si="2"/>
        <v>0.55518220014367614</v>
      </c>
      <c r="N7" s="4"/>
      <c r="W7">
        <v>-10.011100000000001</v>
      </c>
      <c r="X7">
        <v>447.08499999999998</v>
      </c>
      <c r="Y7">
        <v>-720.28200000000004</v>
      </c>
      <c r="Z7">
        <v>-11.7873</v>
      </c>
      <c r="AA7">
        <v>448.21199999999999</v>
      </c>
      <c r="AB7">
        <v>-730.22799999999995</v>
      </c>
      <c r="AI7">
        <v>-7.9425800000000004</v>
      </c>
      <c r="AJ7">
        <v>445.01499999999999</v>
      </c>
      <c r="AK7">
        <v>-721.87599999999998</v>
      </c>
      <c r="AL7">
        <v>-13.9475</v>
      </c>
      <c r="AM7">
        <v>449.54899999999998</v>
      </c>
      <c r="AN7">
        <v>-723.91499999999996</v>
      </c>
    </row>
    <row r="8" spans="1:41">
      <c r="B8">
        <v>5</v>
      </c>
      <c r="C8" t="s">
        <v>53</v>
      </c>
      <c r="D8" t="s">
        <v>46</v>
      </c>
      <c r="E8" t="s">
        <v>47</v>
      </c>
      <c r="F8" t="s">
        <v>48</v>
      </c>
      <c r="I8" s="8">
        <f t="shared" si="3"/>
        <v>8.8922641098879112</v>
      </c>
      <c r="J8" s="8"/>
      <c r="K8" s="8">
        <f t="shared" si="1"/>
        <v>6.8375530162478366</v>
      </c>
      <c r="L8" s="8">
        <f>ABS(H3-I8)</f>
        <v>0.35953282043868029</v>
      </c>
      <c r="M8" s="8">
        <f t="shared" si="2"/>
        <v>0.40301626800047341</v>
      </c>
      <c r="N8" s="4"/>
      <c r="W8">
        <v>-12.4824</v>
      </c>
      <c r="X8">
        <v>447.63099999999997</v>
      </c>
      <c r="Y8">
        <v>-722.48599999999999</v>
      </c>
      <c r="Z8">
        <v>-13.571400000000001</v>
      </c>
      <c r="AA8">
        <v>449.19299999999998</v>
      </c>
      <c r="AB8">
        <v>-731.17200000000003</v>
      </c>
      <c r="AI8">
        <v>-10.5533</v>
      </c>
      <c r="AJ8">
        <v>445.22899999999998</v>
      </c>
      <c r="AK8">
        <v>-723.87800000000004</v>
      </c>
      <c r="AL8">
        <v>-15.6388</v>
      </c>
      <c r="AM8">
        <v>449.59899999999999</v>
      </c>
      <c r="AN8">
        <v>-725.21699999999998</v>
      </c>
    </row>
    <row r="9" spans="1:41">
      <c r="B9">
        <v>6</v>
      </c>
      <c r="C9" t="s">
        <v>54</v>
      </c>
      <c r="D9" t="s">
        <v>46</v>
      </c>
      <c r="E9" t="s">
        <v>47</v>
      </c>
      <c r="F9" t="s">
        <v>48</v>
      </c>
      <c r="I9" s="8">
        <f t="shared" si="3"/>
        <v>10.177206002140267</v>
      </c>
      <c r="J9" s="8"/>
      <c r="K9" s="8">
        <f t="shared" si="1"/>
        <v>8.1556804627204489</v>
      </c>
      <c r="L9" s="8">
        <f>ABS(H3-I9)</f>
        <v>0.92540907181367515</v>
      </c>
      <c r="M9" s="8">
        <f t="shared" si="2"/>
        <v>0.91511117847213885</v>
      </c>
      <c r="N9" s="4"/>
      <c r="W9">
        <v>-10.901899999999999</v>
      </c>
      <c r="X9">
        <v>443.38099999999997</v>
      </c>
      <c r="Y9">
        <v>-721.12099999999998</v>
      </c>
      <c r="Z9">
        <v>-12.9168</v>
      </c>
      <c r="AA9">
        <v>447.185</v>
      </c>
      <c r="AB9">
        <v>-730.34299999999996</v>
      </c>
      <c r="AI9">
        <v>-8.6527999999999992</v>
      </c>
      <c r="AJ9">
        <v>441.70699999999999</v>
      </c>
      <c r="AK9">
        <v>-722.92700000000002</v>
      </c>
      <c r="AL9">
        <v>-14.6069</v>
      </c>
      <c r="AM9">
        <v>447.11799999999999</v>
      </c>
      <c r="AN9">
        <v>-724.26300000000003</v>
      </c>
    </row>
    <row r="10" spans="1:41">
      <c r="A10" s="6"/>
      <c r="B10" s="6"/>
      <c r="C10" s="6"/>
      <c r="D10" s="6"/>
      <c r="E10" s="6"/>
      <c r="F10" s="6"/>
      <c r="G10" s="6"/>
      <c r="H10" s="6"/>
      <c r="I10" s="9"/>
      <c r="J10" s="9"/>
      <c r="K10" s="9"/>
      <c r="L10" s="9"/>
      <c r="M10" s="9"/>
      <c r="N10" s="6" t="s">
        <v>37</v>
      </c>
      <c r="O10" s="6"/>
      <c r="P10" s="6"/>
      <c r="Q10" s="7">
        <v>36527</v>
      </c>
      <c r="R10" s="7"/>
      <c r="S10" s="7"/>
      <c r="T10" s="7">
        <v>57675</v>
      </c>
      <c r="U10" s="7"/>
      <c r="V10" s="7"/>
      <c r="W10" s="7">
        <v>36527</v>
      </c>
      <c r="X10" s="7"/>
      <c r="Y10" s="7"/>
      <c r="Z10" s="7">
        <v>57675</v>
      </c>
      <c r="AA10" s="7"/>
      <c r="AB10" s="7"/>
      <c r="AC10" s="7">
        <v>58369</v>
      </c>
      <c r="AD10" s="7"/>
      <c r="AE10" s="7"/>
      <c r="AF10" s="7">
        <v>52177</v>
      </c>
      <c r="AG10" s="7"/>
      <c r="AH10" s="7"/>
      <c r="AI10" s="7">
        <v>58369</v>
      </c>
      <c r="AJ10" s="7"/>
      <c r="AK10" s="7"/>
      <c r="AL10" s="7">
        <v>52177</v>
      </c>
      <c r="AM10" s="7"/>
      <c r="AN10" s="7"/>
      <c r="AO10" s="7"/>
    </row>
    <row r="11" spans="1:41">
      <c r="A11" s="5"/>
      <c r="B11" s="5" t="s">
        <v>55</v>
      </c>
      <c r="C11" s="5" t="s">
        <v>42</v>
      </c>
      <c r="D11" s="5"/>
      <c r="E11" s="5" t="s">
        <v>43</v>
      </c>
      <c r="F11" s="5" t="s">
        <v>44</v>
      </c>
      <c r="G11" s="5"/>
      <c r="H11">
        <f>SQRT((Q11-T11)^2+(R11-U11)^2+(S11-V11)^2)</f>
        <v>8.8361225297071897</v>
      </c>
      <c r="I11" s="10"/>
      <c r="J11" s="8">
        <f>SQRT((AC11-AF11)^2+(AD11-AG11)^2+(AE11-AH11)^2)</f>
        <v>10.096984854895995</v>
      </c>
      <c r="K11" s="8"/>
      <c r="L11" s="8"/>
      <c r="M11" s="8"/>
      <c r="N11" s="4"/>
      <c r="Q11">
        <v>12.146699999999999</v>
      </c>
      <c r="R11">
        <v>447.24900000000002</v>
      </c>
      <c r="S11">
        <v>-722.40300000000002</v>
      </c>
      <c r="T11">
        <v>11.9373</v>
      </c>
      <c r="U11">
        <v>449.21100000000001</v>
      </c>
      <c r="V11">
        <v>-731.01599999999996</v>
      </c>
      <c r="AC11">
        <v>15.405900000000001</v>
      </c>
      <c r="AD11">
        <v>450.72699999999998</v>
      </c>
      <c r="AE11">
        <v>-727.822</v>
      </c>
      <c r="AF11">
        <v>9.5005000000000006</v>
      </c>
      <c r="AG11">
        <v>443.6</v>
      </c>
      <c r="AH11">
        <v>-723.78700000000003</v>
      </c>
    </row>
    <row r="12" spans="1:41">
      <c r="B12">
        <v>7</v>
      </c>
      <c r="C12" t="s">
        <v>45</v>
      </c>
      <c r="D12" t="s">
        <v>56</v>
      </c>
      <c r="E12" t="s">
        <v>57</v>
      </c>
      <c r="F12" s="5" t="s">
        <v>58</v>
      </c>
      <c r="I12" s="8" t="e">
        <f>SQRT((W12-Z12)^2+(X12-AA12)^2+(Y12-AB12)^2)</f>
        <v>#VALUE!</v>
      </c>
      <c r="J12" s="8"/>
      <c r="K12" s="8" t="e">
        <f>SQRT((#REF!-#REF!)^2+(#REF!-#REF!)^2+(#REF!-#REF!)^2)</f>
        <v>#REF!</v>
      </c>
      <c r="L12" s="8" t="e">
        <f>ABS(#REF!-I12)</f>
        <v>#REF!</v>
      </c>
      <c r="M12" s="8" t="e">
        <f t="shared" ref="M12:M17" si="4">ABS($J$3-K12)</f>
        <v>#REF!</v>
      </c>
      <c r="N12" s="4"/>
      <c r="W12" t="s">
        <v>49</v>
      </c>
      <c r="X12" t="s">
        <v>49</v>
      </c>
      <c r="Y12" t="s">
        <v>49</v>
      </c>
      <c r="Z12" t="s">
        <v>49</v>
      </c>
      <c r="AA12" t="s">
        <v>49</v>
      </c>
      <c r="AB12" t="s">
        <v>49</v>
      </c>
      <c r="AI12" t="s">
        <v>49</v>
      </c>
      <c r="AJ12" t="s">
        <v>49</v>
      </c>
      <c r="AK12" t="s">
        <v>49</v>
      </c>
      <c r="AL12" t="s">
        <v>49</v>
      </c>
      <c r="AM12" t="s">
        <v>49</v>
      </c>
      <c r="AN12" t="s">
        <v>49</v>
      </c>
    </row>
    <row r="13" spans="1:41">
      <c r="B13">
        <v>8</v>
      </c>
      <c r="C13" t="s">
        <v>50</v>
      </c>
      <c r="D13" t="s">
        <v>56</v>
      </c>
      <c r="E13" t="s">
        <v>57</v>
      </c>
      <c r="F13" s="5" t="s">
        <v>58</v>
      </c>
      <c r="I13" s="8">
        <f t="shared" ref="I13:I17" si="5">SQRT((W13-Z13)^2+(X13-AA13)^2+(Y13-AB13)^2)</f>
        <v>7.8902721220501002</v>
      </c>
      <c r="J13" s="8"/>
      <c r="K13" s="8">
        <f>SQRT((AI13-AL13)^2+(AJ13-AM13)^2+(AK13-AN13)^2)</f>
        <v>10.096574320035515</v>
      </c>
      <c r="L13" s="8">
        <f>ABS(H11-I13)</f>
        <v>0.9458504076570895</v>
      </c>
      <c r="M13" s="8">
        <f t="shared" si="4"/>
        <v>2.8560050357872049</v>
      </c>
      <c r="N13" s="4"/>
      <c r="W13">
        <v>13.245200000000001</v>
      </c>
      <c r="X13">
        <v>448.92</v>
      </c>
      <c r="Y13">
        <v>-724.03499999999997</v>
      </c>
      <c r="Z13">
        <v>12.504799999999999</v>
      </c>
      <c r="AA13">
        <v>449.99900000000002</v>
      </c>
      <c r="AB13">
        <v>-731.81600000000003</v>
      </c>
      <c r="AI13">
        <v>15.648300000000001</v>
      </c>
      <c r="AJ13">
        <v>448.34500000000003</v>
      </c>
      <c r="AK13">
        <v>-728.00199999999995</v>
      </c>
      <c r="AL13">
        <v>10.350300000000001</v>
      </c>
      <c r="AM13">
        <v>440.09199999999998</v>
      </c>
      <c r="AN13">
        <v>-725.60199999999998</v>
      </c>
    </row>
    <row r="14" spans="1:41">
      <c r="B14">
        <v>9</v>
      </c>
      <c r="C14" t="s">
        <v>51</v>
      </c>
      <c r="D14" t="s">
        <v>56</v>
      </c>
      <c r="E14" t="s">
        <v>57</v>
      </c>
      <c r="F14" s="5" t="s">
        <v>58</v>
      </c>
      <c r="I14" s="8">
        <f t="shared" si="5"/>
        <v>9.5744650941971443</v>
      </c>
      <c r="J14" s="8"/>
      <c r="K14" s="8">
        <f>SQRT((AI14-AL14)^2+(AJ14-AM14)^2+(AK14-AN14)^2)</f>
        <v>10.3394071354261</v>
      </c>
      <c r="L14" s="8">
        <f>ABS(H11-I14)</f>
        <v>0.73834256448995461</v>
      </c>
      <c r="M14" s="8">
        <f t="shared" si="4"/>
        <v>3.0988378511777901</v>
      </c>
      <c r="N14" s="4"/>
      <c r="W14">
        <v>10.316000000000001</v>
      </c>
      <c r="X14">
        <v>447.45</v>
      </c>
      <c r="Y14">
        <v>-720.87400000000002</v>
      </c>
      <c r="Z14">
        <v>11.213800000000001</v>
      </c>
      <c r="AA14">
        <v>449.16899999999998</v>
      </c>
      <c r="AB14">
        <v>-730.25</v>
      </c>
      <c r="AI14">
        <v>14.4794</v>
      </c>
      <c r="AJ14">
        <v>450.61599999999999</v>
      </c>
      <c r="AK14">
        <v>-726.81600000000003</v>
      </c>
      <c r="AL14">
        <v>7.9745100000000004</v>
      </c>
      <c r="AM14">
        <v>443.93099999999998</v>
      </c>
      <c r="AN14">
        <v>-722.35500000000002</v>
      </c>
    </row>
    <row r="15" spans="1:41">
      <c r="B15">
        <v>10</v>
      </c>
      <c r="C15" t="s">
        <v>52</v>
      </c>
      <c r="D15" t="s">
        <v>56</v>
      </c>
      <c r="E15" t="s">
        <v>57</v>
      </c>
      <c r="F15" s="5" t="s">
        <v>58</v>
      </c>
      <c r="I15" s="8">
        <f t="shared" si="5"/>
        <v>7.2066256902936949</v>
      </c>
      <c r="J15" s="8"/>
      <c r="K15" s="8">
        <f>SQRT((AI15-AL15)^2+(AJ15-AM15)^2+(AK15-AN15)^2)</f>
        <v>8.3625962691020934</v>
      </c>
      <c r="L15" s="8">
        <f>ABS(H11-I15)</f>
        <v>1.6294968394134948</v>
      </c>
      <c r="M15" s="8">
        <f t="shared" si="4"/>
        <v>1.1220269848537834</v>
      </c>
      <c r="N15" s="4"/>
      <c r="W15">
        <v>13.9956</v>
      </c>
      <c r="X15">
        <v>451.04500000000002</v>
      </c>
      <c r="Y15">
        <v>-725.78</v>
      </c>
      <c r="Z15">
        <v>12.8628</v>
      </c>
      <c r="AA15">
        <v>451.06799999999998</v>
      </c>
      <c r="AB15">
        <v>-732.89700000000005</v>
      </c>
      <c r="AI15">
        <v>16.534600000000001</v>
      </c>
      <c r="AJ15" s="11">
        <v>452.995</v>
      </c>
      <c r="AK15">
        <v>-730.197</v>
      </c>
      <c r="AL15">
        <v>12.170199999999999</v>
      </c>
      <c r="AM15">
        <v>446.99299999999999</v>
      </c>
      <c r="AN15" s="11">
        <v>-726.34199999999998</v>
      </c>
    </row>
    <row r="16" spans="1:41">
      <c r="B16">
        <v>11</v>
      </c>
      <c r="C16" t="s">
        <v>53</v>
      </c>
      <c r="D16" t="s">
        <v>56</v>
      </c>
      <c r="E16" t="s">
        <v>57</v>
      </c>
      <c r="F16" s="5" t="s">
        <v>58</v>
      </c>
      <c r="I16" s="8">
        <f t="shared" si="5"/>
        <v>8.8776806999350786</v>
      </c>
      <c r="J16" s="8"/>
      <c r="K16" s="8">
        <f>SQRT((AI16-AL16)^2+(AJ16-AM16)^2+(AK16-AN16)^2)</f>
        <v>26.83487033693288</v>
      </c>
      <c r="L16" s="8">
        <f>ABS(H11-I16)</f>
        <v>4.155817022788888E-2</v>
      </c>
      <c r="M16" s="8">
        <f t="shared" si="4"/>
        <v>19.594301052684571</v>
      </c>
      <c r="N16" s="4"/>
      <c r="W16">
        <v>12.446400000000001</v>
      </c>
      <c r="X16">
        <v>446.74200000000002</v>
      </c>
      <c r="Y16">
        <v>-722.48699999999997</v>
      </c>
      <c r="Z16">
        <v>12.0495</v>
      </c>
      <c r="AA16">
        <v>448.88499999999999</v>
      </c>
      <c r="AB16">
        <v>-731.09299999999996</v>
      </c>
      <c r="AI16">
        <v>-15.551</v>
      </c>
      <c r="AJ16" s="11">
        <v>450.27</v>
      </c>
      <c r="AK16">
        <v>-727.88300000000004</v>
      </c>
      <c r="AL16">
        <v>10.041</v>
      </c>
      <c r="AM16">
        <v>443.24099999999999</v>
      </c>
      <c r="AN16" s="11">
        <v>-723.91399999999999</v>
      </c>
    </row>
    <row r="17" spans="1:41">
      <c r="B17">
        <v>12</v>
      </c>
      <c r="C17" t="s">
        <v>54</v>
      </c>
      <c r="D17" t="s">
        <v>56</v>
      </c>
      <c r="E17" t="s">
        <v>57</v>
      </c>
      <c r="F17" s="5" t="s">
        <v>58</v>
      </c>
      <c r="I17" s="8">
        <f t="shared" si="5"/>
        <v>7.8902721220501002</v>
      </c>
      <c r="J17" s="8"/>
      <c r="K17" s="8">
        <f>SQRT((AI17-AL17)^2+(AJ17-AM17)^2+(AK17-AN17)^2)</f>
        <v>0</v>
      </c>
      <c r="L17" s="8">
        <f>ABS(H11-I17)</f>
        <v>0.9458504076570895</v>
      </c>
      <c r="M17" s="8">
        <f t="shared" si="4"/>
        <v>7.24056928424831</v>
      </c>
      <c r="N17" s="4"/>
      <c r="W17">
        <v>13.245200000000001</v>
      </c>
      <c r="X17">
        <v>448.92</v>
      </c>
      <c r="Y17">
        <v>-724.03499999999997</v>
      </c>
      <c r="Z17">
        <v>12.504799999999999</v>
      </c>
      <c r="AA17">
        <v>449.99900000000002</v>
      </c>
      <c r="AB17">
        <v>-731.81600000000003</v>
      </c>
    </row>
    <row r="18" spans="1:41">
      <c r="A18" s="6"/>
      <c r="B18" s="6"/>
      <c r="C18" s="6"/>
      <c r="D18" s="6"/>
      <c r="E18" s="6"/>
      <c r="F18" s="6"/>
      <c r="G18" s="6"/>
      <c r="H18" s="6"/>
      <c r="I18" s="9"/>
      <c r="J18" s="9"/>
      <c r="K18" s="9"/>
      <c r="L18" s="9"/>
      <c r="M18" s="9"/>
      <c r="N18" s="6" t="s">
        <v>37</v>
      </c>
      <c r="O18" s="6"/>
      <c r="P18" s="6"/>
      <c r="Q18" s="7">
        <v>36527</v>
      </c>
      <c r="R18" s="7"/>
      <c r="S18" s="7"/>
      <c r="T18" s="7">
        <v>57675</v>
      </c>
      <c r="U18" s="7"/>
      <c r="V18" s="7"/>
      <c r="W18" s="7">
        <v>36527</v>
      </c>
      <c r="X18" s="7"/>
      <c r="Y18" s="7"/>
      <c r="Z18" s="7">
        <v>57675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:41">
      <c r="B19" s="5" t="s">
        <v>55</v>
      </c>
      <c r="C19" s="5" t="s">
        <v>42</v>
      </c>
      <c r="D19" s="5"/>
      <c r="E19" s="5"/>
      <c r="F19" s="5"/>
      <c r="G19" s="5"/>
      <c r="I19" s="10"/>
      <c r="J19" s="10"/>
      <c r="K19" s="10"/>
      <c r="L19" s="10"/>
      <c r="M19" s="10"/>
      <c r="N19" s="4"/>
    </row>
    <row r="20" spans="1:41">
      <c r="B20">
        <v>7</v>
      </c>
      <c r="C20" t="s">
        <v>45</v>
      </c>
      <c r="D20" t="s">
        <v>59</v>
      </c>
      <c r="I20" s="8"/>
      <c r="J20" s="8"/>
      <c r="K20" s="8"/>
      <c r="L20" s="8"/>
      <c r="M20" s="8"/>
      <c r="N20" s="4"/>
    </row>
    <row r="21" spans="1:41">
      <c r="B21">
        <v>8</v>
      </c>
      <c r="C21" t="s">
        <v>50</v>
      </c>
      <c r="D21" t="s">
        <v>59</v>
      </c>
      <c r="I21" s="8"/>
      <c r="J21" s="8"/>
      <c r="K21" s="8"/>
      <c r="L21" s="8"/>
      <c r="M21" s="8"/>
      <c r="N21" s="4"/>
    </row>
    <row r="22" spans="1:41">
      <c r="B22">
        <v>9</v>
      </c>
      <c r="C22" t="s">
        <v>51</v>
      </c>
      <c r="D22" t="s">
        <v>59</v>
      </c>
      <c r="I22" s="8"/>
      <c r="J22" s="8"/>
      <c r="K22" s="8"/>
      <c r="L22" s="8"/>
      <c r="M22" s="8"/>
      <c r="N22" s="4"/>
    </row>
    <row r="23" spans="1:41">
      <c r="B23">
        <v>10</v>
      </c>
      <c r="C23" t="s">
        <v>52</v>
      </c>
      <c r="D23" t="s">
        <v>59</v>
      </c>
      <c r="I23" s="8"/>
      <c r="J23" s="8"/>
      <c r="K23" s="8"/>
      <c r="L23" s="8"/>
      <c r="M23" s="8"/>
      <c r="N23" s="4"/>
    </row>
    <row r="24" spans="1:41">
      <c r="B24">
        <v>11</v>
      </c>
      <c r="C24" t="s">
        <v>53</v>
      </c>
      <c r="D24" t="s">
        <v>59</v>
      </c>
      <c r="I24" s="8"/>
      <c r="J24" s="8"/>
      <c r="K24" s="8"/>
      <c r="L24" s="8"/>
      <c r="M24" s="8"/>
      <c r="N24" s="4"/>
    </row>
    <row r="25" spans="1:41">
      <c r="B25">
        <v>12</v>
      </c>
      <c r="C25" t="s">
        <v>54</v>
      </c>
      <c r="D25" t="s">
        <v>59</v>
      </c>
      <c r="I25" s="8"/>
      <c r="J25" s="8"/>
      <c r="K25" s="8"/>
      <c r="L25" s="8"/>
      <c r="M25" s="8"/>
      <c r="N25" s="4"/>
    </row>
    <row r="155" spans="1:40">
      <c r="A155" t="s">
        <v>35</v>
      </c>
      <c r="E155" s="6" t="s">
        <v>36</v>
      </c>
      <c r="F155" s="6"/>
      <c r="G155" s="6"/>
      <c r="H155" s="6"/>
      <c r="I155" s="6"/>
      <c r="J155" s="6"/>
      <c r="K155" s="6"/>
      <c r="L155" s="6"/>
      <c r="M155" s="6"/>
      <c r="N155" s="6" t="s">
        <v>37</v>
      </c>
      <c r="O155" s="6" t="s">
        <v>38</v>
      </c>
      <c r="P155" s="6" t="s">
        <v>39</v>
      </c>
      <c r="Q155" s="7">
        <v>40272</v>
      </c>
      <c r="R155" s="7"/>
      <c r="S155" s="7"/>
      <c r="T155" s="7">
        <v>62515</v>
      </c>
      <c r="U155" s="7"/>
      <c r="V155" s="7"/>
      <c r="W155" s="7">
        <v>40272</v>
      </c>
      <c r="X155" s="7"/>
      <c r="Y155" s="7"/>
      <c r="Z155" s="7">
        <v>62515</v>
      </c>
      <c r="AA155" s="7"/>
      <c r="AB155" s="7"/>
      <c r="AC155" s="7">
        <v>40374</v>
      </c>
      <c r="AD155" s="7"/>
      <c r="AE155" s="7"/>
      <c r="AF155" s="7">
        <v>65927</v>
      </c>
      <c r="AG155" s="7"/>
      <c r="AH155" s="7"/>
      <c r="AI155" s="7">
        <v>40374</v>
      </c>
      <c r="AJ155" s="7"/>
      <c r="AK155" s="7"/>
      <c r="AL155" s="7">
        <v>65927</v>
      </c>
      <c r="AM155" s="7"/>
      <c r="AN155" s="7"/>
    </row>
    <row r="156" spans="1:40">
      <c r="A156" t="s">
        <v>60</v>
      </c>
      <c r="B156" t="s">
        <v>41</v>
      </c>
      <c r="C156" s="5" t="s">
        <v>61</v>
      </c>
      <c r="E156" t="s">
        <v>43</v>
      </c>
      <c r="F156" t="s">
        <v>44</v>
      </c>
      <c r="H156" s="8">
        <f>SQRT((Q156-T156)^2+(R156-U156)^2+(S156-V156)^2)</f>
        <v>9.4001040292116613</v>
      </c>
      <c r="I156" s="8"/>
      <c r="J156" s="8">
        <f>SQRT((AC156-AF156)^2+(AD156-AG156)^2+(AE156-AH156)^2)</f>
        <v>7.3064596460939644</v>
      </c>
      <c r="K156" s="8"/>
      <c r="L156" s="8"/>
      <c r="M156" s="8"/>
      <c r="N156" s="4"/>
      <c r="Q156">
        <v>-12.4917</v>
      </c>
      <c r="R156">
        <v>446.11</v>
      </c>
      <c r="S156">
        <v>-721.93499999999995</v>
      </c>
      <c r="T156">
        <v>-13.539300000000001</v>
      </c>
      <c r="U156">
        <v>448.57299999999998</v>
      </c>
      <c r="V156">
        <v>-730.94600000000003</v>
      </c>
      <c r="AC156">
        <v>-10.4322</v>
      </c>
      <c r="AD156">
        <v>443.92200000000003</v>
      </c>
      <c r="AE156">
        <v>-723.37599999999998</v>
      </c>
      <c r="AF156">
        <v>-15.5556</v>
      </c>
      <c r="AG156">
        <v>448.91199999999998</v>
      </c>
      <c r="AH156">
        <v>-724.87099999999998</v>
      </c>
    </row>
    <row r="157" spans="1:40">
      <c r="B157">
        <v>1</v>
      </c>
      <c r="C157" t="s">
        <v>62</v>
      </c>
      <c r="D157" t="s">
        <v>46</v>
      </c>
      <c r="E157" t="s">
        <v>47</v>
      </c>
      <c r="F157" t="s">
        <v>48</v>
      </c>
      <c r="I157" s="8" t="e">
        <f t="shared" ref="I157" si="6">SQRT((W157-Z157)^2+(X157-AA157)^2+(Y157-AB157)^2)</f>
        <v>#VALUE!</v>
      </c>
      <c r="J157" s="8"/>
      <c r="K157" s="8" t="e">
        <f t="shared" ref="K157:K162" si="7">SQRT((AI157-AL157)^2+(AJ157-AM157)^2+(AK157-AN157)^2)</f>
        <v>#VALUE!</v>
      </c>
      <c r="L157" s="8" t="e">
        <f>ABS(#REF!-I157)</f>
        <v>#REF!</v>
      </c>
      <c r="M157" s="8" t="e">
        <f t="shared" ref="M157:M162" si="8">ABS($J$3-K157)</f>
        <v>#VALUE!</v>
      </c>
      <c r="N157" s="4"/>
      <c r="W157" t="s">
        <v>49</v>
      </c>
      <c r="X157" t="s">
        <v>49</v>
      </c>
      <c r="Y157" t="s">
        <v>49</v>
      </c>
      <c r="Z157" t="s">
        <v>49</v>
      </c>
      <c r="AA157" t="s">
        <v>49</v>
      </c>
      <c r="AB157" t="s">
        <v>49</v>
      </c>
      <c r="AI157" t="s">
        <v>49</v>
      </c>
      <c r="AJ157" t="s">
        <v>49</v>
      </c>
      <c r="AK157" t="s">
        <v>49</v>
      </c>
      <c r="AL157" t="s">
        <v>49</v>
      </c>
      <c r="AM157" t="s">
        <v>49</v>
      </c>
      <c r="AN157" t="s">
        <v>49</v>
      </c>
    </row>
    <row r="158" spans="1:40">
      <c r="B158">
        <v>2</v>
      </c>
      <c r="C158" t="s">
        <v>63</v>
      </c>
      <c r="D158" t="s">
        <v>46</v>
      </c>
      <c r="E158" t="s">
        <v>47</v>
      </c>
      <c r="F158" t="s">
        <v>48</v>
      </c>
      <c r="I158" s="8">
        <f>SQRT((W158-Z158)^2+(X158-AA158)^2+(Y158-AB158)^2)</f>
        <v>9.7912399439498277</v>
      </c>
      <c r="J158" s="8"/>
      <c r="K158" s="8">
        <f t="shared" si="7"/>
        <v>7.9598309787331551</v>
      </c>
      <c r="L158" s="8">
        <f>ABS(H156-I158)</f>
        <v>0.39113591473816633</v>
      </c>
      <c r="M158" s="8">
        <f t="shared" si="8"/>
        <v>0.71926169448484512</v>
      </c>
      <c r="N158" s="4"/>
      <c r="W158">
        <v>-12.277900000000001</v>
      </c>
      <c r="X158">
        <v>441.96800000000002</v>
      </c>
      <c r="Y158">
        <v>-722.44</v>
      </c>
      <c r="Z158">
        <v>-13.4437</v>
      </c>
      <c r="AA158">
        <v>446.637</v>
      </c>
      <c r="AB158">
        <v>-730.96699999999998</v>
      </c>
      <c r="AI158">
        <v>-10.26</v>
      </c>
      <c r="AJ158">
        <v>440.209</v>
      </c>
      <c r="AK158">
        <v>-724.42399999999998</v>
      </c>
      <c r="AL158">
        <v>-15.418900000000001</v>
      </c>
      <c r="AM158">
        <v>446.245</v>
      </c>
      <c r="AN158">
        <v>-724.98199999999997</v>
      </c>
    </row>
    <row r="159" spans="1:40">
      <c r="B159">
        <v>3</v>
      </c>
      <c r="C159" t="s">
        <v>64</v>
      </c>
      <c r="D159" t="s">
        <v>46</v>
      </c>
      <c r="E159" t="s">
        <v>47</v>
      </c>
      <c r="F159" t="s">
        <v>48</v>
      </c>
      <c r="I159" s="8">
        <f t="shared" ref="I159:I162" si="9">SQRT((W159-Z159)^2+(X159-AA159)^2+(Y159-AB159)^2)</f>
        <v>7.7230510091542977</v>
      </c>
      <c r="J159" s="8"/>
      <c r="K159" s="8">
        <f t="shared" si="7"/>
        <v>6.0869283715187512</v>
      </c>
      <c r="L159" s="8">
        <f>ABS(H156-I159)</f>
        <v>1.6770530200573637</v>
      </c>
      <c r="M159" s="8">
        <f t="shared" si="8"/>
        <v>1.1536409127295588</v>
      </c>
      <c r="N159" s="4"/>
      <c r="W159">
        <v>-14.424899999999999</v>
      </c>
      <c r="X159">
        <v>449.80900000000003</v>
      </c>
      <c r="Y159">
        <v>-724.84</v>
      </c>
      <c r="Z159">
        <v>-14.4132</v>
      </c>
      <c r="AA159">
        <v>450.351</v>
      </c>
      <c r="AB159">
        <v>-732.54399999999998</v>
      </c>
      <c r="AI159">
        <v>-12.4322</v>
      </c>
      <c r="AJ159">
        <v>447.25200000000001</v>
      </c>
      <c r="AK159">
        <v>-725.62099999999998</v>
      </c>
      <c r="AL159">
        <v>-16.9682</v>
      </c>
      <c r="AM159">
        <v>451.12799999999999</v>
      </c>
      <c r="AN159">
        <v>-726.82600000000002</v>
      </c>
    </row>
    <row r="160" spans="1:40">
      <c r="B160">
        <v>4</v>
      </c>
      <c r="C160" t="s">
        <v>65</v>
      </c>
      <c r="D160" t="s">
        <v>46</v>
      </c>
      <c r="E160" t="s">
        <v>47</v>
      </c>
      <c r="F160" t="s">
        <v>48</v>
      </c>
      <c r="I160" s="8">
        <f t="shared" si="9"/>
        <v>10.299097830858825</v>
      </c>
      <c r="J160" s="8"/>
      <c r="K160" s="8">
        <f t="shared" si="7"/>
        <v>7.8009078588648553</v>
      </c>
      <c r="L160" s="8">
        <f>ABS(H156-I160)</f>
        <v>0.89899380164716369</v>
      </c>
      <c r="M160" s="8">
        <f t="shared" si="8"/>
        <v>0.56033857461654524</v>
      </c>
      <c r="N160" s="4"/>
      <c r="W160">
        <v>-9.8248599999999993</v>
      </c>
      <c r="X160">
        <v>447.678</v>
      </c>
      <c r="Y160">
        <v>-720.13</v>
      </c>
      <c r="Z160">
        <v>-12.3995</v>
      </c>
      <c r="AA160">
        <v>449.24</v>
      </c>
      <c r="AB160">
        <v>-729.97900000000004</v>
      </c>
      <c r="AI160">
        <v>-7.75875</v>
      </c>
      <c r="AJ160">
        <v>445.56700000000001</v>
      </c>
      <c r="AK160">
        <v>-721.67100000000005</v>
      </c>
      <c r="AL160">
        <v>-13.818099999999999</v>
      </c>
      <c r="AM160">
        <v>449.96199999999999</v>
      </c>
      <c r="AN160">
        <v>-723.86699999999996</v>
      </c>
    </row>
    <row r="161" spans="2:40">
      <c r="B161">
        <v>5</v>
      </c>
      <c r="C161" t="s">
        <v>66</v>
      </c>
      <c r="D161" t="s">
        <v>46</v>
      </c>
      <c r="E161" t="s">
        <v>47</v>
      </c>
      <c r="F161" t="s">
        <v>48</v>
      </c>
      <c r="I161" s="8">
        <f t="shared" si="9"/>
        <v>8.5991855916709135</v>
      </c>
      <c r="J161" s="8"/>
      <c r="K161" s="8">
        <f t="shared" si="7"/>
        <v>28.899427266989239</v>
      </c>
      <c r="L161" s="8">
        <f>ABS(H156-I161)</f>
        <v>0.80091843754074787</v>
      </c>
      <c r="M161" s="8">
        <f t="shared" si="8"/>
        <v>21.65885798274093</v>
      </c>
      <c r="N161" s="4"/>
      <c r="W161">
        <v>-13.3512</v>
      </c>
      <c r="X161">
        <v>447.78500000000003</v>
      </c>
      <c r="Y161">
        <v>-723.16899999999998</v>
      </c>
      <c r="Z161">
        <v>-13.909000000000001</v>
      </c>
      <c r="AA161">
        <v>449.40899999999999</v>
      </c>
      <c r="AB161">
        <v>-731.59500000000003</v>
      </c>
      <c r="AI161">
        <v>-11.5389</v>
      </c>
      <c r="AJ161">
        <v>445.35</v>
      </c>
      <c r="AK161">
        <v>-724.54300000000001</v>
      </c>
      <c r="AL161">
        <v>-16.204499999999999</v>
      </c>
      <c r="AM161">
        <v>449.762</v>
      </c>
      <c r="AN161">
        <v>-752.72</v>
      </c>
    </row>
    <row r="162" spans="2:40">
      <c r="B162">
        <v>6</v>
      </c>
      <c r="C162" t="s">
        <v>67</v>
      </c>
      <c r="D162" t="s">
        <v>46</v>
      </c>
      <c r="E162" t="s">
        <v>47</v>
      </c>
      <c r="F162" t="s">
        <v>48</v>
      </c>
      <c r="I162" s="8">
        <f t="shared" si="9"/>
        <v>10.263968055776429</v>
      </c>
      <c r="J162" s="8"/>
      <c r="K162" s="8">
        <f t="shared" si="7"/>
        <v>8.1512745677225489</v>
      </c>
      <c r="L162" s="8">
        <f>ABS(H156-I162)</f>
        <v>0.86386402656476768</v>
      </c>
      <c r="M162" s="8">
        <f t="shared" si="8"/>
        <v>0.91070528347423885</v>
      </c>
      <c r="N162" s="4"/>
      <c r="W162">
        <v>-10.81</v>
      </c>
      <c r="X162">
        <v>443.58699999999999</v>
      </c>
      <c r="Y162">
        <v>-720.86500000000001</v>
      </c>
      <c r="Z162">
        <v>-12.861499999999999</v>
      </c>
      <c r="AA162">
        <v>447.245</v>
      </c>
      <c r="AB162">
        <v>-730.23299999999995</v>
      </c>
      <c r="AI162">
        <v>-8.5584199999999999</v>
      </c>
      <c r="AJ162">
        <v>441.89499999999998</v>
      </c>
      <c r="AK162">
        <v>-722.63900000000001</v>
      </c>
      <c r="AL162">
        <v>-14.5337</v>
      </c>
      <c r="AM162">
        <v>447.23</v>
      </c>
      <c r="AN162">
        <v>-724.14800000000002</v>
      </c>
    </row>
    <row r="165" spans="2:40">
      <c r="W165">
        <f>Q156-W162</f>
        <v>-1.6816999999999993</v>
      </c>
      <c r="X165">
        <f>R156-X162</f>
        <v>2.5230000000000246</v>
      </c>
      <c r="Y165">
        <f>S156-Y162</f>
        <v>-1.0699999999999363</v>
      </c>
      <c r="Z165">
        <f>T156-Z162</f>
        <v>-0.67780000000000129</v>
      </c>
      <c r="AA165">
        <f>U156-AA162</f>
        <v>1.3279999999999745</v>
      </c>
      <c r="AB165">
        <f>V156-AB162</f>
        <v>-0.71300000000007913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Fort Lewis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Fanion, Samantha</cp:lastModifiedBy>
  <cp:revision/>
  <dcterms:created xsi:type="dcterms:W3CDTF">2018-05-01T19:32:28Z</dcterms:created>
  <dcterms:modified xsi:type="dcterms:W3CDTF">2020-08-17T17:39:58Z</dcterms:modified>
  <cp:category/>
  <cp:contentStatus/>
</cp:coreProperties>
</file>