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FDE9D452-423E-4698-8D12-8D48CE03DBA6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13" i="4"/>
  <c r="B12" i="4"/>
  <c r="B11" i="4"/>
  <c r="B10" i="4"/>
  <c r="B9" i="4"/>
  <c r="B8" i="4"/>
  <c r="B7" i="4"/>
  <c r="B6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AM143" i="3"/>
  <c r="BM138" i="3" l="1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9" i="3"/>
  <c r="BL135" i="3"/>
  <c r="BL136" i="3"/>
  <c r="BL130" i="3"/>
  <c r="BL131" i="3"/>
  <c r="BL132" i="3"/>
  <c r="BL133" i="3"/>
  <c r="BL134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73" i="3"/>
  <c r="BK74" i="3"/>
  <c r="BK75" i="3"/>
  <c r="BK76" i="3"/>
  <c r="BK77" i="3"/>
  <c r="BK78" i="3"/>
  <c r="BK79" i="3"/>
  <c r="BK80" i="3"/>
  <c r="BK81" i="3"/>
  <c r="BK82" i="3"/>
  <c r="BK83" i="3"/>
  <c r="BK84" i="3"/>
  <c r="BK85" i="3"/>
  <c r="BK86" i="3"/>
  <c r="BK87" i="3"/>
  <c r="BK88" i="3"/>
  <c r="BK89" i="3"/>
  <c r="BK90" i="3"/>
  <c r="BK91" i="3"/>
  <c r="BK92" i="3"/>
  <c r="BK93" i="3"/>
  <c r="BK94" i="3"/>
  <c r="BK95" i="3"/>
  <c r="BK96" i="3"/>
  <c r="BK97" i="3"/>
  <c r="BK98" i="3"/>
  <c r="BK99" i="3"/>
  <c r="BK100" i="3"/>
  <c r="BK101" i="3"/>
  <c r="BK102" i="3"/>
  <c r="BK103" i="3"/>
  <c r="BK104" i="3"/>
  <c r="BK105" i="3"/>
  <c r="BK106" i="3"/>
  <c r="BK107" i="3"/>
  <c r="BK108" i="3"/>
  <c r="BK109" i="3"/>
  <c r="BK110" i="3"/>
  <c r="BK111" i="3"/>
  <c r="BK112" i="3"/>
  <c r="BK113" i="3"/>
  <c r="BK114" i="3"/>
  <c r="BK115" i="3"/>
  <c r="BK116" i="3"/>
  <c r="BK117" i="3"/>
  <c r="BK118" i="3"/>
  <c r="BK119" i="3"/>
  <c r="BK120" i="3"/>
  <c r="BK121" i="3"/>
  <c r="BK122" i="3"/>
  <c r="BK123" i="3"/>
  <c r="BK124" i="3"/>
  <c r="BK125" i="3"/>
  <c r="BK126" i="3"/>
  <c r="BK127" i="3"/>
  <c r="BK128" i="3"/>
  <c r="BK129" i="3"/>
  <c r="BK130" i="3"/>
  <c r="BK131" i="3"/>
  <c r="BK9" i="3"/>
  <c r="BJ143" i="3"/>
  <c r="BJ139" i="3"/>
  <c r="BJ140" i="3"/>
  <c r="BJ141" i="3"/>
  <c r="BJ142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I138" i="3"/>
  <c r="BI139" i="3"/>
  <c r="BI9" i="3"/>
  <c r="BH141" i="3"/>
  <c r="BH138" i="3"/>
  <c r="BH139" i="3"/>
  <c r="BH140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9" i="3"/>
  <c r="BE152" i="3"/>
  <c r="BE153" i="3"/>
  <c r="BE154" i="3"/>
  <c r="BE155" i="3"/>
  <c r="BE145" i="3"/>
  <c r="BE146" i="3"/>
  <c r="BE147" i="3"/>
  <c r="BE148" i="3"/>
  <c r="BE149" i="3"/>
  <c r="BE150" i="3"/>
  <c r="BE151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9" i="3"/>
  <c r="BD143" i="3"/>
  <c r="BD139" i="3"/>
  <c r="BD140" i="3"/>
  <c r="BD141" i="3"/>
  <c r="BD142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9" i="3"/>
  <c r="BA140" i="3"/>
  <c r="BA138" i="3"/>
  <c r="BA13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9" i="3"/>
  <c r="AZ138" i="3"/>
  <c r="AZ137" i="3"/>
  <c r="AZ127" i="3"/>
  <c r="AZ128" i="3"/>
  <c r="AZ129" i="3"/>
  <c r="AZ130" i="3"/>
  <c r="AZ131" i="3"/>
  <c r="AZ132" i="3"/>
  <c r="AZ133" i="3"/>
  <c r="AZ134" i="3"/>
  <c r="AZ135" i="3"/>
  <c r="AZ136" i="3"/>
  <c r="AZ126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9" i="3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N76" i="1"/>
  <c r="Q75" i="1"/>
  <c r="P75" i="1"/>
  <c r="O75" i="1"/>
  <c r="R75" i="1"/>
  <c r="S75" i="1"/>
  <c r="T75" i="1"/>
  <c r="U75" i="1"/>
  <c r="V75" i="1"/>
  <c r="W75" i="1"/>
  <c r="X75" i="1"/>
  <c r="Y75" i="1"/>
  <c r="Z75" i="1"/>
  <c r="AA75" i="1"/>
  <c r="AB75" i="1"/>
  <c r="N75" i="1"/>
  <c r="N49" i="1"/>
  <c r="N74" i="1"/>
  <c r="AB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N73" i="1"/>
  <c r="N72" i="1"/>
  <c r="N70" i="1"/>
  <c r="N68" i="1"/>
  <c r="Y66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P66" i="1"/>
  <c r="Q66" i="1"/>
  <c r="R66" i="1"/>
  <c r="S66" i="1"/>
  <c r="T66" i="1"/>
  <c r="U66" i="1"/>
  <c r="V66" i="1"/>
  <c r="W66" i="1"/>
  <c r="X66" i="1"/>
  <c r="Z66" i="1"/>
  <c r="AA66" i="1"/>
  <c r="AB66" i="1"/>
  <c r="O66" i="1"/>
  <c r="N66" i="1"/>
  <c r="N65" i="1"/>
  <c r="N64" i="1"/>
  <c r="N63" i="1"/>
  <c r="N62" i="1"/>
  <c r="N61" i="1"/>
  <c r="O57" i="1"/>
  <c r="P57" i="1"/>
  <c r="Q57" i="1"/>
  <c r="R57" i="1"/>
  <c r="S57" i="1"/>
  <c r="N57" i="1"/>
  <c r="T57" i="1"/>
  <c r="T56" i="1"/>
  <c r="S56" i="1"/>
  <c r="R56" i="1"/>
  <c r="Q56" i="1"/>
  <c r="P56" i="1"/>
  <c r="O56" i="1"/>
  <c r="N56" i="1"/>
  <c r="N11" i="1"/>
  <c r="N10" i="1"/>
  <c r="AZ163" i="3" l="1"/>
  <c r="AZ161" i="3"/>
  <c r="AY159" i="3"/>
  <c r="AZ159" i="3"/>
  <c r="AZ158" i="3"/>
  <c r="BC163" i="3"/>
  <c r="BC158" i="3"/>
  <c r="BC160" i="3"/>
  <c r="BC162" i="3"/>
  <c r="BC159" i="3"/>
  <c r="BC161" i="3"/>
  <c r="BL161" i="3"/>
  <c r="BL162" i="3"/>
  <c r="BL163" i="3"/>
  <c r="BL158" i="3"/>
  <c r="BL159" i="3"/>
  <c r="BL160" i="3"/>
  <c r="BM159" i="3"/>
  <c r="BM160" i="3"/>
  <c r="BM161" i="3"/>
  <c r="BM162" i="3"/>
  <c r="BM163" i="3"/>
  <c r="BM158" i="3"/>
  <c r="AY163" i="3"/>
  <c r="BI159" i="3"/>
  <c r="BI160" i="3"/>
  <c r="BI161" i="3"/>
  <c r="BI162" i="3"/>
  <c r="BI163" i="3"/>
  <c r="BI158" i="3"/>
  <c r="BA159" i="3"/>
  <c r="BA160" i="3"/>
  <c r="BA161" i="3"/>
  <c r="BA162" i="3"/>
  <c r="BA158" i="3"/>
  <c r="BA163" i="3"/>
  <c r="BD161" i="3"/>
  <c r="BD162" i="3"/>
  <c r="BD163" i="3"/>
  <c r="BD158" i="3"/>
  <c r="BD159" i="3"/>
  <c r="BD160" i="3"/>
  <c r="AY162" i="3"/>
  <c r="AZ160" i="3"/>
  <c r="BF162" i="3"/>
  <c r="BF158" i="3"/>
  <c r="BF159" i="3"/>
  <c r="BF160" i="3"/>
  <c r="BF161" i="3"/>
  <c r="BF163" i="3"/>
  <c r="BE159" i="3"/>
  <c r="BE160" i="3"/>
  <c r="BE161" i="3"/>
  <c r="BE162" i="3"/>
  <c r="BE158" i="3"/>
  <c r="BE163" i="3"/>
  <c r="AZ162" i="3"/>
  <c r="AY161" i="3"/>
  <c r="BG162" i="3"/>
  <c r="BG163" i="3"/>
  <c r="BG159" i="3"/>
  <c r="BG161" i="3"/>
  <c r="BG158" i="3"/>
  <c r="BG160" i="3"/>
  <c r="BK163" i="3"/>
  <c r="BK158" i="3"/>
  <c r="BK160" i="3"/>
  <c r="BK159" i="3"/>
  <c r="BK161" i="3"/>
  <c r="BK162" i="3"/>
  <c r="AY158" i="3"/>
  <c r="AY160" i="3"/>
  <c r="BB159" i="3"/>
  <c r="BB160" i="3"/>
  <c r="BB161" i="3"/>
  <c r="BB162" i="3"/>
  <c r="BB158" i="3"/>
  <c r="BB163" i="3"/>
  <c r="BH161" i="3"/>
  <c r="BH162" i="3"/>
  <c r="BH163" i="3"/>
  <c r="BH158" i="3"/>
  <c r="BH160" i="3"/>
  <c r="BH159" i="3"/>
  <c r="BJ162" i="3"/>
  <c r="BJ159" i="3"/>
  <c r="BJ160" i="3"/>
  <c r="BJ161" i="3"/>
  <c r="BJ163" i="3"/>
  <c r="BJ158" i="3"/>
  <c r="AC62" i="1"/>
  <c r="T67" i="1"/>
  <c r="AC63" i="1"/>
  <c r="U67" i="1"/>
  <c r="AC64" i="1"/>
  <c r="AC65" i="1"/>
  <c r="V67" i="1"/>
  <c r="V72" i="1" s="1"/>
  <c r="P67" i="1"/>
  <c r="P71" i="1" s="1"/>
  <c r="X67" i="1"/>
  <c r="X71" i="1" s="1"/>
  <c r="Q67" i="1"/>
  <c r="Q68" i="1" s="1"/>
  <c r="Y67" i="1"/>
  <c r="S67" i="1"/>
  <c r="AA67" i="1"/>
  <c r="AB67" i="1"/>
  <c r="AB72" i="1" s="1"/>
  <c r="W67" i="1"/>
  <c r="W72" i="1" s="1"/>
  <c r="O67" i="1"/>
  <c r="O71" i="1" s="1"/>
  <c r="AC66" i="1"/>
  <c r="N67" i="1"/>
  <c r="AA72" i="1"/>
  <c r="AA68" i="1"/>
  <c r="AB68" i="1"/>
  <c r="AB71" i="1"/>
  <c r="S71" i="1"/>
  <c r="S72" i="1"/>
  <c r="S68" i="1"/>
  <c r="U68" i="1"/>
  <c r="U71" i="1"/>
  <c r="U72" i="1"/>
  <c r="V68" i="1"/>
  <c r="V71" i="1"/>
  <c r="T72" i="1"/>
  <c r="T68" i="1"/>
  <c r="T71" i="1"/>
  <c r="W68" i="1"/>
  <c r="W71" i="1"/>
  <c r="R67" i="1"/>
  <c r="Z67" i="1"/>
  <c r="S70" i="1"/>
  <c r="AA70" i="1"/>
  <c r="T70" i="1"/>
  <c r="AB70" i="1"/>
  <c r="U70" i="1"/>
  <c r="AC61" i="1"/>
  <c r="V70" i="1"/>
  <c r="W70" i="1"/>
  <c r="P70" i="1"/>
  <c r="X70" i="1"/>
  <c r="Q7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AB35" i="1"/>
  <c r="AB41" i="1" s="1"/>
  <c r="AB45" i="1" s="1"/>
  <c r="AA35" i="1"/>
  <c r="Z35" i="1"/>
  <c r="Y35" i="1"/>
  <c r="Y41" i="1" s="1"/>
  <c r="X35" i="1"/>
  <c r="X41" i="1" s="1"/>
  <c r="W35" i="1"/>
  <c r="W41" i="1" s="1"/>
  <c r="V35" i="1"/>
  <c r="V41" i="1" s="1"/>
  <c r="U35" i="1"/>
  <c r="U41" i="1" s="1"/>
  <c r="T35" i="1"/>
  <c r="T41" i="1" s="1"/>
  <c r="S35" i="1"/>
  <c r="S41" i="1" s="1"/>
  <c r="R35" i="1"/>
  <c r="Q35" i="1"/>
  <c r="Q41" i="1" s="1"/>
  <c r="P35" i="1"/>
  <c r="P41" i="1" s="1"/>
  <c r="O35" i="1"/>
  <c r="O41" i="1" s="1"/>
  <c r="O42" i="1" s="1"/>
  <c r="N35" i="1"/>
  <c r="N41" i="1" s="1"/>
  <c r="S30" i="1"/>
  <c r="R30" i="1"/>
  <c r="Q30" i="1"/>
  <c r="P30" i="1"/>
  <c r="O30" i="1"/>
  <c r="N30" i="1"/>
  <c r="O10" i="1"/>
  <c r="N12" i="1"/>
  <c r="N5" i="1"/>
  <c r="AC40" i="1"/>
  <c r="AC39" i="1"/>
  <c r="AC38" i="1"/>
  <c r="AC37" i="1"/>
  <c r="AA41" i="1"/>
  <c r="AA46" i="1" s="1"/>
  <c r="R41" i="1"/>
  <c r="R45" i="1" s="1"/>
  <c r="Z41" i="1"/>
  <c r="Z42" i="1" s="1"/>
  <c r="AV138" i="3"/>
  <c r="AV137" i="3"/>
  <c r="AV136" i="3"/>
  <c r="AV135" i="3"/>
  <c r="AV134" i="3"/>
  <c r="AV133" i="3"/>
  <c r="AV132" i="3"/>
  <c r="AV131" i="3"/>
  <c r="AV130" i="3"/>
  <c r="AV129" i="3"/>
  <c r="AV128" i="3"/>
  <c r="AV127" i="3"/>
  <c r="AV126" i="3"/>
  <c r="AV125" i="3"/>
  <c r="AV124" i="3"/>
  <c r="AV123" i="3"/>
  <c r="AV122" i="3"/>
  <c r="AV121" i="3"/>
  <c r="AV120" i="3"/>
  <c r="AV119" i="3"/>
  <c r="AV118" i="3"/>
  <c r="AV117" i="3"/>
  <c r="AV116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U133" i="3"/>
  <c r="AU134" i="3"/>
  <c r="AU135" i="3"/>
  <c r="AU136" i="3"/>
  <c r="AU137" i="3"/>
  <c r="AU138" i="3"/>
  <c r="AU127" i="3"/>
  <c r="AU128" i="3"/>
  <c r="AU129" i="3"/>
  <c r="AU130" i="3"/>
  <c r="AU131" i="3"/>
  <c r="AU132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9" i="3"/>
  <c r="AU10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04" i="3"/>
  <c r="AT103" i="3"/>
  <c r="AT102" i="3"/>
  <c r="AT101" i="3"/>
  <c r="AT100" i="3"/>
  <c r="AT99" i="3"/>
  <c r="AT98" i="3"/>
  <c r="AT97" i="3"/>
  <c r="AT96" i="3"/>
  <c r="AT95" i="3"/>
  <c r="AT94" i="3"/>
  <c r="AT93" i="3"/>
  <c r="AT92" i="3"/>
  <c r="AT91" i="3"/>
  <c r="AT90" i="3"/>
  <c r="AT89" i="3"/>
  <c r="AT88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9" i="3"/>
  <c r="AS10" i="3"/>
  <c r="AS11" i="3"/>
  <c r="AS12" i="3"/>
  <c r="AS13" i="3"/>
  <c r="AS14" i="3"/>
  <c r="AS15" i="3"/>
  <c r="AR138" i="3"/>
  <c r="AR137" i="3"/>
  <c r="AR136" i="3"/>
  <c r="AR135" i="3"/>
  <c r="AR134" i="3"/>
  <c r="AR133" i="3"/>
  <c r="AR132" i="3"/>
  <c r="AR131" i="3"/>
  <c r="AR130" i="3"/>
  <c r="AR129" i="3"/>
  <c r="AR128" i="3"/>
  <c r="AR127" i="3"/>
  <c r="AR126" i="3"/>
  <c r="AR125" i="3"/>
  <c r="AR124" i="3"/>
  <c r="AR123" i="3"/>
  <c r="AR122" i="3"/>
  <c r="AR121" i="3"/>
  <c r="AR120" i="3"/>
  <c r="AR119" i="3"/>
  <c r="AR118" i="3"/>
  <c r="AR117" i="3"/>
  <c r="AR116" i="3"/>
  <c r="AR115" i="3"/>
  <c r="AR114" i="3"/>
  <c r="AR113" i="3"/>
  <c r="AR112" i="3"/>
  <c r="AR111" i="3"/>
  <c r="AR110" i="3"/>
  <c r="AR109" i="3"/>
  <c r="AR108" i="3"/>
  <c r="AR107" i="3"/>
  <c r="AR106" i="3"/>
  <c r="AR105" i="3"/>
  <c r="AR104" i="3"/>
  <c r="AR103" i="3"/>
  <c r="AR102" i="3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Q140" i="3"/>
  <c r="AQ141" i="3"/>
  <c r="AQ142" i="3"/>
  <c r="AQ139" i="3"/>
  <c r="AQ138" i="3"/>
  <c r="AQ137" i="3"/>
  <c r="AQ136" i="3"/>
  <c r="AQ135" i="3"/>
  <c r="AQ134" i="3"/>
  <c r="AQ133" i="3"/>
  <c r="AQ132" i="3"/>
  <c r="AQ131" i="3"/>
  <c r="AQ130" i="3"/>
  <c r="AQ129" i="3"/>
  <c r="AQ128" i="3"/>
  <c r="AQ127" i="3"/>
  <c r="AQ126" i="3"/>
  <c r="AQ125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9" i="3"/>
  <c r="AQ10" i="3"/>
  <c r="AQ11" i="3"/>
  <c r="AQ12" i="3"/>
  <c r="AQ13" i="3"/>
  <c r="AQ14" i="3"/>
  <c r="AQ15" i="3"/>
  <c r="AP137" i="3"/>
  <c r="AP136" i="3"/>
  <c r="AP135" i="3"/>
  <c r="AP134" i="3"/>
  <c r="AP133" i="3"/>
  <c r="AP132" i="3"/>
  <c r="AP131" i="3"/>
  <c r="AP130" i="3"/>
  <c r="AP129" i="3"/>
  <c r="AP128" i="3"/>
  <c r="AP127" i="3"/>
  <c r="AP126" i="3"/>
  <c r="AP125" i="3"/>
  <c r="AP124" i="3"/>
  <c r="AP123" i="3"/>
  <c r="AP122" i="3"/>
  <c r="AP121" i="3"/>
  <c r="AP120" i="3"/>
  <c r="AP119" i="3"/>
  <c r="AP118" i="3"/>
  <c r="AP117" i="3"/>
  <c r="AP116" i="3"/>
  <c r="AP115" i="3"/>
  <c r="AP114" i="3"/>
  <c r="AP113" i="3"/>
  <c r="AP112" i="3"/>
  <c r="AP111" i="3"/>
  <c r="AP110" i="3"/>
  <c r="AP109" i="3"/>
  <c r="AP108" i="3"/>
  <c r="AP107" i="3"/>
  <c r="AP106" i="3"/>
  <c r="AP105" i="3"/>
  <c r="AP104" i="3"/>
  <c r="AP103" i="3"/>
  <c r="AP102" i="3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9" i="3"/>
  <c r="AO10" i="3"/>
  <c r="AO11" i="3"/>
  <c r="AO12" i="3"/>
  <c r="AN137" i="3"/>
  <c r="AN136" i="3"/>
  <c r="AN135" i="3"/>
  <c r="AN134" i="3"/>
  <c r="AN133" i="3"/>
  <c r="AN132" i="3"/>
  <c r="AN131" i="3"/>
  <c r="AN130" i="3"/>
  <c r="AN129" i="3"/>
  <c r="AN128" i="3"/>
  <c r="AN127" i="3"/>
  <c r="AN126" i="3"/>
  <c r="AN125" i="3"/>
  <c r="AN124" i="3"/>
  <c r="AN123" i="3"/>
  <c r="AN122" i="3"/>
  <c r="AN121" i="3"/>
  <c r="AN120" i="3"/>
  <c r="AN119" i="3"/>
  <c r="AN118" i="3"/>
  <c r="AN117" i="3"/>
  <c r="AN116" i="3"/>
  <c r="AN115" i="3"/>
  <c r="AN114" i="3"/>
  <c r="AN113" i="3"/>
  <c r="AN112" i="3"/>
  <c r="AN111" i="3"/>
  <c r="AN110" i="3"/>
  <c r="AN109" i="3"/>
  <c r="AN108" i="3"/>
  <c r="AN107" i="3"/>
  <c r="AN106" i="3"/>
  <c r="AN105" i="3"/>
  <c r="AN104" i="3"/>
  <c r="AN103" i="3"/>
  <c r="AN102" i="3"/>
  <c r="AN101" i="3"/>
  <c r="AN100" i="3"/>
  <c r="AN99" i="3"/>
  <c r="AN98" i="3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9" i="3"/>
  <c r="AN10" i="3"/>
  <c r="AN11" i="3"/>
  <c r="AN12" i="3"/>
  <c r="AN13" i="3"/>
  <c r="AM142" i="3"/>
  <c r="AM137" i="3"/>
  <c r="AM138" i="3"/>
  <c r="AM139" i="3"/>
  <c r="AM140" i="3"/>
  <c r="AM141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9" i="3"/>
  <c r="AM10" i="3"/>
  <c r="AM11" i="3"/>
  <c r="AM12" i="3"/>
  <c r="AL138" i="3"/>
  <c r="AL136" i="3"/>
  <c r="AL137" i="3"/>
  <c r="AL132" i="3"/>
  <c r="AL133" i="3"/>
  <c r="AL134" i="3"/>
  <c r="AL135" i="3"/>
  <c r="AL121" i="3"/>
  <c r="AL122" i="3"/>
  <c r="AL123" i="3"/>
  <c r="AL124" i="3"/>
  <c r="AL125" i="3"/>
  <c r="AL126" i="3"/>
  <c r="AL127" i="3"/>
  <c r="AL128" i="3"/>
  <c r="AL129" i="3"/>
  <c r="AL130" i="3"/>
  <c r="AL131" i="3"/>
  <c r="AL112" i="3"/>
  <c r="AL113" i="3"/>
  <c r="AL114" i="3"/>
  <c r="AL115" i="3"/>
  <c r="AL116" i="3"/>
  <c r="AL117" i="3"/>
  <c r="AL118" i="3"/>
  <c r="AL119" i="3"/>
  <c r="AL120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K130" i="3"/>
  <c r="AK131" i="3"/>
  <c r="AK132" i="3"/>
  <c r="AK133" i="3"/>
  <c r="AK134" i="3"/>
  <c r="AK135" i="3"/>
  <c r="AK136" i="3"/>
  <c r="AK137" i="3"/>
  <c r="AK138" i="3"/>
  <c r="AK123" i="3"/>
  <c r="AK124" i="3"/>
  <c r="AK125" i="3"/>
  <c r="AK126" i="3"/>
  <c r="AK127" i="3"/>
  <c r="AK128" i="3"/>
  <c r="AK129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0" i="3"/>
  <c r="AK11" i="3"/>
  <c r="AK9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9" i="3"/>
  <c r="AI10" i="3"/>
  <c r="AI11" i="3"/>
  <c r="AI12" i="3"/>
  <c r="AI13" i="3"/>
  <c r="AI14" i="3"/>
  <c r="AI15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P15" i="1"/>
  <c r="Q15" i="1"/>
  <c r="Q16" i="1" s="1"/>
  <c r="Q17" i="1" s="1"/>
  <c r="R15" i="1"/>
  <c r="R16" i="1" s="1"/>
  <c r="S15" i="1"/>
  <c r="T15" i="1"/>
  <c r="U15" i="1"/>
  <c r="V15" i="1"/>
  <c r="W15" i="1"/>
  <c r="X15" i="1"/>
  <c r="Y15" i="1"/>
  <c r="Y16" i="1" s="1"/>
  <c r="Z15" i="1"/>
  <c r="Z16" i="1" s="1"/>
  <c r="Z21" i="1" s="1"/>
  <c r="AA15" i="1"/>
  <c r="AB15" i="1"/>
  <c r="O11" i="1"/>
  <c r="O12" i="1"/>
  <c r="AC12" i="1" s="1"/>
  <c r="O13" i="1"/>
  <c r="O14" i="1"/>
  <c r="O15" i="1"/>
  <c r="N15" i="1"/>
  <c r="N14" i="1"/>
  <c r="N13" i="1"/>
  <c r="S5" i="1"/>
  <c r="R5" i="1"/>
  <c r="Q5" i="1"/>
  <c r="P5" i="1"/>
  <c r="O5" i="1"/>
  <c r="U16" i="1"/>
  <c r="U21" i="1" s="1"/>
  <c r="AB140" i="3"/>
  <c r="AB141" i="3"/>
  <c r="AB129" i="3"/>
  <c r="AB130" i="3"/>
  <c r="AB131" i="3"/>
  <c r="AB132" i="3"/>
  <c r="AB133" i="3"/>
  <c r="AB134" i="3"/>
  <c r="AB135" i="3"/>
  <c r="AB136" i="3"/>
  <c r="AB137" i="3"/>
  <c r="AB138" i="3"/>
  <c r="AB139" i="3"/>
  <c r="AB124" i="3"/>
  <c r="AB125" i="3"/>
  <c r="AB126" i="3"/>
  <c r="AB127" i="3"/>
  <c r="AB128" i="3"/>
  <c r="AB121" i="3"/>
  <c r="AB122" i="3"/>
  <c r="AB123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9" i="3"/>
  <c r="AC9" i="3"/>
  <c r="AE139" i="3"/>
  <c r="AE137" i="3"/>
  <c r="AE138" i="3"/>
  <c r="AE136" i="3"/>
  <c r="AE130" i="3"/>
  <c r="AE131" i="3"/>
  <c r="AE132" i="3"/>
  <c r="AE133" i="3"/>
  <c r="AE134" i="3"/>
  <c r="AE135" i="3"/>
  <c r="AE123" i="3"/>
  <c r="AE124" i="3"/>
  <c r="AE125" i="3"/>
  <c r="AE126" i="3"/>
  <c r="AE127" i="3"/>
  <c r="AE128" i="3"/>
  <c r="AE12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9" i="3"/>
  <c r="Y138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9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0" i="3"/>
  <c r="X9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23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9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9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9" i="3"/>
  <c r="R133" i="3"/>
  <c r="R134" i="3"/>
  <c r="R135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28" i="3"/>
  <c r="R27" i="3"/>
  <c r="R18" i="3"/>
  <c r="R19" i="3"/>
  <c r="R20" i="3"/>
  <c r="R21" i="3"/>
  <c r="R22" i="3"/>
  <c r="R23" i="3"/>
  <c r="R24" i="3"/>
  <c r="R25" i="3"/>
  <c r="R26" i="3"/>
  <c r="R16" i="3"/>
  <c r="R17" i="3"/>
  <c r="R15" i="3"/>
  <c r="R11" i="3"/>
  <c r="R12" i="3"/>
  <c r="R13" i="3"/>
  <c r="R14" i="3"/>
  <c r="R10" i="3"/>
  <c r="R9" i="3"/>
  <c r="Q130" i="3"/>
  <c r="Q125" i="3"/>
  <c r="Q126" i="3"/>
  <c r="Q127" i="3"/>
  <c r="Q128" i="3"/>
  <c r="Q129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9" i="3"/>
  <c r="Q10" i="3"/>
  <c r="BM164" i="3" l="1"/>
  <c r="AY164" i="3"/>
  <c r="BG164" i="3"/>
  <c r="BE164" i="3"/>
  <c r="BL164" i="3"/>
  <c r="BC164" i="3"/>
  <c r="BF164" i="3"/>
  <c r="BI164" i="3"/>
  <c r="BB164" i="3"/>
  <c r="AZ164" i="3"/>
  <c r="BD164" i="3"/>
  <c r="BA164" i="3"/>
  <c r="BJ164" i="3"/>
  <c r="BH164" i="3"/>
  <c r="BK164" i="3"/>
  <c r="AH158" i="3"/>
  <c r="N17" i="1"/>
  <c r="N16" i="1"/>
  <c r="AC67" i="1"/>
  <c r="O70" i="1"/>
  <c r="O68" i="1"/>
  <c r="X68" i="1"/>
  <c r="P68" i="1"/>
  <c r="Y72" i="1"/>
  <c r="Y71" i="1"/>
  <c r="Y68" i="1"/>
  <c r="Q72" i="1"/>
  <c r="Y70" i="1"/>
  <c r="X72" i="1"/>
  <c r="P72" i="1"/>
  <c r="Q71" i="1"/>
  <c r="AA71" i="1"/>
  <c r="O72" i="1"/>
  <c r="N71" i="1"/>
  <c r="Z71" i="1"/>
  <c r="Z72" i="1"/>
  <c r="Z68" i="1"/>
  <c r="Z70" i="1"/>
  <c r="R71" i="1"/>
  <c r="R72" i="1"/>
  <c r="R68" i="1"/>
  <c r="R70" i="1"/>
  <c r="AC36" i="1"/>
  <c r="S16" i="1"/>
  <c r="W16" i="1"/>
  <c r="Q20" i="1"/>
  <c r="AS163" i="3"/>
  <c r="V16" i="1"/>
  <c r="V19" i="1" s="1"/>
  <c r="AO163" i="3"/>
  <c r="AO160" i="3"/>
  <c r="AP158" i="3"/>
  <c r="AR162" i="3"/>
  <c r="AT162" i="3"/>
  <c r="R21" i="1"/>
  <c r="R17" i="1"/>
  <c r="R19" i="1"/>
  <c r="AB16" i="1"/>
  <c r="AB21" i="1" s="1"/>
  <c r="T16" i="1"/>
  <c r="T19" i="1" s="1"/>
  <c r="AC14" i="1"/>
  <c r="AC13" i="1"/>
  <c r="X16" i="1"/>
  <c r="X19" i="1" s="1"/>
  <c r="R44" i="1"/>
  <c r="W19" i="1"/>
  <c r="W17" i="1"/>
  <c r="W21" i="1"/>
  <c r="R20" i="1"/>
  <c r="W20" i="1"/>
  <c r="AC11" i="1"/>
  <c r="P45" i="1"/>
  <c r="P44" i="1"/>
  <c r="P46" i="1"/>
  <c r="S21" i="1"/>
  <c r="S19" i="1"/>
  <c r="S20" i="1"/>
  <c r="S17" i="1"/>
  <c r="N42" i="1"/>
  <c r="N44" i="1"/>
  <c r="N45" i="1"/>
  <c r="R46" i="1"/>
  <c r="AA45" i="1"/>
  <c r="U17" i="1"/>
  <c r="AA16" i="1"/>
  <c r="AA20" i="1" s="1"/>
  <c r="AO159" i="3"/>
  <c r="Z20" i="1"/>
  <c r="AH163" i="3"/>
  <c r="AI158" i="3"/>
  <c r="N46" i="1"/>
  <c r="P42" i="1"/>
  <c r="AJ158" i="3"/>
  <c r="AL162" i="3"/>
  <c r="T30" i="1"/>
  <c r="AI162" i="3"/>
  <c r="O44" i="1"/>
  <c r="P16" i="1"/>
  <c r="P19" i="1" s="1"/>
  <c r="R42" i="1"/>
  <c r="AA42" i="1"/>
  <c r="AK162" i="3"/>
  <c r="AH159" i="3"/>
  <c r="AJ159" i="3"/>
  <c r="AM161" i="3"/>
  <c r="AV162" i="3"/>
  <c r="AL159" i="3"/>
  <c r="AO158" i="3"/>
  <c r="AK158" i="3"/>
  <c r="AO161" i="3"/>
  <c r="AQ159" i="3"/>
  <c r="AR160" i="3"/>
  <c r="AU160" i="3"/>
  <c r="AN163" i="3"/>
  <c r="AR158" i="3"/>
  <c r="AI163" i="3"/>
  <c r="AJ160" i="3"/>
  <c r="AP160" i="3"/>
  <c r="AS160" i="3"/>
  <c r="AT158" i="3"/>
  <c r="AU161" i="3"/>
  <c r="AI159" i="3"/>
  <c r="AI161" i="3"/>
  <c r="AL163" i="3"/>
  <c r="AN162" i="3"/>
  <c r="AO162" i="3"/>
  <c r="AV160" i="3"/>
  <c r="AL161" i="3"/>
  <c r="AN158" i="3"/>
  <c r="AJ161" i="3"/>
  <c r="AM162" i="3"/>
  <c r="AV159" i="3"/>
  <c r="Y17" i="1"/>
  <c r="Y20" i="1"/>
  <c r="Y21" i="1"/>
  <c r="Y19" i="1"/>
  <c r="O16" i="1"/>
  <c r="X45" i="1"/>
  <c r="X46" i="1"/>
  <c r="X42" i="1"/>
  <c r="Q21" i="1"/>
  <c r="Q19" i="1"/>
  <c r="AB17" i="1"/>
  <c r="AB19" i="1"/>
  <c r="Q44" i="1"/>
  <c r="Q42" i="1"/>
  <c r="Q45" i="1"/>
  <c r="Q46" i="1"/>
  <c r="Y42" i="1"/>
  <c r="Y45" i="1"/>
  <c r="Y46" i="1"/>
  <c r="Y44" i="1"/>
  <c r="U20" i="1"/>
  <c r="T5" i="1"/>
  <c r="S6" i="1" s="1"/>
  <c r="Z17" i="1"/>
  <c r="Z19" i="1"/>
  <c r="P17" i="1"/>
  <c r="S45" i="1"/>
  <c r="S46" i="1"/>
  <c r="S42" i="1"/>
  <c r="AC10" i="1"/>
  <c r="AC15" i="1"/>
  <c r="T44" i="1"/>
  <c r="T46" i="1"/>
  <c r="T42" i="1"/>
  <c r="T45" i="1"/>
  <c r="U44" i="1"/>
  <c r="U42" i="1"/>
  <c r="U45" i="1"/>
  <c r="U46" i="1"/>
  <c r="U19" i="1"/>
  <c r="V45" i="1"/>
  <c r="V46" i="1"/>
  <c r="V44" i="1"/>
  <c r="V42" i="1"/>
  <c r="W42" i="1"/>
  <c r="W45" i="1"/>
  <c r="W46" i="1"/>
  <c r="AS161" i="3"/>
  <c r="AS162" i="3"/>
  <c r="AK159" i="3"/>
  <c r="AL160" i="3"/>
  <c r="AT163" i="3"/>
  <c r="AH160" i="3"/>
  <c r="AT159" i="3"/>
  <c r="Z46" i="1"/>
  <c r="W44" i="1"/>
  <c r="AA44" i="1"/>
  <c r="O46" i="1"/>
  <c r="AB42" i="1"/>
  <c r="AP162" i="3"/>
  <c r="AQ160" i="3"/>
  <c r="AV163" i="3"/>
  <c r="AK160" i="3"/>
  <c r="AM159" i="3"/>
  <c r="AR161" i="3"/>
  <c r="AK163" i="3"/>
  <c r="AR163" i="3"/>
  <c r="AN159" i="3"/>
  <c r="Z45" i="1"/>
  <c r="S44" i="1"/>
  <c r="O45" i="1"/>
  <c r="AB46" i="1"/>
  <c r="AN160" i="3"/>
  <c r="AP163" i="3"/>
  <c r="AT161" i="3"/>
  <c r="AJ163" i="3"/>
  <c r="AS158" i="3"/>
  <c r="AP159" i="3"/>
  <c r="AS159" i="3"/>
  <c r="AH161" i="3"/>
  <c r="AH162" i="3"/>
  <c r="AI160" i="3"/>
  <c r="AP161" i="3"/>
  <c r="AC41" i="1"/>
  <c r="Z44" i="1"/>
  <c r="AM163" i="3"/>
  <c r="AN161" i="3"/>
  <c r="AR159" i="3"/>
  <c r="AU162" i="3"/>
  <c r="AM158" i="3"/>
  <c r="AL158" i="3"/>
  <c r="AV158" i="3"/>
  <c r="AQ162" i="3"/>
  <c r="AU159" i="3"/>
  <c r="AK161" i="3"/>
  <c r="AM160" i="3"/>
  <c r="AQ161" i="3"/>
  <c r="AT160" i="3"/>
  <c r="AU158" i="3"/>
  <c r="AC35" i="1"/>
  <c r="AJ162" i="3"/>
  <c r="X44" i="1"/>
  <c r="AB44" i="1"/>
  <c r="AU163" i="3"/>
  <c r="AV161" i="3"/>
  <c r="AQ163" i="3"/>
  <c r="AQ158" i="3"/>
  <c r="N19" i="1" l="1"/>
  <c r="AC75" i="1"/>
  <c r="N21" i="1"/>
  <c r="V21" i="1"/>
  <c r="V20" i="1"/>
  <c r="AA19" i="1"/>
  <c r="V17" i="1"/>
  <c r="T17" i="1"/>
  <c r="T21" i="1"/>
  <c r="T20" i="1"/>
  <c r="AB20" i="1"/>
  <c r="AA17" i="1"/>
  <c r="AA21" i="1"/>
  <c r="V50" i="1"/>
  <c r="X17" i="1"/>
  <c r="X20" i="1"/>
  <c r="T50" i="1"/>
  <c r="V25" i="1"/>
  <c r="AA50" i="1"/>
  <c r="N20" i="1"/>
  <c r="P24" i="1"/>
  <c r="U50" i="1"/>
  <c r="P25" i="1"/>
  <c r="AB24" i="1"/>
  <c r="U25" i="1"/>
  <c r="X21" i="1"/>
  <c r="X50" i="1"/>
  <c r="V24" i="1"/>
  <c r="S25" i="1"/>
  <c r="S24" i="1"/>
  <c r="Z25" i="1"/>
  <c r="T49" i="1"/>
  <c r="T25" i="1"/>
  <c r="Q50" i="1"/>
  <c r="P20" i="1"/>
  <c r="P21" i="1"/>
  <c r="U24" i="1"/>
  <c r="O21" i="1"/>
  <c r="O25" i="1"/>
  <c r="O20" i="1"/>
  <c r="O24" i="1"/>
  <c r="O17" i="1"/>
  <c r="O50" i="1"/>
  <c r="Y50" i="1"/>
  <c r="X25" i="1"/>
  <c r="N24" i="1"/>
  <c r="Q25" i="1"/>
  <c r="S50" i="1"/>
  <c r="AA49" i="1"/>
  <c r="Z24" i="1"/>
  <c r="S49" i="1"/>
  <c r="R25" i="1"/>
  <c r="P6" i="1"/>
  <c r="O31" i="1"/>
  <c r="R31" i="1"/>
  <c r="N6" i="1"/>
  <c r="R6" i="1"/>
  <c r="O6" i="1"/>
  <c r="P31" i="1"/>
  <c r="S31" i="1"/>
  <c r="N31" i="1"/>
  <c r="Q6" i="1"/>
  <c r="Q31" i="1"/>
  <c r="Y24" i="1"/>
  <c r="U49" i="1"/>
  <c r="R50" i="1"/>
  <c r="R49" i="1"/>
  <c r="AB25" i="1"/>
  <c r="X49" i="1"/>
  <c r="Q24" i="1"/>
  <c r="W49" i="1"/>
  <c r="AA25" i="1"/>
  <c r="O49" i="1"/>
  <c r="AB50" i="1"/>
  <c r="T24" i="1"/>
  <c r="V49" i="1"/>
  <c r="P50" i="1"/>
  <c r="N25" i="1"/>
  <c r="W24" i="1"/>
  <c r="N50" i="1"/>
  <c r="AA24" i="1"/>
  <c r="R24" i="1"/>
  <c r="Z49" i="1"/>
  <c r="Z50" i="1"/>
  <c r="P49" i="1"/>
  <c r="AC16" i="1"/>
  <c r="W25" i="1"/>
  <c r="Y49" i="1"/>
  <c r="O19" i="1"/>
  <c r="Y25" i="1"/>
  <c r="W50" i="1"/>
  <c r="Q49" i="1"/>
  <c r="X24" i="1"/>
  <c r="AB49" i="1"/>
  <c r="V47" i="1" l="1"/>
  <c r="AC76" i="1"/>
  <c r="N22" i="1"/>
  <c r="Q22" i="1"/>
  <c r="O22" i="1"/>
  <c r="Z47" i="1"/>
  <c r="AC49" i="1"/>
  <c r="Z22" i="1"/>
  <c r="P22" i="1"/>
  <c r="S47" i="1"/>
  <c r="O23" i="1"/>
  <c r="AB47" i="1"/>
  <c r="U22" i="1"/>
  <c r="X47" i="1"/>
  <c r="AC25" i="1"/>
  <c r="T47" i="1"/>
  <c r="AA47" i="1"/>
  <c r="T31" i="1"/>
  <c r="W47" i="1"/>
  <c r="AA22" i="1"/>
  <c r="AC24" i="1"/>
  <c r="P48" i="1"/>
  <c r="R48" i="1"/>
  <c r="Z48" i="1"/>
  <c r="S23" i="1"/>
  <c r="P47" i="1"/>
  <c r="S22" i="1"/>
  <c r="AA48" i="1"/>
  <c r="W23" i="1"/>
  <c r="Z23" i="1"/>
  <c r="O48" i="1"/>
  <c r="R23" i="1"/>
  <c r="T22" i="1"/>
  <c r="AA23" i="1"/>
  <c r="AB48" i="1"/>
  <c r="AB23" i="1"/>
  <c r="N48" i="1"/>
  <c r="S48" i="1"/>
  <c r="R47" i="1"/>
  <c r="W22" i="1"/>
  <c r="N47" i="1"/>
  <c r="W48" i="1"/>
  <c r="O47" i="1"/>
  <c r="T23" i="1"/>
  <c r="Y48" i="1"/>
  <c r="Q23" i="1"/>
  <c r="X22" i="1"/>
  <c r="X48" i="1"/>
  <c r="Q48" i="1"/>
  <c r="V22" i="1"/>
  <c r="X23" i="1"/>
  <c r="Y23" i="1"/>
  <c r="P23" i="1"/>
  <c r="N23" i="1"/>
  <c r="R22" i="1"/>
  <c r="V23" i="1"/>
  <c r="U23" i="1"/>
  <c r="U48" i="1"/>
  <c r="V48" i="1"/>
  <c r="T48" i="1"/>
  <c r="Q47" i="1"/>
  <c r="AC50" i="1"/>
  <c r="Y22" i="1"/>
  <c r="Y47" i="1"/>
  <c r="AB22" i="1"/>
  <c r="T6" i="1"/>
  <c r="U47" i="1"/>
  <c r="AC73" i="1" l="1"/>
  <c r="AC74" i="1"/>
  <c r="AC23" i="1"/>
  <c r="AC48" i="1"/>
  <c r="AC22" i="1"/>
  <c r="AC47" i="1"/>
</calcChain>
</file>

<file path=xl/sharedStrings.xml><?xml version="1.0" encoding="utf-8"?>
<sst xmlns="http://schemas.openxmlformats.org/spreadsheetml/2006/main" count="6258" uniqueCount="112">
  <si>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</si>
  <si>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</si>
  <si>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</si>
  <si>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</si>
  <si>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</si>
  <si>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</si>
  <si>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</si>
  <si>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</si>
  <si>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</si>
  <si>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</si>
  <si>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</si>
  <si>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</si>
  <si>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</si>
  <si>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</si>
  <si>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</si>
  <si>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</si>
  <si>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</si>
  <si>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</si>
  <si>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</si>
  <si>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</si>
  <si>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</si>
  <si>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</si>
  <si>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</si>
  <si>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</si>
  <si>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</si>
  <si>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</si>
  <si>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</si>
  <si>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</si>
  <si>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</si>
  <si>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</si>
  <si>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</si>
  <si>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</si>
  <si>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</si>
  <si>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</si>
  <si>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</si>
  <si>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</si>
  <si>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</si>
  <si>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starting  N end of line</t>
  </si>
  <si>
    <t>32374 on ribbon</t>
  </si>
  <si>
    <t>some veg cover</t>
  </si>
  <si>
    <t>veg cover</t>
  </si>
  <si>
    <t>lot of taller advance regen for last 3 trees</t>
  </si>
  <si>
    <t>frost</t>
  </si>
  <si>
    <t xml:space="preserve">3 5m between Cw and  with 3 lines of LW between </t>
  </si>
  <si>
    <t>poors are because of frost</t>
  </si>
  <si>
    <t>browsed, grouse rabbits?  just tips 85%</t>
  </si>
  <si>
    <t>browse</t>
  </si>
  <si>
    <t>some browsing tips</t>
  </si>
  <si>
    <t>trees under partial shade much better</t>
  </si>
  <si>
    <t>lot of frost damage</t>
  </si>
  <si>
    <t>Sx 39619</t>
  </si>
  <si>
    <t>Sx 8482</t>
  </si>
  <si>
    <t>Sx 63594</t>
  </si>
  <si>
    <t>Pli 32274</t>
  </si>
  <si>
    <t>Pli 13903</t>
  </si>
  <si>
    <t>Pli 63705</t>
  </si>
  <si>
    <t>Lw 39282</t>
  </si>
  <si>
    <t>Lw 35192</t>
  </si>
  <si>
    <t>Lw 63578</t>
  </si>
  <si>
    <t>Fdi 48678</t>
  </si>
  <si>
    <t>Fdi 8492</t>
  </si>
  <si>
    <t>Fdi 63540</t>
  </si>
  <si>
    <t>Cw 53977</t>
  </si>
  <si>
    <t>Cw 48519</t>
  </si>
  <si>
    <t>Cw 40106</t>
  </si>
  <si>
    <t>75% browsed</t>
  </si>
  <si>
    <t>heavy frost damage not as bad as larch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</si>
  <si>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</si>
  <si>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</si>
  <si>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</si>
  <si>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</si>
  <si>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</si>
  <si>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</si>
  <si>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</si>
  <si>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</si>
  <si>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% Good + Fair</t>
  </si>
  <si>
    <t>% Poor or Worse</t>
  </si>
  <si>
    <t>Local (1)</t>
  </si>
  <si>
    <t>Near (2)</t>
  </si>
  <si>
    <t>Far (3)</t>
  </si>
  <si>
    <t>Weighted average</t>
  </si>
  <si>
    <t>Weighted Avg G,F,P</t>
  </si>
  <si>
    <t>Weighted Avg  G&amp;F</t>
  </si>
  <si>
    <t>Wtd % Survival G,F,P</t>
  </si>
  <si>
    <t>Wtd % Survival G&amp;F</t>
  </si>
  <si>
    <t>% Good + Fair + Poor</t>
  </si>
  <si>
    <t>very poor espacement</t>
  </si>
  <si>
    <t>overhead foliage</t>
  </si>
  <si>
    <t>Condition2020Sp</t>
  </si>
  <si>
    <t>pink</t>
  </si>
  <si>
    <t>2019 Fall Survival Surveys</t>
  </si>
  <si>
    <t>2020 Spring Survival Surveys</t>
  </si>
  <si>
    <t>Provenance</t>
  </si>
  <si>
    <t>Condition 2020 Fall</t>
  </si>
  <si>
    <t>Height (cm)</t>
  </si>
  <si>
    <t>Diameter (mm)</t>
  </si>
  <si>
    <t>Leader Length (cm)</t>
  </si>
  <si>
    <t>5,5</t>
  </si>
  <si>
    <t>forked top</t>
  </si>
  <si>
    <t>2020 Fall Survival Surveys</t>
  </si>
  <si>
    <t xml:space="preserve">Local </t>
  </si>
  <si>
    <t>Near</t>
  </si>
  <si>
    <t>Far</t>
  </si>
  <si>
    <t>Average Height (cm)</t>
  </si>
  <si>
    <t>Min Height</t>
  </si>
  <si>
    <t>Max Height</t>
  </si>
  <si>
    <t>Average Diameter (mm)</t>
  </si>
  <si>
    <t>Min Diameter</t>
  </si>
  <si>
    <t>Max Diameter</t>
  </si>
  <si>
    <t>Average Leader Length (cm)</t>
  </si>
  <si>
    <t>Min Leader Length</t>
  </si>
  <si>
    <t>Max Leader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</si>
</sst>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0" xfId="0" quotePrefix="1"/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2" fillId="0" borderId="0" xfId="0" applyFont="1"/>
    <xf numFmtId="1" fontId="0" fillId="0" borderId="0" xfId="0" applyNumberFormat="1" applyBorder="1"/>
    <xf numFmtId="0" fontId="0" fillId="0" borderId="0" xfId="0" applyFill="1" applyBorder="1"/>
    <xf numFmtId="0" fontId="3" fillId="0" borderId="0" xfId="0" applyFont="1"/>
    <xf numFmtId="1" fontId="3" fillId="0" borderId="0" xfId="0" applyNumberFormat="1" applyFont="1"/>
    <xf numFmtId="49" fontId="1" fillId="0" borderId="12" xfId="0" applyNumberFormat="1" applyFont="1" applyBorder="1"/>
    <xf numFmtId="0" fontId="1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0" xfId="0" applyFill="1" applyBorder="1"/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170"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CC3300"/>
        </patternFill>
      </fill>
    </dxf>
    <dxf>
      <fill>
        <patternFill>
          <bgColor theme="7" tint="-0.2499465926084170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9900"/>
      <color rgb="FFCC3300"/>
      <color rgb="FFCC0000"/>
      <color rgb="FFFFFF99"/>
      <color rgb="FFFCFC9C"/>
      <color rgb="FFCC9900"/>
      <color rgb="FFFF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HeatMap!$AH$8</c:f>
              <c:strCache>
                <c:ptCount val="1"/>
                <c:pt idx="0">
                  <c:v>Sx 39619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1A-4FB0-928B-A30D9D01F17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1A-4FB0-928B-A30D9D01F1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A1A-4FB0-928B-A30D9D01F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HeatMap!$AG$158:$AG$160</c:f>
              <c:strCache>
                <c:ptCount val="3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</c:strCache>
            </c:strRef>
          </c:cat>
          <c:val>
            <c:numRef>
              <c:f>HeatMap!$AH$158:$AH$160</c:f>
              <c:numCache>
                <c:formatCode>General</c:formatCode>
                <c:ptCount val="3"/>
                <c:pt idx="0">
                  <c:v>62</c:v>
                </c:pt>
                <c:pt idx="1">
                  <c:v>53</c:v>
                </c:pt>
                <c:pt idx="2">
                  <c:v>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A1A-4FB0-928B-A30D9D01F1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HeatMap!$AQ$157</c:f>
              <c:strCache>
                <c:ptCount val="1"/>
                <c:pt idx="0">
                  <c:v>Cw 53977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04D-4654-B69D-CE06C6FA800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04D-4654-B69D-CE06C6FA8003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04D-4654-B69D-CE06C6FA8003}"/>
              </c:ext>
            </c:extLst>
          </c:dPt>
          <c:dPt>
            <c:idx val="3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04D-4654-B69D-CE06C6FA8003}"/>
              </c:ext>
            </c:extLst>
          </c:dPt>
          <c:dLbls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96063419903954"/>
                      <c:h val="0.16195963680215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04D-4654-B69D-CE06C6FA8003}"/>
                </c:ext>
              </c:extLst>
            </c:dLbl>
            <c:dLbl>
              <c:idx val="3"/>
              <c:layout>
                <c:manualLayout>
                  <c:x val="-1.5375377120470317E-2"/>
                  <c:y val="7.87037037037037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4D-4654-B69D-CE06C6FA80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HeatMap!$AG$159:$AG$162</c:f>
              <c:strCache>
                <c:ptCount val="4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HeatMap!$AQ$158:$AQ$163</c15:sqref>
                  </c15:fullRef>
                </c:ext>
              </c:extLst>
              <c:f>HeatMap!$AQ$159:$AQ$162</c:f>
              <c:numCache>
                <c:formatCode>General</c:formatCode>
                <c:ptCount val="4"/>
                <c:pt idx="0">
                  <c:v>6</c:v>
                </c:pt>
                <c:pt idx="1">
                  <c:v>76</c:v>
                </c:pt>
                <c:pt idx="2">
                  <c:v>49</c:v>
                </c:pt>
                <c:pt idx="3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F04D-4654-B69D-CE06C6FA80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HeatMap!$AR$157</c:f>
              <c:strCache>
                <c:ptCount val="1"/>
                <c:pt idx="0">
                  <c:v>Cw 48519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48-4495-A81D-2560C7303CD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748-4495-A81D-2560C7303CDB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748-4495-A81D-2560C7303CDB}"/>
              </c:ext>
            </c:extLst>
          </c:dPt>
          <c:dPt>
            <c:idx val="3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748-4495-A81D-2560C7303CDB}"/>
              </c:ext>
            </c:extLst>
          </c:dPt>
          <c:dLbls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59655305324591"/>
                      <c:h val="0.167622561165868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748-4495-A81D-2560C7303CDB}"/>
                </c:ext>
              </c:extLst>
            </c:dLbl>
            <c:dLbl>
              <c:idx val="3"/>
              <c:layout>
                <c:manualLayout>
                  <c:x val="1.5375377120470246E-2"/>
                  <c:y val="0.106481481481481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48-4495-A81D-2560C7303C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HeatMap!$AG$159:$AG$162</c:f>
              <c:strCache>
                <c:ptCount val="4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HeatMap!$AR$158:$AR$163</c15:sqref>
                  </c15:fullRef>
                </c:ext>
              </c:extLst>
              <c:f>HeatMap!$AR$159:$AR$162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67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2748-4495-A81D-2560C7303C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HeatMap!$AS$157</c:f>
              <c:strCache>
                <c:ptCount val="1"/>
                <c:pt idx="0">
                  <c:v>Cw 40106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ED7-4561-8094-3C8813075EC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D7-4561-8094-3C8813075EC3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D7-4561-8094-3C8813075EC3}"/>
              </c:ext>
            </c:extLst>
          </c:dPt>
          <c:dPt>
            <c:idx val="3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ED7-4561-8094-3C8813075EC3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ED7-4561-8094-3C8813075EC3}"/>
              </c:ext>
            </c:extLst>
          </c:dPt>
          <c:dLbls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25961093098652"/>
                      <c:h val="0.16195963680215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ED7-4561-8094-3C8813075E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HeatMap!$AG$159:$AG$163</c:f>
              <c:strCache>
                <c:ptCount val="5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  <c:pt idx="4">
                  <c:v>Missing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HeatMap!$AS$158:$AS$163</c15:sqref>
                  </c15:fullRef>
                </c:ext>
              </c:extLst>
              <c:f>HeatMap!$AS$159:$AS$163</c:f>
              <c:numCache>
                <c:formatCode>General</c:formatCode>
                <c:ptCount val="5"/>
                <c:pt idx="0">
                  <c:v>16</c:v>
                </c:pt>
                <c:pt idx="1">
                  <c:v>61</c:v>
                </c:pt>
                <c:pt idx="2">
                  <c:v>39</c:v>
                </c:pt>
                <c:pt idx="3">
                  <c:v>15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7ED7-4561-8094-3C8813075E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HeatMap!$AT$157</c:f>
              <c:strCache>
                <c:ptCount val="1"/>
                <c:pt idx="0">
                  <c:v>Fdi 48678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639-418B-972A-0A8CD1ADB75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39-418B-972A-0A8CD1ADB75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39-418B-972A-0A8CD1ADB75B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39-418B-972A-0A8CD1ADB75B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39-418B-972A-0A8CD1ADB75B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639-418B-972A-0A8CD1ADB75B}"/>
              </c:ext>
            </c:extLst>
          </c:dPt>
          <c:dLbls>
            <c:dLbl>
              <c:idx val="0"/>
              <c:layout>
                <c:manualLayout>
                  <c:x val="-1.7070300582569406E-4"/>
                  <c:y val="0.113748541848935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39-418B-972A-0A8CD1ADB75B}"/>
                </c:ext>
              </c:extLst>
            </c:dLbl>
            <c:dLbl>
              <c:idx val="1"/>
              <c:layout>
                <c:manualLayout>
                  <c:x val="-3.9873377110784973E-2"/>
                  <c:y val="0.140026611256926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39-418B-972A-0A8CD1ADB75B}"/>
                </c:ext>
              </c:extLst>
            </c:dLbl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6607969458363"/>
                      <c:h val="0.172446231990785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39-418B-972A-0A8CD1ADB75B}"/>
                </c:ext>
              </c:extLst>
            </c:dLbl>
            <c:dLbl>
              <c:idx val="5"/>
              <c:layout>
                <c:manualLayout>
                  <c:x val="1.1702235846178362E-2"/>
                  <c:y val="0.271155949256342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39-418B-972A-0A8CD1ADB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HeatMap!$AT$158:$AT$163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67</c:v>
                </c:pt>
                <c:pt idx="3">
                  <c:v>30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39-418B-972A-0A8CD1ADB7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HeatMap!$AU$157</c:f>
              <c:strCache>
                <c:ptCount val="1"/>
                <c:pt idx="0">
                  <c:v>Fdi 8492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5ED-487B-AD0A-DA32D00220E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ED-487B-AD0A-DA32D00220E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ED-487B-AD0A-DA32D00220EF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5ED-487B-AD0A-DA32D00220EF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5ED-487B-AD0A-DA32D00220EF}"/>
              </c:ext>
            </c:extLst>
          </c:dPt>
          <c:dLbls>
            <c:dLbl>
              <c:idx val="0"/>
              <c:layout>
                <c:manualLayout>
                  <c:x val="-2.0312447033641809E-2"/>
                  <c:y val="0.257138013998250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ED-487B-AD0A-DA32D00220EF}"/>
                </c:ext>
              </c:extLst>
            </c:dLbl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92838395200601"/>
                      <c:h val="0.17000018614694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5ED-487B-AD0A-DA32D0022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HeatMap!$AG$158:$AG$162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HeatMap!$AU$158:$AU$163</c15:sqref>
                  </c15:fullRef>
                </c:ext>
              </c:extLst>
              <c:f>HeatMap!$AU$158:$AU$162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87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95ED-487B-AD0A-DA32D00220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HeatMap!$AV$157</c:f>
              <c:strCache>
                <c:ptCount val="1"/>
                <c:pt idx="0">
                  <c:v>Fdi 63540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5D-4979-A7D5-023CDD6A461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5D-4979-A7D5-023CDD6A461D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95D-4979-A7D5-023CDD6A461D}"/>
              </c:ext>
            </c:extLst>
          </c:dPt>
          <c:dPt>
            <c:idx val="3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95D-4979-A7D5-023CDD6A461D}"/>
              </c:ext>
            </c:extLst>
          </c:dPt>
          <c:dLbls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64266966629172"/>
                      <c:h val="0.165310525839442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95D-4979-A7D5-023CDD6A46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HeatMap!$AG$158:$AG$163</c15:sqref>
                  </c15:fullRef>
                </c:ext>
              </c:extLst>
              <c:f>HeatMap!$AG$159:$AG$162</c:f>
              <c:strCache>
                <c:ptCount val="4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HeatMap!$AV$158:$AV$163</c15:sqref>
                  </c15:fullRef>
                </c:ext>
              </c:extLst>
              <c:f>HeatMap!$AV$159:$AV$162</c:f>
              <c:numCache>
                <c:formatCode>General</c:formatCode>
                <c:ptCount val="4"/>
                <c:pt idx="0">
                  <c:v>3</c:v>
                </c:pt>
                <c:pt idx="1">
                  <c:v>109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095D-4979-A7D5-023CDD6A46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Sx 39619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HeatMap!$AH$8</c:f>
              <c:strCache>
                <c:ptCount val="1"/>
                <c:pt idx="0">
                  <c:v>Sx 39619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89-409C-9618-F7F5E1C50F1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89-409C-9618-F7F5E1C50F1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89-409C-9618-F7F5E1C50F1A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89-409C-9618-F7F5E1C50F1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89-409C-9618-F7F5E1C50F1A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89-409C-9618-F7F5E1C50F1A}"/>
                </c:ext>
              </c:extLst>
            </c:dLbl>
            <c:dLbl>
              <c:idx val="4"/>
              <c:layout>
                <c:manualLayout>
                  <c:x val="8.7448626907643268E-2"/>
                  <c:y val="0.181527514366888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85568665821416"/>
                      <c:h val="0.150895310112101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D89-409C-9618-F7F5E1C50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(HeatMap!$AX$158:$AX$161,HeatMap!$AX$163)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Missing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HeatMap!$AY$158:$AY$163</c15:sqref>
                  </c15:fullRef>
                </c:ext>
              </c:extLst>
              <c:f>(HeatMap!$AY$158:$AY$161,HeatMap!$AY$163)</c:f>
              <c:numCache>
                <c:formatCode>General</c:formatCode>
                <c:ptCount val="5"/>
                <c:pt idx="0">
                  <c:v>72</c:v>
                </c:pt>
                <c:pt idx="1">
                  <c:v>37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HeatMap!$AY$162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15:spPr>
                  <c15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981E-48A6-92E5-690DB87FC83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3D89-409C-9618-F7F5E1C50F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672995445743851E-2"/>
          <c:y val="0.13846812986838253"/>
          <c:w val="0.88859643389979892"/>
          <c:h val="0.1132695892194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HeatMap!$AI$8</c:f>
              <c:strCache>
                <c:ptCount val="1"/>
                <c:pt idx="0">
                  <c:v>Sx 8482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2E-4DFD-B31E-18B76B78A13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2E-4DFD-B31E-18B76B78A13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2E-4DFD-B31E-18B76B78A139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A2E-4DFD-B31E-18B76B78A1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(HeatMap!$AX$158:$AX$160,HeatMap!$AX$162)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HeatMap!$AZ$158:$AZ$163</c15:sqref>
                  </c15:fullRef>
                </c:ext>
              </c:extLst>
              <c:f>(HeatMap!$AZ$158:$AZ$160,HeatMap!$AZ$162)</c:f>
              <c:numCache>
                <c:formatCode>General</c:formatCode>
                <c:ptCount val="4"/>
                <c:pt idx="0">
                  <c:v>50</c:v>
                </c:pt>
                <c:pt idx="1">
                  <c:v>64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HeatMap!$AZ$161</c15:sqref>
                  <c15:spPr xmlns:c15="http://schemas.microsoft.com/office/drawing/2012/chart">
                    <a:solidFill>
                      <a:schemeClr val="accent4">
                        <a:lumMod val="5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15:spPr>
                </c15:categoryFilterException>
                <c15:categoryFilterException>
                  <c15:sqref>HeatMap!$AZ$163</c15:sqref>
                  <c15:spPr xmlns:c15="http://schemas.microsoft.com/office/drawing/2012/chart"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2A2E-4DFD-B31E-18B76B78A1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HeatMap!$AJ$8</c:f>
              <c:strCache>
                <c:ptCount val="1"/>
                <c:pt idx="0">
                  <c:v>Sx 63594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54-4287-8FA0-229567F1AE0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D54-4287-8FA0-229567F1AE0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D54-4287-8FA0-229567F1AE0C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D54-4287-8FA0-229567F1AE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(HeatMap!$AX$158:$AX$160,HeatMap!$AX$162)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HeatMap!$BA$158:$BA$163</c15:sqref>
                  </c15:fullRef>
                </c:ext>
              </c:extLst>
              <c:f>(HeatMap!$BA$158:$BA$160,HeatMap!$BA$162)</c:f>
              <c:numCache>
                <c:formatCode>General</c:formatCode>
                <c:ptCount val="4"/>
                <c:pt idx="0">
                  <c:v>58</c:v>
                </c:pt>
                <c:pt idx="1">
                  <c:v>61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AD54-4287-8FA0-229567F1AE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HeatMap!$AK$8</c:f>
              <c:strCache>
                <c:ptCount val="1"/>
                <c:pt idx="0">
                  <c:v>Pli 32274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EB-4CF2-AFF9-533498494FF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EB-4CF2-AFF9-533498494F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EB-4CF2-AFF9-533498494FF6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EB-4CF2-AFF9-533498494FF6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EEB-4CF2-AFF9-533498494FF6}"/>
              </c:ext>
            </c:extLst>
          </c:dPt>
          <c:dLbls>
            <c:dLbl>
              <c:idx val="3"/>
              <c:layout>
                <c:manualLayout>
                  <c:x val="-1.1536163008777987E-2"/>
                  <c:y val="0.19577622218243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55538669171823"/>
                      <c:h val="0.16060316268953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EEB-4CF2-AFF9-533498494FF6}"/>
                </c:ext>
              </c:extLst>
            </c:dLbl>
            <c:dLbl>
              <c:idx val="4"/>
              <c:layout>
                <c:manualLayout>
                  <c:x val="9.7346705045418577E-2"/>
                  <c:y val="0.160170201810416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EB-4CF2-AFF9-533498494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HeatMap!$AX$158:$AX$162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HeatMap!$BB$158:$BB$163</c15:sqref>
                  </c15:fullRef>
                </c:ext>
              </c:extLst>
              <c:f>HeatMap!$BB$158:$BB$162</c:f>
              <c:numCache>
                <c:formatCode>General</c:formatCode>
                <c:ptCount val="5"/>
                <c:pt idx="0">
                  <c:v>37</c:v>
                </c:pt>
                <c:pt idx="1">
                  <c:v>55</c:v>
                </c:pt>
                <c:pt idx="2">
                  <c:v>36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FEEB-4CF2-AFF9-533498494F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HeatMap!$AI$8</c:f>
              <c:strCache>
                <c:ptCount val="1"/>
                <c:pt idx="0">
                  <c:v>Sx 8482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C6-4610-82F5-978CF3E8FA4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C6-4610-82F5-978CF3E8FA4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C6-4610-82F5-978CF3E8F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HeatMap!$AG$158:$AG$160</c:f>
              <c:strCache>
                <c:ptCount val="3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</c:strCache>
            </c:strRef>
          </c:cat>
          <c:val>
            <c:numRef>
              <c:f>HeatMap!$AI$158:$AI$160</c:f>
              <c:numCache>
                <c:formatCode>General</c:formatCode>
                <c:ptCount val="3"/>
                <c:pt idx="0">
                  <c:v>52</c:v>
                </c:pt>
                <c:pt idx="1">
                  <c:v>53</c:v>
                </c:pt>
                <c:pt idx="2">
                  <c:v>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87C6-4610-82F5-978CF3E8FA4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HeatMap!$AL$8</c:f>
              <c:strCache>
                <c:ptCount val="1"/>
                <c:pt idx="0">
                  <c:v>Pli 13903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53-41F7-854E-F3754D30230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53-41F7-854E-F3754D30230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53-41F7-854E-F3754D30230C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53-41F7-854E-F3754D30230C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53-41F7-854E-F3754D30230C}"/>
              </c:ext>
            </c:extLst>
          </c:dPt>
          <c:dLbls>
            <c:dLbl>
              <c:idx val="3"/>
              <c:layout>
                <c:manualLayout>
                  <c:x val="-4.3577477343634393E-3"/>
                  <c:y val="0.199803478970914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74233645322632"/>
                      <c:h val="0.164836886462899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953-41F7-854E-F3754D30230C}"/>
                </c:ext>
              </c:extLst>
            </c:dLbl>
            <c:dLbl>
              <c:idx val="4"/>
              <c:layout>
                <c:manualLayout>
                  <c:x val="7.9505967414450554E-2"/>
                  <c:y val="0.15418561995995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3-41F7-854E-F3754D302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HeatMap!$AX$158:$AX$162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HeatMap!$BC$158:$BC$163</c15:sqref>
                  </c15:fullRef>
                </c:ext>
              </c:extLst>
              <c:f>HeatMap!$BC$158:$BC$162</c:f>
              <c:numCache>
                <c:formatCode>General</c:formatCode>
                <c:ptCount val="5"/>
                <c:pt idx="0">
                  <c:v>33</c:v>
                </c:pt>
                <c:pt idx="1">
                  <c:v>51</c:v>
                </c:pt>
                <c:pt idx="2">
                  <c:v>43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6953-41F7-854E-F3754D3023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6244774827605"/>
          <c:y val="0.28163183336998898"/>
          <c:w val="0.72979194954984339"/>
          <c:h val="0.64687018025896614"/>
        </c:manualLayout>
      </c:layout>
      <c:pieChart>
        <c:varyColors val="1"/>
        <c:ser>
          <c:idx val="0"/>
          <c:order val="0"/>
          <c:tx>
            <c:strRef>
              <c:f>HeatMap!$AM$8</c:f>
              <c:strCache>
                <c:ptCount val="1"/>
                <c:pt idx="0">
                  <c:v>Pli 63705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E8-4F45-9BB8-18C6AD7F209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E8-4F45-9BB8-18C6AD7F209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EE8-4F45-9BB8-18C6AD7F209E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EE8-4F45-9BB8-18C6AD7F209E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EE8-4F45-9BB8-18C6AD7F209E}"/>
              </c:ext>
            </c:extLst>
          </c:dPt>
          <c:dLbls>
            <c:dLbl>
              <c:idx val="3"/>
              <c:layout>
                <c:manualLayout>
                  <c:x val="2.0355829144310403E-2"/>
                  <c:y val="0.207277659124635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98802718187206"/>
                      <c:h val="0.158654365653893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EE8-4F45-9BB8-18C6AD7F209E}"/>
                </c:ext>
              </c:extLst>
            </c:dLbl>
            <c:dLbl>
              <c:idx val="4"/>
              <c:layout>
                <c:manualLayout>
                  <c:x val="5.976491820037684E-2"/>
                  <c:y val="0.132663594540496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E8-4F45-9BB8-18C6AD7F20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HeatMap!$AX$158:$AX$162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HeatMap!$BD$158:$BD$163</c15:sqref>
                  </c15:fullRef>
                </c:ext>
              </c:extLst>
              <c:f>HeatMap!$BD$158:$BD$162</c:f>
              <c:numCache>
                <c:formatCode>General</c:formatCode>
                <c:ptCount val="5"/>
                <c:pt idx="0">
                  <c:v>27</c:v>
                </c:pt>
                <c:pt idx="1">
                  <c:v>44</c:v>
                </c:pt>
                <c:pt idx="2">
                  <c:v>59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CEE8-4F45-9BB8-18C6AD7F20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HeatMap!$AN$8</c:f>
              <c:strCache>
                <c:ptCount val="1"/>
                <c:pt idx="0">
                  <c:v>Lw 39282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CB-453B-9485-4C51440CE08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CB-453B-9485-4C51440CE08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ECB-453B-9485-4C51440CE08E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ECB-453B-9485-4C51440CE08E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ECB-453B-9485-4C51440CE08E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ECB-453B-9485-4C51440CE08E}"/>
              </c:ext>
            </c:extLst>
          </c:dPt>
          <c:dLbls>
            <c:dLbl>
              <c:idx val="3"/>
              <c:layout>
                <c:manualLayout>
                  <c:x val="-0.13505341085467071"/>
                  <c:y val="-5.29270139173384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08613338047295"/>
                      <c:h val="0.146605618048233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ECB-453B-9485-4C51440CE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HeatMap!$AX$158:$AX$163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HeatMap!$BE$158:$BE$163</c:f>
              <c:numCache>
                <c:formatCode>General</c:formatCode>
                <c:ptCount val="6"/>
                <c:pt idx="0">
                  <c:v>6</c:v>
                </c:pt>
                <c:pt idx="1">
                  <c:v>27</c:v>
                </c:pt>
                <c:pt idx="2">
                  <c:v>13</c:v>
                </c:pt>
                <c:pt idx="3">
                  <c:v>1</c:v>
                </c:pt>
                <c:pt idx="4">
                  <c:v>68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CB-453B-9485-4C51440CE0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HeatMap!$AO$8</c:f>
              <c:strCache>
                <c:ptCount val="1"/>
                <c:pt idx="0">
                  <c:v>Lw 35192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38-46B4-A085-8C488C02757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38-46B4-A085-8C488C02757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38-46B4-A085-8C488C02757D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38-46B4-A085-8C488C02757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438-46B4-A085-8C488C02757D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438-46B4-A085-8C488C02757D}"/>
              </c:ext>
            </c:extLst>
          </c:dPt>
          <c:dLbls>
            <c:dLbl>
              <c:idx val="3"/>
              <c:layout>
                <c:manualLayout>
                  <c:x val="-0.13018814753418981"/>
                  <c:y val="7.9929792057726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39199705299995"/>
                      <c:h val="0.148421215149963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438-46B4-A085-8C488C027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HeatMap!$AX$158:$AX$163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HeatMap!$BF$158:$BF$163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</c:v>
                </c:pt>
                <c:pt idx="4">
                  <c:v>27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38-46B4-A085-8C488C0275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HeatMap!$AP$8</c:f>
              <c:strCache>
                <c:ptCount val="1"/>
                <c:pt idx="0">
                  <c:v>Lw 63578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68-4C37-B780-2C8080A8010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68-4C37-B780-2C8080A8010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868-4C37-B780-2C8080A80108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868-4C37-B780-2C8080A80108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868-4C37-B780-2C8080A801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(HeatMap!$AX$158:$AX$160,HeatMap!$AX$162:$AX$163)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Dead</c:v>
                </c:pt>
                <c:pt idx="4">
                  <c:v>Missing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HeatMap!$BG$158:$BG$163</c15:sqref>
                  </c15:fullRef>
                </c:ext>
              </c:extLst>
              <c:f>(HeatMap!$BG$158:$BG$160,HeatMap!$BG$162:$BG$163)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38</c:v>
                </c:pt>
                <c:pt idx="3">
                  <c:v>32</c:v>
                </c:pt>
                <c:pt idx="4">
                  <c:v>42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C868-4C37-B780-2C8080A801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HeatMap!$AQ$157</c:f>
              <c:strCache>
                <c:ptCount val="1"/>
                <c:pt idx="0">
                  <c:v>Cw 53977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30-4A02-9A84-114A237FC97E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30-4A02-9A84-114A237FC97E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30-4A02-9A84-114A237FC97E}"/>
              </c:ext>
            </c:extLst>
          </c:dPt>
          <c:dLbls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72726219477829"/>
                      <c:h val="0.159534312372522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130-4A02-9A84-114A237FC9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HeatMap!$AX$160:$AX$162</c:f>
              <c:strCache>
                <c:ptCount val="3"/>
                <c:pt idx="0">
                  <c:v>Poor</c:v>
                </c:pt>
                <c:pt idx="1">
                  <c:v>Moribund</c:v>
                </c:pt>
                <c:pt idx="2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HeatMap!$BH$158:$BH$163</c15:sqref>
                  </c15:fullRef>
                </c:ext>
              </c:extLst>
              <c:f>HeatMap!$BH$160:$BH$162</c:f>
              <c:numCache>
                <c:formatCode>General</c:formatCode>
                <c:ptCount val="3"/>
                <c:pt idx="0">
                  <c:v>8</c:v>
                </c:pt>
                <c:pt idx="1">
                  <c:v>71</c:v>
                </c:pt>
                <c:pt idx="2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F130-4A02-9A84-114A237FC9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HeatMap!$AR$157</c:f>
              <c:strCache>
                <c:ptCount val="1"/>
                <c:pt idx="0">
                  <c:v>Cw 48519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14-4506-8509-F406D2769AB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14-4506-8509-F406D2769A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14-4506-8509-F406D2769ABD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14-4506-8509-F406D2769AB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14-4506-8509-F406D2769ABD}"/>
              </c:ext>
            </c:extLst>
          </c:dPt>
          <c:dLbls>
            <c:dLbl>
              <c:idx val="0"/>
              <c:layout>
                <c:manualLayout>
                  <c:x val="-1.7449709245708243E-2"/>
                  <c:y val="0.122143871626840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314-4506-8509-F406D2769ABD}"/>
                </c:ext>
              </c:extLst>
            </c:dLbl>
            <c:dLbl>
              <c:idx val="1"/>
              <c:layout>
                <c:manualLayout>
                  <c:x val="-1.2860706899270101E-2"/>
                  <c:y val="0.218292294064265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14-4506-8509-F406D2769ABD}"/>
                </c:ext>
              </c:extLst>
            </c:dLbl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57615722063012"/>
                      <c:h val="0.164897007305780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314-4506-8509-F406D2769A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HeatMap!$AX$158:$AX$162</c:f>
              <c:strCache>
                <c:ptCount val="5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HeatMap!$BI$158:$BI$163</c15:sqref>
                  </c15:fullRef>
                </c:ext>
              </c:extLst>
              <c:f>HeatMap!$BI$158:$BI$162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52</c:v>
                </c:pt>
                <c:pt idx="3">
                  <c:v>31</c:v>
                </c:pt>
                <c:pt idx="4">
                  <c:v>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1314-4506-8509-F406D2769A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HeatMap!$AS$157</c:f>
              <c:strCache>
                <c:ptCount val="1"/>
                <c:pt idx="0">
                  <c:v>Cw 40106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CC-44E4-81FA-B9F2A2558DF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CC-44E4-81FA-B9F2A2558DF3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CC-44E4-81FA-B9F2A2558DF3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CC-44E4-81FA-B9F2A2558DF3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CC-44E4-81FA-B9F2A2558DF3}"/>
              </c:ext>
            </c:extLst>
          </c:dPt>
          <c:dLbls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19887815129334"/>
                      <c:h val="0.159534256635396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0CC-44E4-81FA-B9F2A2558DF3}"/>
                </c:ext>
              </c:extLst>
            </c:dLbl>
            <c:dLbl>
              <c:idx val="4"/>
              <c:layout>
                <c:manualLayout>
                  <c:x val="-2.9764927384514424E-2"/>
                  <c:y val="2.21852429353976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CC-44E4-81FA-B9F2A2558D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HeatMap!$AX$159:$AX$163</c:f>
              <c:strCache>
                <c:ptCount val="5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  <c:pt idx="4">
                  <c:v>Missing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HeatMap!$BJ$158:$BJ$163</c15:sqref>
                  </c15:fullRef>
                </c:ext>
              </c:extLst>
              <c:f>HeatMap!$BJ$159:$BJ$163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86</c:v>
                </c:pt>
                <c:pt idx="3">
                  <c:v>22</c:v>
                </c:pt>
                <c:pt idx="4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B0CC-44E4-81FA-B9F2A2558D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08017810556276"/>
          <c:y val="0.30814262431502387"/>
          <c:w val="0.67384648340971154"/>
          <c:h val="0.65412961194989772"/>
        </c:manualLayout>
      </c:layout>
      <c:pieChart>
        <c:varyColors val="1"/>
        <c:ser>
          <c:idx val="0"/>
          <c:order val="0"/>
          <c:tx>
            <c:strRef>
              <c:f>HeatMap!$AT$157</c:f>
              <c:strCache>
                <c:ptCount val="1"/>
                <c:pt idx="0">
                  <c:v>Fdi 48678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099-4399-B448-FEE1F61875E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099-4399-B448-FEE1F61875E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099-4399-B448-FEE1F61875E5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099-4399-B448-FEE1F61875E5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099-4399-B448-FEE1F61875E5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099-4399-B448-FEE1F61875E5}"/>
              </c:ext>
            </c:extLst>
          </c:dPt>
          <c:dLbls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69663144848475"/>
                      <c:h val="0.169562903804971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099-4399-B448-FEE1F6187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HeatMap!$AX$158:$AX$163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HeatMap!$BK$158:$BK$163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41</c:v>
                </c:pt>
                <c:pt idx="3">
                  <c:v>8</c:v>
                </c:pt>
                <c:pt idx="4">
                  <c:v>31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99-4399-B448-FEE1F61875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05912370226993"/>
          <c:y val="0.1513354922823329"/>
          <c:w val="0.77902363264962626"/>
          <c:h val="0.14265922063203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5460687273375"/>
          <c:y val="0.33200814097339887"/>
          <c:w val="0.66988854413325705"/>
          <c:h val="0.64937638150295784"/>
        </c:manualLayout>
      </c:layout>
      <c:pieChart>
        <c:varyColors val="1"/>
        <c:ser>
          <c:idx val="0"/>
          <c:order val="0"/>
          <c:tx>
            <c:strRef>
              <c:f>HeatMap!$AU$157</c:f>
              <c:strCache>
                <c:ptCount val="1"/>
                <c:pt idx="0">
                  <c:v>Fdi 8492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6C-4ECF-AABF-8FCAF48CA69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6C-4ECF-AABF-8FCAF48CA6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6C-4ECF-AABF-8FCAF48CA69D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6C-4ECF-AABF-8FCAF48CA69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E6C-4ECF-AABF-8FCAF48CA69D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E6C-4ECF-AABF-8FCAF48CA69D}"/>
              </c:ext>
            </c:extLst>
          </c:dPt>
          <c:dLbls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7445149076569"/>
                      <c:h val="0.167330056813851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E6C-4ECF-AABF-8FCAF48CA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HeatMap!$AX$158:$AX$163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HeatMap!$BL$158:$BL$163</c:f>
              <c:numCache>
                <c:formatCode>General</c:formatCode>
                <c:ptCount val="6"/>
                <c:pt idx="0">
                  <c:v>8</c:v>
                </c:pt>
                <c:pt idx="1">
                  <c:v>18</c:v>
                </c:pt>
                <c:pt idx="2">
                  <c:v>53</c:v>
                </c:pt>
                <c:pt idx="3">
                  <c:v>17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6C-4ECF-AABF-8FCAF48CA6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HeatMap!$AJ$8</c:f>
              <c:strCache>
                <c:ptCount val="1"/>
                <c:pt idx="0">
                  <c:v>Sx 63594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B3-4F12-9A2A-4F487DF2A8E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B3-4F12-9A2A-4F487DF2A8E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5B3-4F12-9A2A-4F487DF2A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HeatMap!$AG$158:$AG$160</c:f>
              <c:strCache>
                <c:ptCount val="3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</c:strCache>
            </c:strRef>
          </c:cat>
          <c:val>
            <c:numRef>
              <c:f>HeatMap!$AJ$158:$AJ$160</c:f>
              <c:numCache>
                <c:formatCode>General</c:formatCode>
                <c:ptCount val="3"/>
                <c:pt idx="0">
                  <c:v>32</c:v>
                </c:pt>
                <c:pt idx="1">
                  <c:v>71</c:v>
                </c:pt>
                <c:pt idx="2">
                  <c:v>25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C5B3-4F12-9A2A-4F487DF2A8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HeatMap!$AV$157</c:f>
              <c:strCache>
                <c:ptCount val="1"/>
                <c:pt idx="0">
                  <c:v>Fdi 63540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B2-4EE6-9170-867A6AAD156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B2-4EE6-9170-867A6AAD156D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B2-4EE6-9170-867A6AAD156D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5B2-4EE6-9170-867A6AAD156D}"/>
              </c:ext>
            </c:extLst>
          </c:dPt>
          <c:dLbls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2394277119055"/>
                      <c:h val="0.162784587567270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5B2-4EE6-9170-867A6AAD1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HeatMap!$AX$158:$AX$163</c15:sqref>
                  </c15:fullRef>
                </c:ext>
              </c:extLst>
              <c:f>HeatMap!$AX$159:$AX$162</c:f>
              <c:strCache>
                <c:ptCount val="4"/>
                <c:pt idx="0">
                  <c:v>Fair</c:v>
                </c:pt>
                <c:pt idx="1">
                  <c:v>Poor</c:v>
                </c:pt>
                <c:pt idx="2">
                  <c:v>Moribund</c:v>
                </c:pt>
                <c:pt idx="3">
                  <c:v>Dead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HeatMap!$BM$158:$BM$163</c15:sqref>
                  </c15:fullRef>
                </c:ext>
              </c:extLst>
              <c:f>HeatMap!$BM$159:$BM$162</c:f>
              <c:numCache>
                <c:formatCode>General</c:formatCode>
                <c:ptCount val="4"/>
                <c:pt idx="0">
                  <c:v>10</c:v>
                </c:pt>
                <c:pt idx="1">
                  <c:v>59</c:v>
                </c:pt>
                <c:pt idx="2">
                  <c:v>14</c:v>
                </c:pt>
                <c:pt idx="3">
                  <c:v>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65B2-4EE6-9170-867A6AAD15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75-48AA-89D7-3DA74524952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75-48AA-89D7-3DA74524952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75-48AA-89D7-3DA7452495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75-48AA-89D7-3DA74524952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75-48AA-89D7-3DA74524952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75-48AA-89D7-3DA74524952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75-48AA-89D7-3DA74524952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75-48AA-89D7-3DA74524952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75-48AA-89D7-3DA74524952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75-48AA-89D7-3DA74524952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575-48AA-89D7-3DA74524952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75-48AA-89D7-3DA74524952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575-48AA-89D7-3DA74524952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575-48AA-89D7-3DA74524952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575-48AA-89D7-3DA74524952C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30.119658119658119</c:v>
                </c:pt>
                <c:pt idx="1">
                  <c:v>31.934108527131784</c:v>
                </c:pt>
                <c:pt idx="2">
                  <c:v>32.564885496183209</c:v>
                </c:pt>
                <c:pt idx="3">
                  <c:v>30.488372093023255</c:v>
                </c:pt>
                <c:pt idx="4">
                  <c:v>31.078125</c:v>
                </c:pt>
                <c:pt idx="5">
                  <c:v>33.189393939393938</c:v>
                </c:pt>
                <c:pt idx="6">
                  <c:v>22.138297872340427</c:v>
                </c:pt>
                <c:pt idx="7">
                  <c:v>28.44</c:v>
                </c:pt>
                <c:pt idx="8">
                  <c:v>19.444444444444443</c:v>
                </c:pt>
                <c:pt idx="9">
                  <c:v>17.730158730158731</c:v>
                </c:pt>
                <c:pt idx="10">
                  <c:v>19.697916666666668</c:v>
                </c:pt>
                <c:pt idx="11">
                  <c:v>13.993975903614459</c:v>
                </c:pt>
                <c:pt idx="12">
                  <c:v>17.962025316455698</c:v>
                </c:pt>
                <c:pt idx="13">
                  <c:v>18.872093023255815</c:v>
                </c:pt>
                <c:pt idx="14">
                  <c:v>15.850961538461538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575-48AA-89D7-3DA74524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76-4764-9312-A50DEA9755D8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6-4764-9312-A50DEA9755D8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76-4764-9312-A50DEA9755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76-4764-9312-A50DEA9755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76-4764-9312-A50DEA9755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76-4764-9312-A50DEA9755D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76-4764-9312-A50DEA9755D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376-4764-9312-A50DEA9755D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376-4764-9312-A50DEA9755D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376-4764-9312-A50DEA9755D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376-4764-9312-A50DEA9755D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376-4764-9312-A50DEA9755D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376-4764-9312-A50DEA9755D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376-4764-9312-A50DEA9755D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376-4764-9312-A50DEA9755D8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5.8290598290598288</c:v>
                </c:pt>
                <c:pt idx="1">
                  <c:v>5.724806201550388</c:v>
                </c:pt>
                <c:pt idx="2">
                  <c:v>5.5114503816793894</c:v>
                </c:pt>
                <c:pt idx="3">
                  <c:v>6.2635658914728678</c:v>
                </c:pt>
                <c:pt idx="4">
                  <c:v>5.98046875</c:v>
                </c:pt>
                <c:pt idx="5">
                  <c:v>6.1174242424242422</c:v>
                </c:pt>
                <c:pt idx="6">
                  <c:v>4.6489361702127656</c:v>
                </c:pt>
                <c:pt idx="7">
                  <c:v>5.04</c:v>
                </c:pt>
                <c:pt idx="8">
                  <c:v>4.0925925925925926</c:v>
                </c:pt>
                <c:pt idx="9">
                  <c:v>4.6190476190476186</c:v>
                </c:pt>
                <c:pt idx="10">
                  <c:v>4.6875</c:v>
                </c:pt>
                <c:pt idx="11">
                  <c:v>3.8373493975903616</c:v>
                </c:pt>
                <c:pt idx="12">
                  <c:v>3.2658227848101267</c:v>
                </c:pt>
                <c:pt idx="13">
                  <c:v>3.441860465116279</c:v>
                </c:pt>
                <c:pt idx="14">
                  <c:v>3.2884615384615383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376-4764-9312-A50DEA97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4-4EEF-883E-62B8072787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4-4EEF-883E-62B8072787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4-4EEF-883E-62B8072787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4-4EEF-883E-62B8072787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4-4EEF-883E-62B8072787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4-4EEF-883E-62B8072787F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84-4EEF-883E-62B8072787F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84-4EEF-883E-62B8072787F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84-4EEF-883E-62B8072787F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84-4EEF-883E-62B8072787F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E84-4EEF-883E-62B8072787F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E84-4EEF-883E-62B8072787FD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9</c:v>
                </c:pt>
                <c:pt idx="1">
                  <c:v>11.492248062015504</c:v>
                </c:pt>
                <c:pt idx="2">
                  <c:v>6.9465648854961835</c:v>
                </c:pt>
                <c:pt idx="3">
                  <c:v>8.9379844961240309</c:v>
                </c:pt>
                <c:pt idx="4">
                  <c:v>8.56640625</c:v>
                </c:pt>
                <c:pt idx="5">
                  <c:v>7.9545454545454541</c:v>
                </c:pt>
                <c:pt idx="6">
                  <c:v>7.3369565217391308</c:v>
                </c:pt>
                <c:pt idx="7">
                  <c:v>9.64</c:v>
                </c:pt>
                <c:pt idx="8">
                  <c:v>7.716981132075472</c:v>
                </c:pt>
                <c:pt idx="9">
                  <c:v>5.1428571428571432</c:v>
                </c:pt>
                <c:pt idx="10">
                  <c:v>6.072916666666667</c:v>
                </c:pt>
                <c:pt idx="11">
                  <c:v>3.3373493975903616</c:v>
                </c:pt>
                <c:pt idx="12">
                  <c:v>2.537974683544304</c:v>
                </c:pt>
                <c:pt idx="13">
                  <c:v>8.6162790697674421</c:v>
                </c:pt>
                <c:pt idx="14">
                  <c:v>2.8317307692307692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E84-4EEF-883E-62B80727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HeatMap!$AK$8</c:f>
              <c:strCache>
                <c:ptCount val="1"/>
                <c:pt idx="0">
                  <c:v>Pli 32274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B0-4DCA-8E80-9ABF616394E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B0-4DCA-8E80-9ABF616394E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6B0-4DCA-8E80-9ABF616394E3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6B0-4DCA-8E80-9ABF616394E3}"/>
              </c:ext>
            </c:extLst>
          </c:dPt>
          <c:dLbls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44195781677668"/>
                      <c:h val="0.163061403038905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6B0-4DCA-8E80-9ABF61639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HeatMap!$AG$158:$AG$161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</c:strCache>
            </c:strRef>
          </c:cat>
          <c:val>
            <c:numRef>
              <c:f>HeatMap!$AK$158:$AK$161</c:f>
              <c:numCache>
                <c:formatCode>General</c:formatCode>
                <c:ptCount val="4"/>
                <c:pt idx="0">
                  <c:v>39</c:v>
                </c:pt>
                <c:pt idx="1">
                  <c:v>63</c:v>
                </c:pt>
                <c:pt idx="2">
                  <c:v>27</c:v>
                </c:pt>
                <c:pt idx="3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D6B0-4DCA-8E80-9ABF616394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HeatMap!$AL$8</c:f>
              <c:strCache>
                <c:ptCount val="1"/>
                <c:pt idx="0">
                  <c:v>Pli 13903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AF-45B5-9FE6-593D6BB22C5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AF-45B5-9FE6-593D6BB22C5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AF-45B5-9FE6-593D6BB22C5F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FAF-45B5-9FE6-593D6BB22C5F}"/>
              </c:ext>
            </c:extLst>
          </c:dPt>
          <c:dLbls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59655305324591"/>
                      <c:h val="0.167622561165868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FAF-45B5-9FE6-593D6BB22C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HeatMap!$AG$158:$AG$161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</c:strCache>
            </c:strRef>
          </c:cat>
          <c:val>
            <c:numRef>
              <c:f>HeatMap!$AL$158:$AL$161</c:f>
              <c:numCache>
                <c:formatCode>General</c:formatCode>
                <c:ptCount val="4"/>
                <c:pt idx="0">
                  <c:v>38</c:v>
                </c:pt>
                <c:pt idx="1">
                  <c:v>59</c:v>
                </c:pt>
                <c:pt idx="2">
                  <c:v>29</c:v>
                </c:pt>
                <c:pt idx="3">
                  <c:v>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1FAF-45B5-9FE6-593D6BB22C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HeatMap!$AM$8</c:f>
              <c:strCache>
                <c:ptCount val="1"/>
                <c:pt idx="0">
                  <c:v>Pli 63705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C7-4A32-B353-6A84BBAE495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C7-4A32-B353-6A84BBAE495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3C7-4A32-B353-6A84BBAE495F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3C7-4A32-B353-6A84BBAE495F}"/>
              </c:ext>
            </c:extLst>
          </c:dPt>
          <c:dLbls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14795372800623"/>
                      <c:h val="0.16087265937395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3C7-4A32-B353-6A84BBAE49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HeatMap!$AG$158:$AG$161</c:f>
              <c:strCache>
                <c:ptCount val="4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</c:strCache>
            </c:strRef>
          </c:cat>
          <c:val>
            <c:numRef>
              <c:f>HeatMap!$AM$158:$AM$161</c:f>
              <c:numCache>
                <c:formatCode>General</c:formatCode>
                <c:ptCount val="4"/>
                <c:pt idx="0">
                  <c:v>41</c:v>
                </c:pt>
                <c:pt idx="1">
                  <c:v>45</c:v>
                </c:pt>
                <c:pt idx="2">
                  <c:v>42</c:v>
                </c:pt>
                <c:pt idx="3">
                  <c:v>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D3C7-4A32-B353-6A84BBAE49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HeatMap!$AN$8</c:f>
              <c:strCache>
                <c:ptCount val="1"/>
                <c:pt idx="0">
                  <c:v>Lw 39282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1D9-47F8-95E4-EFD24D20BDB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1D9-47F8-95E4-EFD24D20BDB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1D9-47F8-95E4-EFD24D20BDB1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1D9-47F8-95E4-EFD24D20BDB1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1D9-47F8-95E4-EFD24D20BDB1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1D9-47F8-95E4-EFD24D20BDB1}"/>
              </c:ext>
            </c:extLst>
          </c:dPt>
          <c:dLbls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21913589214627"/>
                      <c:h val="0.148882150600740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1D9-47F8-95E4-EFD24D20BDB1}"/>
                </c:ext>
              </c:extLst>
            </c:dLbl>
            <c:dLbl>
              <c:idx val="5"/>
              <c:layout>
                <c:manualLayout>
                  <c:x val="5.9577467687494855E-2"/>
                  <c:y val="0.186664843977836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D9-47F8-95E4-EFD24D20B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HeatMap!$AN$158:$AN$163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18</c:v>
                </c:pt>
                <c:pt idx="3">
                  <c:v>13</c:v>
                </c:pt>
                <c:pt idx="4">
                  <c:v>58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D9-47F8-95E4-EFD24D20BD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HeatMap!$AO$8</c:f>
              <c:strCache>
                <c:ptCount val="1"/>
                <c:pt idx="0">
                  <c:v>Lw 35192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F9-426D-827B-D5B999BA3E7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F9-426D-827B-D5B999BA3E7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F9-426D-827B-D5B999BA3E7D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F9-426D-827B-D5B999BA3E7D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F9-426D-827B-D5B999BA3E7D}"/>
              </c:ext>
            </c:extLst>
          </c:dPt>
          <c:dPt>
            <c:idx val="5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F9-426D-827B-D5B999BA3E7D}"/>
              </c:ext>
            </c:extLst>
          </c:dPt>
          <c:dLbls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50444736074658"/>
                      <c:h val="0.150754882054837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BF9-426D-827B-D5B999BA3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HeatMap!$AO$158:$AO$163</c:f>
              <c:numCache>
                <c:formatCode>General</c:formatCode>
                <c:ptCount val="6"/>
                <c:pt idx="0">
                  <c:v>2</c:v>
                </c:pt>
                <c:pt idx="1">
                  <c:v>13</c:v>
                </c:pt>
                <c:pt idx="2">
                  <c:v>13</c:v>
                </c:pt>
                <c:pt idx="3">
                  <c:v>3</c:v>
                </c:pt>
                <c:pt idx="4">
                  <c:v>68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F9-426D-827B-D5B999BA3E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HeatMap!$AP$8</c:f>
              <c:strCache>
                <c:ptCount val="1"/>
                <c:pt idx="0">
                  <c:v>Lw 63578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1F-4892-B178-F58C557CE7D3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1F-4892-B178-F58C557CE7D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1F-4892-B178-F58C557CE7D3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F1F-4892-B178-F58C557CE7D3}"/>
              </c:ext>
            </c:extLst>
          </c:dPt>
          <c:dPt>
            <c:idx val="4"/>
            <c:bubble3D val="0"/>
            <c:spPr>
              <a:solidFill>
                <a:srgbClr val="CC33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F1F-4892-B178-F58C557CE7D3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F1F-4892-B178-F58C557CE7D3}"/>
              </c:ext>
            </c:extLst>
          </c:dPt>
          <c:dLbls>
            <c:dLbl>
              <c:idx val="0"/>
              <c:layout>
                <c:manualLayout>
                  <c:x val="-1.3212231051966353E-2"/>
                  <c:y val="0.113679644211140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1F-4892-B178-F58C557CE7D3}"/>
                </c:ext>
              </c:extLst>
            </c:dLbl>
            <c:dLbl>
              <c:idx val="1"/>
              <c:layout>
                <c:manualLayout>
                  <c:x val="-8.7055506322065226E-3"/>
                  <c:y val="0.1504487459900845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57013351154243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F1F-4892-B178-F58C557CE7D3}"/>
                </c:ext>
              </c:extLst>
            </c:dLbl>
            <c:dLbl>
              <c:idx val="2"/>
              <c:layout>
                <c:manualLayout>
                  <c:x val="-6.4754550869495664E-2"/>
                  <c:y val="0.1649493292505103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1F-4892-B178-F58C557CE7D3}"/>
                </c:ext>
              </c:extLst>
            </c:dLbl>
            <c:dLbl>
              <c:idx val="3"/>
              <c:layout>
                <c:manualLayout>
                  <c:x val="-0.15997630748373581"/>
                  <c:y val="7.64608755045970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35348921079517"/>
                      <c:h val="0.157697541096836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F1F-4892-B178-F58C557CE7D3}"/>
                </c:ext>
              </c:extLst>
            </c:dLbl>
            <c:dLbl>
              <c:idx val="5"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1F-4892-B178-F58C557CE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HeatMap!$AG$158:$AG$163</c:f>
              <c:strCache>
                <c:ptCount val="6"/>
                <c:pt idx="0">
                  <c:v>Good</c:v>
                </c:pt>
                <c:pt idx="1">
                  <c:v>Fair</c:v>
                </c:pt>
                <c:pt idx="2">
                  <c:v>Poor</c:v>
                </c:pt>
                <c:pt idx="3">
                  <c:v>Moribund</c:v>
                </c:pt>
                <c:pt idx="4">
                  <c:v>Dead</c:v>
                </c:pt>
                <c:pt idx="5">
                  <c:v>Missing</c:v>
                </c:pt>
              </c:strCache>
            </c:strRef>
          </c:cat>
          <c:val>
            <c:numRef>
              <c:f>HeatMap!$AP$158:$AP$163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27</c:v>
                </c:pt>
                <c:pt idx="4">
                  <c:v>79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1F-4892-B178-F58C557CE7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47626</xdr:rowOff>
    </xdr:from>
    <xdr:to>
      <xdr:col>14</xdr:col>
      <xdr:colOff>365125</xdr:colOff>
      <xdr:row>48</xdr:row>
      <xdr:rowOff>10359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4A758-AF1A-4FFF-AE2F-5048F9C8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1626"/>
          <a:ext cx="9477375" cy="12424608"/>
        </a:xfrm>
        <a:prstGeom prst="rect">
          <a:avLst/>
        </a:prstGeom>
      </xdr:spPr>
    </xdr:pic>
    <xdr:clientData/>
  </xdr:twoCellAnchor>
  <xdr:twoCellAnchor>
    <xdr:from>
      <xdr:col>29</xdr:col>
      <xdr:colOff>438693</xdr:colOff>
      <xdr:row>165</xdr:row>
      <xdr:rowOff>83991</xdr:rowOff>
    </xdr:from>
    <xdr:to>
      <xdr:col>36</xdr:col>
      <xdr:colOff>84860</xdr:colOff>
      <xdr:row>174</xdr:row>
      <xdr:rowOff>264968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F7B36B-468A-4A6D-A819-A600D142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106289</xdr:colOff>
      <xdr:row>165</xdr:row>
      <xdr:rowOff>57799</xdr:rowOff>
    </xdr:from>
    <xdr:to>
      <xdr:col>41</xdr:col>
      <xdr:colOff>237258</xdr:colOff>
      <xdr:row>174</xdr:row>
      <xdr:rowOff>284018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EE93E6-0E72-4FAC-BA1F-FD5AB6C02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232496</xdr:colOff>
      <xdr:row>165</xdr:row>
      <xdr:rowOff>29224</xdr:rowOff>
    </xdr:from>
    <xdr:to>
      <xdr:col>47</xdr:col>
      <xdr:colOff>27709</xdr:colOff>
      <xdr:row>174</xdr:row>
      <xdr:rowOff>303068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592236-89EE-4CFD-B75B-1E86685C8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8660</xdr:colOff>
      <xdr:row>174</xdr:row>
      <xdr:rowOff>245918</xdr:rowOff>
    </xdr:from>
    <xdr:to>
      <xdr:col>36</xdr:col>
      <xdr:colOff>122959</xdr:colOff>
      <xdr:row>183</xdr:row>
      <xdr:rowOff>303068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9A8FE0-8FF9-4CE3-907C-A6665E730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439882</xdr:colOff>
      <xdr:row>174</xdr:row>
      <xdr:rowOff>284018</xdr:rowOff>
    </xdr:from>
    <xdr:to>
      <xdr:col>41</xdr:col>
      <xdr:colOff>420832</xdr:colOff>
      <xdr:row>183</xdr:row>
      <xdr:rowOff>264968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1577F4-90A7-454F-9AB6-A458D8CA6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237259</xdr:colOff>
      <xdr:row>174</xdr:row>
      <xdr:rowOff>245918</xdr:rowOff>
    </xdr:from>
    <xdr:to>
      <xdr:col>47</xdr:col>
      <xdr:colOff>65809</xdr:colOff>
      <xdr:row>184</xdr:row>
      <xdr:rowOff>36368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C90C97-27D4-43B0-9B6A-4F54FF10B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439882</xdr:colOff>
      <xdr:row>183</xdr:row>
      <xdr:rowOff>226868</xdr:rowOff>
    </xdr:from>
    <xdr:to>
      <xdr:col>35</xdr:col>
      <xdr:colOff>439882</xdr:colOff>
      <xdr:row>193</xdr:row>
      <xdr:rowOff>245918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A889924-74DF-490E-91D3-B076E2FDD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420832</xdr:colOff>
      <xdr:row>183</xdr:row>
      <xdr:rowOff>264968</xdr:rowOff>
    </xdr:from>
    <xdr:to>
      <xdr:col>41</xdr:col>
      <xdr:colOff>420832</xdr:colOff>
      <xdr:row>193</xdr:row>
      <xdr:rowOff>245918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F9DC33A-C6FE-4F82-9AF1-A2FD487A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401782</xdr:colOff>
      <xdr:row>184</xdr:row>
      <xdr:rowOff>36368</xdr:rowOff>
    </xdr:from>
    <xdr:to>
      <xdr:col>47</xdr:col>
      <xdr:colOff>161059</xdr:colOff>
      <xdr:row>193</xdr:row>
      <xdr:rowOff>188768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CDCEB22-906C-4CD7-B0FB-9C9AD9D8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420832</xdr:colOff>
      <xdr:row>193</xdr:row>
      <xdr:rowOff>150668</xdr:rowOff>
    </xdr:from>
    <xdr:to>
      <xdr:col>35</xdr:col>
      <xdr:colOff>401781</xdr:colOff>
      <xdr:row>202</xdr:row>
      <xdr:rowOff>226868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39B37A-F2DF-4D17-94ED-4A42ED760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401782</xdr:colOff>
      <xdr:row>193</xdr:row>
      <xdr:rowOff>226868</xdr:rowOff>
    </xdr:from>
    <xdr:to>
      <xdr:col>41</xdr:col>
      <xdr:colOff>382732</xdr:colOff>
      <xdr:row>202</xdr:row>
      <xdr:rowOff>207818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E6E23E9-F929-4312-ABC6-52B8FD15D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351559</xdr:colOff>
      <xdr:row>193</xdr:row>
      <xdr:rowOff>188768</xdr:rowOff>
    </xdr:from>
    <xdr:to>
      <xdr:col>47</xdr:col>
      <xdr:colOff>199159</xdr:colOff>
      <xdr:row>202</xdr:row>
      <xdr:rowOff>264968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58342BC-662A-4C73-90A9-5D115907A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363683</xdr:colOff>
      <xdr:row>202</xdr:row>
      <xdr:rowOff>207818</xdr:rowOff>
    </xdr:from>
    <xdr:to>
      <xdr:col>35</xdr:col>
      <xdr:colOff>401783</xdr:colOff>
      <xdr:row>211</xdr:row>
      <xdr:rowOff>112568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9E8AD75-2FD7-478A-A719-6DEC85871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420832</xdr:colOff>
      <xdr:row>202</xdr:row>
      <xdr:rowOff>131618</xdr:rowOff>
    </xdr:from>
    <xdr:to>
      <xdr:col>41</xdr:col>
      <xdr:colOff>351559</xdr:colOff>
      <xdr:row>211</xdr:row>
      <xdr:rowOff>74468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4790DA8-A24C-4BA5-83A1-F9798804E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351559</xdr:colOff>
      <xdr:row>202</xdr:row>
      <xdr:rowOff>93518</xdr:rowOff>
    </xdr:from>
    <xdr:to>
      <xdr:col>47</xdr:col>
      <xdr:colOff>275359</xdr:colOff>
      <xdr:row>211</xdr:row>
      <xdr:rowOff>112568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96CDE80-1337-4489-8753-EF228C3D3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165</xdr:row>
      <xdr:rowOff>0</xdr:rowOff>
    </xdr:from>
    <xdr:to>
      <xdr:col>54</xdr:col>
      <xdr:colOff>391715</xdr:colOff>
      <xdr:row>174</xdr:row>
      <xdr:rowOff>200026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38F3729-E9FE-46D6-927B-431854122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0</xdr:colOff>
      <xdr:row>165</xdr:row>
      <xdr:rowOff>0</xdr:rowOff>
    </xdr:from>
    <xdr:to>
      <xdr:col>60</xdr:col>
      <xdr:colOff>130969</xdr:colOff>
      <xdr:row>174</xdr:row>
      <xdr:rowOff>235743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BA64D42-0735-4C81-BE0E-2FC3F3485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60</xdr:col>
      <xdr:colOff>190500</xdr:colOff>
      <xdr:row>164</xdr:row>
      <xdr:rowOff>269875</xdr:rowOff>
    </xdr:from>
    <xdr:to>
      <xdr:col>65</xdr:col>
      <xdr:colOff>446088</xdr:colOff>
      <xdr:row>174</xdr:row>
      <xdr:rowOff>273843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DC5610B-4CBB-4283-8E5C-F9DA40DDC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0</xdr:colOff>
      <xdr:row>175</xdr:row>
      <xdr:rowOff>0</xdr:rowOff>
    </xdr:from>
    <xdr:to>
      <xdr:col>54</xdr:col>
      <xdr:colOff>400049</xdr:colOff>
      <xdr:row>184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D51B7F5-AB68-46EC-8840-00657FE71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349250</xdr:colOff>
      <xdr:row>174</xdr:row>
      <xdr:rowOff>285750</xdr:rowOff>
    </xdr:from>
    <xdr:to>
      <xdr:col>60</xdr:col>
      <xdr:colOff>158750</xdr:colOff>
      <xdr:row>183</xdr:row>
      <xdr:rowOff>269875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1012360-3600-45B7-A7DF-A2A54A227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190500</xdr:colOff>
      <xdr:row>174</xdr:row>
      <xdr:rowOff>174625</xdr:rowOff>
    </xdr:from>
    <xdr:to>
      <xdr:col>65</xdr:col>
      <xdr:colOff>479425</xdr:colOff>
      <xdr:row>183</xdr:row>
      <xdr:rowOff>266700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411839-FEB3-43D3-98D8-6797CD706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49</xdr:col>
      <xdr:colOff>34637</xdr:colOff>
      <xdr:row>184</xdr:row>
      <xdr:rowOff>17318</xdr:rowOff>
    </xdr:from>
    <xdr:to>
      <xdr:col>54</xdr:col>
      <xdr:colOff>346364</xdr:colOff>
      <xdr:row>194</xdr:row>
      <xdr:rowOff>36369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041B877-A4EE-4F30-B78B-E7F23A912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311727</xdr:colOff>
      <xdr:row>183</xdr:row>
      <xdr:rowOff>294410</xdr:rowOff>
    </xdr:from>
    <xdr:to>
      <xdr:col>60</xdr:col>
      <xdr:colOff>311727</xdr:colOff>
      <xdr:row>193</xdr:row>
      <xdr:rowOff>275360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98AB9C8-A058-4D3B-961F-7B4FEB08F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277091</xdr:colOff>
      <xdr:row>183</xdr:row>
      <xdr:rowOff>242455</xdr:rowOff>
    </xdr:from>
    <xdr:to>
      <xdr:col>65</xdr:col>
      <xdr:colOff>450273</xdr:colOff>
      <xdr:row>193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EE77AF2-2419-46C6-9A8F-73BBEFB25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49</xdr:col>
      <xdr:colOff>0</xdr:colOff>
      <xdr:row>194</xdr:row>
      <xdr:rowOff>0</xdr:rowOff>
    </xdr:from>
    <xdr:to>
      <xdr:col>54</xdr:col>
      <xdr:colOff>292676</xdr:colOff>
      <xdr:row>203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009C112-129E-43C7-85E0-E97DDBCA0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329046</xdr:colOff>
      <xdr:row>194</xdr:row>
      <xdr:rowOff>1</xdr:rowOff>
    </xdr:from>
    <xdr:to>
      <xdr:col>60</xdr:col>
      <xdr:colOff>309996</xdr:colOff>
      <xdr:row>202</xdr:row>
      <xdr:rowOff>292678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A7A9C94-89BB-45BA-87E8-42A7C0121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60</xdr:col>
      <xdr:colOff>294409</xdr:colOff>
      <xdr:row>193</xdr:row>
      <xdr:rowOff>207818</xdr:rowOff>
    </xdr:from>
    <xdr:to>
      <xdr:col>65</xdr:col>
      <xdr:colOff>592282</xdr:colOff>
      <xdr:row>202</xdr:row>
      <xdr:rowOff>284018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9446EF0-915D-422A-940D-39434F306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415636</xdr:colOff>
      <xdr:row>203</xdr:row>
      <xdr:rowOff>17318</xdr:rowOff>
    </xdr:from>
    <xdr:to>
      <xdr:col>54</xdr:col>
      <xdr:colOff>315191</xdr:colOff>
      <xdr:row>211</xdr:row>
      <xdr:rowOff>233795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2280E00-130D-42DE-A124-018BA1F6E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54</xdr:col>
      <xdr:colOff>346364</xdr:colOff>
      <xdr:row>202</xdr:row>
      <xdr:rowOff>259773</xdr:rowOff>
    </xdr:from>
    <xdr:to>
      <xdr:col>60</xdr:col>
      <xdr:colOff>277091</xdr:colOff>
      <xdr:row>211</xdr:row>
      <xdr:rowOff>202623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D7819CE9-F207-4888-916E-09EDDE32B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60</xdr:col>
      <xdr:colOff>329046</xdr:colOff>
      <xdr:row>202</xdr:row>
      <xdr:rowOff>242455</xdr:rowOff>
    </xdr:from>
    <xdr:to>
      <xdr:col>66</xdr:col>
      <xdr:colOff>96983</xdr:colOff>
      <xdr:row>211</xdr:row>
      <xdr:rowOff>261505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93D73034-2E37-44CC-8956-241149572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280555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ABC8D-EF46-4ACE-95CC-4E68BD1E2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280555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45E58-A790-4522-A2D3-5645EB85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280555</xdr:colOff>
      <xdr:row>28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54D77B-1D1A-4775-974A-D4BD0A0BF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rostLarrySept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SurvivalSurveyFall2020_FID11Frostbre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HeatMap"/>
      <sheetName val="LookUp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D1975"/>
  <sheetViews>
    <sheetView tabSelected="1" zoomScale="90" zoomScaleNormal="90" workbookViewId="0">
      <pane ySplit="5" topLeftCell="A6" activePane="bottomLeft" state="frozen"/>
      <selection pane="bottomLeft" activeCell="M1965" sqref="M1965"/>
    </sheetView>
  </sheetViews>
  <sheetFormatPr defaultRowHeight="15" x14ac:dyDescent="0.25"/>
  <cols>
    <col min="4" max="4" width="10" customWidth="1"/>
    <col min="5" max="5" width="10.28515625" customWidth="1"/>
    <col min="6" max="6" width="16" customWidth="1"/>
    <col min="7" max="7" width="18" bestFit="1" customWidth="1"/>
    <col min="8" max="8" width="11.28515625" bestFit="1" customWidth="1"/>
    <col min="9" max="9" width="14.7109375" bestFit="1" customWidth="1"/>
    <col min="10" max="10" width="18.140625" bestFit="1" customWidth="1"/>
    <col min="11" max="11" width="27.85546875" customWidth="1"/>
    <col min="12" max="12" width="9.5703125" customWidth="1"/>
    <col min="13" max="13" width="23.42578125" customWidth="1"/>
  </cols>
  <sheetData>
    <row r="1" spans="1:29" ht="15.75" thickBot="1" x14ac:dyDescent="0.3"/>
    <row r="2" spans="1:29" ht="18.75" x14ac:dyDescent="0.3">
      <c r="B2" s="14" t="s">
        <v>0</v>
      </c>
      <c r="C2" s="36"/>
      <c r="D2" s="15"/>
      <c r="E2" s="16" t="s">
        <v>3</v>
      </c>
      <c r="F2" s="17"/>
      <c r="G2" s="37"/>
      <c r="H2" s="37"/>
      <c r="I2" s="37"/>
      <c r="J2" s="37"/>
      <c r="M2" s="34" t="s">
        <v>90</v>
      </c>
    </row>
    <row r="3" spans="1:29" ht="15.75" thickBot="1" x14ac:dyDescent="0.3">
      <c r="B3" s="3" t="s">
        <v>23</v>
      </c>
      <c r="C3" s="4" t="s">
        <v>28</v>
      </c>
      <c r="D3" s="5"/>
      <c r="E3" s="6" t="s">
        <v>2</v>
      </c>
      <c r="F3" s="7" t="s">
        <v>36</v>
      </c>
      <c r="G3" s="37"/>
      <c r="H3" s="37"/>
      <c r="I3" s="37"/>
      <c r="J3" s="37"/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M4" s="23"/>
      <c r="N4" s="23" t="s">
        <v>9</v>
      </c>
      <c r="O4" s="23" t="s">
        <v>10</v>
      </c>
      <c r="P4" s="23" t="s">
        <v>11</v>
      </c>
      <c r="Q4" s="23" t="s">
        <v>12</v>
      </c>
      <c r="R4" s="23" t="s">
        <v>13</v>
      </c>
      <c r="S4" s="23" t="s">
        <v>67</v>
      </c>
      <c r="T4" s="23" t="s">
        <v>68</v>
      </c>
      <c r="U4" s="23"/>
      <c r="V4" s="23"/>
      <c r="W4" s="23"/>
      <c r="X4" s="23"/>
      <c r="Y4" s="23"/>
      <c r="Z4" s="23"/>
      <c r="AA4" s="23"/>
      <c r="AB4" s="23"/>
      <c r="AC4" s="23"/>
    </row>
    <row r="5" spans="1:29" x14ac:dyDescent="0.25">
      <c r="B5" s="11" t="s">
        <v>4</v>
      </c>
      <c r="C5" s="12" t="s">
        <v>5</v>
      </c>
      <c r="D5" s="12" t="s">
        <v>6</v>
      </c>
      <c r="E5" s="13" t="s">
        <v>7</v>
      </c>
      <c r="F5" s="13" t="s">
        <v>88</v>
      </c>
      <c r="G5" s="13" t="s">
        <v>93</v>
      </c>
      <c r="H5" s="13" t="s">
        <v>94</v>
      </c>
      <c r="I5" s="13" t="s">
        <v>95</v>
      </c>
      <c r="J5" s="13" t="s">
        <v>96</v>
      </c>
      <c r="K5" s="13" t="s">
        <v>8</v>
      </c>
      <c r="M5" s="23" t="s">
        <v>69</v>
      </c>
      <c r="N5" s="23">
        <f>COUNTIF($E$6:$E$1974,"Good")</f>
        <v>331</v>
      </c>
      <c r="O5" s="23">
        <f>COUNTIF($E$6:$E$1974,"Fair")</f>
        <v>362</v>
      </c>
      <c r="P5" s="23">
        <f>COUNTIF($E$6:$E$1974,"Poor")</f>
        <v>895</v>
      </c>
      <c r="Q5" s="23">
        <f>COUNTIF($E$6:$E$1974,"Moribund")</f>
        <v>123</v>
      </c>
      <c r="R5" s="23">
        <f>COUNTIF($E$6:$E$1974,"Dead")</f>
        <v>62</v>
      </c>
      <c r="S5" s="23">
        <f>COUNTIF($E$6:$E$1974,"Missing")</f>
        <v>34</v>
      </c>
      <c r="T5" s="23">
        <f>SUM(N5:S5)</f>
        <v>1807</v>
      </c>
      <c r="U5" s="23"/>
      <c r="V5" s="23"/>
      <c r="W5" s="23"/>
      <c r="X5" s="23"/>
      <c r="Y5" s="23"/>
      <c r="Z5" s="23"/>
      <c r="AA5" s="23"/>
      <c r="AB5" s="23"/>
      <c r="AC5" s="23"/>
    </row>
    <row r="6" spans="1:29" x14ac:dyDescent="0.25">
      <c r="A6">
        <v>1</v>
      </c>
      <c r="B6" s="8">
        <v>1</v>
      </c>
      <c r="C6" s="9" t="s">
        <v>16</v>
      </c>
      <c r="D6" s="9">
        <v>39619</v>
      </c>
      <c r="E6" s="10" t="s">
        <v>9</v>
      </c>
      <c r="F6" s="9" t="s">
        <v>10</v>
      </c>
      <c r="G6" s="38" t="s">
        <v>9</v>
      </c>
      <c r="H6" s="38">
        <v>37</v>
      </c>
      <c r="I6" s="38">
        <v>7</v>
      </c>
      <c r="J6" s="38">
        <v>15</v>
      </c>
      <c r="K6" s="38" t="s">
        <v>37</v>
      </c>
      <c r="M6" s="23" t="s">
        <v>70</v>
      </c>
      <c r="N6" s="23">
        <f t="shared" ref="N6:S6" si="0">N5/$T$5*100</f>
        <v>18.31765356945213</v>
      </c>
      <c r="O6" s="23">
        <f t="shared" si="0"/>
        <v>20.033204205866078</v>
      </c>
      <c r="P6" s="23">
        <f t="shared" si="0"/>
        <v>49.529607083563917</v>
      </c>
      <c r="Q6" s="23">
        <f t="shared" si="0"/>
        <v>6.8068622025456564</v>
      </c>
      <c r="R6" s="23">
        <f t="shared" si="0"/>
        <v>3.4311012728278918</v>
      </c>
      <c r="S6" s="23">
        <f t="shared" si="0"/>
        <v>1.8815716657443278</v>
      </c>
      <c r="T6" s="23">
        <f>SUM(N6:S6)</f>
        <v>100</v>
      </c>
      <c r="U6" s="23"/>
      <c r="V6" s="23"/>
      <c r="W6" s="23"/>
      <c r="X6" s="23"/>
      <c r="Y6" s="23"/>
      <c r="Z6" s="23"/>
      <c r="AA6" s="23"/>
      <c r="AB6" s="23"/>
      <c r="AC6" s="23"/>
    </row>
    <row r="7" spans="1:29" x14ac:dyDescent="0.25">
      <c r="A7">
        <v>2</v>
      </c>
      <c r="B7" s="8"/>
      <c r="C7" s="9" t="s">
        <v>16</v>
      </c>
      <c r="D7" s="9">
        <v>39619</v>
      </c>
      <c r="E7" s="10" t="s">
        <v>9</v>
      </c>
      <c r="F7" s="9" t="s">
        <v>9</v>
      </c>
      <c r="G7" s="39" t="s">
        <v>10</v>
      </c>
      <c r="H7" s="39">
        <v>27</v>
      </c>
      <c r="I7" s="39">
        <v>7</v>
      </c>
      <c r="J7" s="39">
        <v>6</v>
      </c>
      <c r="K7" s="3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x14ac:dyDescent="0.25">
      <c r="A8">
        <v>3</v>
      </c>
      <c r="B8" s="8"/>
      <c r="C8" s="9" t="s">
        <v>16</v>
      </c>
      <c r="D8" s="9">
        <v>39619</v>
      </c>
      <c r="E8" s="10" t="s">
        <v>9</v>
      </c>
      <c r="F8" s="9" t="s">
        <v>10</v>
      </c>
      <c r="G8" s="39" t="s">
        <v>9</v>
      </c>
      <c r="H8" s="39">
        <v>30</v>
      </c>
      <c r="I8" s="39">
        <v>5</v>
      </c>
      <c r="J8" s="39">
        <v>5</v>
      </c>
      <c r="K8" s="39"/>
      <c r="M8" s="23"/>
      <c r="N8" s="23" t="s">
        <v>16</v>
      </c>
      <c r="O8" s="23" t="s">
        <v>16</v>
      </c>
      <c r="P8" s="23" t="s">
        <v>16</v>
      </c>
      <c r="Q8" s="23" t="s">
        <v>71</v>
      </c>
      <c r="R8" s="23" t="s">
        <v>71</v>
      </c>
      <c r="S8" s="23" t="s">
        <v>71</v>
      </c>
      <c r="T8" s="23" t="s">
        <v>17</v>
      </c>
      <c r="U8" s="23" t="s">
        <v>17</v>
      </c>
      <c r="V8" s="23" t="s">
        <v>17</v>
      </c>
      <c r="W8" s="23" t="s">
        <v>72</v>
      </c>
      <c r="X8" s="23" t="s">
        <v>72</v>
      </c>
      <c r="Y8" s="23" t="s">
        <v>72</v>
      </c>
      <c r="Z8" s="23" t="s">
        <v>19</v>
      </c>
      <c r="AA8" s="23" t="s">
        <v>19</v>
      </c>
      <c r="AB8" s="23" t="s">
        <v>19</v>
      </c>
      <c r="AC8" s="23"/>
    </row>
    <row r="9" spans="1:29" x14ac:dyDescent="0.25">
      <c r="A9">
        <v>4</v>
      </c>
      <c r="B9" s="8"/>
      <c r="C9" s="9" t="s">
        <v>16</v>
      </c>
      <c r="D9" s="9">
        <v>39619</v>
      </c>
      <c r="E9" s="10" t="s">
        <v>10</v>
      </c>
      <c r="F9" s="9" t="s">
        <v>9</v>
      </c>
      <c r="G9" s="39" t="s">
        <v>10</v>
      </c>
      <c r="H9" s="39">
        <v>20</v>
      </c>
      <c r="I9" s="39">
        <v>4</v>
      </c>
      <c r="J9" s="39">
        <v>3</v>
      </c>
      <c r="K9" s="39"/>
      <c r="M9" s="23"/>
      <c r="N9" s="23">
        <v>39619</v>
      </c>
      <c r="O9" s="23">
        <v>8482</v>
      </c>
      <c r="P9" s="23">
        <v>63594</v>
      </c>
      <c r="Q9" s="23">
        <v>32274</v>
      </c>
      <c r="R9" s="23">
        <v>13903</v>
      </c>
      <c r="S9" s="23">
        <v>63705</v>
      </c>
      <c r="T9" s="23">
        <v>39282</v>
      </c>
      <c r="U9" s="23">
        <v>35192</v>
      </c>
      <c r="V9" s="23">
        <v>63578</v>
      </c>
      <c r="W9" s="23">
        <v>48678</v>
      </c>
      <c r="X9" s="23">
        <v>8492</v>
      </c>
      <c r="Y9" s="23">
        <v>63540</v>
      </c>
      <c r="Z9" s="23">
        <v>53977</v>
      </c>
      <c r="AA9" s="23">
        <v>48519</v>
      </c>
      <c r="AB9" s="23">
        <v>40106</v>
      </c>
      <c r="AC9" s="23" t="s">
        <v>73</v>
      </c>
    </row>
    <row r="10" spans="1:29" x14ac:dyDescent="0.25">
      <c r="A10">
        <v>5</v>
      </c>
      <c r="B10" s="8"/>
      <c r="C10" s="9" t="s">
        <v>16</v>
      </c>
      <c r="D10" s="9">
        <v>39619</v>
      </c>
      <c r="E10" s="10" t="s">
        <v>10</v>
      </c>
      <c r="F10" s="9" t="s">
        <v>9</v>
      </c>
      <c r="G10" s="39" t="s">
        <v>10</v>
      </c>
      <c r="H10" s="39">
        <v>29</v>
      </c>
      <c r="I10" s="39">
        <v>7</v>
      </c>
      <c r="J10" s="39">
        <v>10</v>
      </c>
      <c r="K10" s="39"/>
      <c r="M10" s="23" t="s">
        <v>9</v>
      </c>
      <c r="N10" s="23">
        <f t="shared" ref="N10:AB10" si="1">COUNTIFS($E:$E,"Good",$D:$D,N9)</f>
        <v>75</v>
      </c>
      <c r="O10" s="23">
        <f t="shared" si="1"/>
        <v>68</v>
      </c>
      <c r="P10" s="23">
        <f t="shared" si="1"/>
        <v>79</v>
      </c>
      <c r="Q10" s="23">
        <f t="shared" si="1"/>
        <v>32</v>
      </c>
      <c r="R10" s="23">
        <f t="shared" si="1"/>
        <v>44</v>
      </c>
      <c r="S10" s="23">
        <f t="shared" si="1"/>
        <v>29</v>
      </c>
      <c r="T10" s="23">
        <f t="shared" si="1"/>
        <v>1</v>
      </c>
      <c r="U10" s="23">
        <f t="shared" si="1"/>
        <v>1</v>
      </c>
      <c r="V10" s="23">
        <f t="shared" si="1"/>
        <v>1</v>
      </c>
      <c r="W10" s="23">
        <f t="shared" si="1"/>
        <v>0</v>
      </c>
      <c r="X10" s="23">
        <f t="shared" si="1"/>
        <v>0</v>
      </c>
      <c r="Y10" s="23">
        <f t="shared" si="1"/>
        <v>0</v>
      </c>
      <c r="Z10" s="23">
        <f t="shared" si="1"/>
        <v>0</v>
      </c>
      <c r="AA10" s="23">
        <f t="shared" si="1"/>
        <v>0</v>
      </c>
      <c r="AB10" s="23">
        <f t="shared" si="1"/>
        <v>1</v>
      </c>
      <c r="AC10" s="23">
        <f>SUM(N10:AB10)</f>
        <v>331</v>
      </c>
    </row>
    <row r="11" spans="1:29" x14ac:dyDescent="0.25">
      <c r="A11">
        <v>6</v>
      </c>
      <c r="B11" s="8"/>
      <c r="C11" s="9" t="s">
        <v>16</v>
      </c>
      <c r="D11" s="9">
        <v>39619</v>
      </c>
      <c r="E11" s="10" t="s">
        <v>9</v>
      </c>
      <c r="F11" s="9" t="s">
        <v>9</v>
      </c>
      <c r="G11" s="39" t="s">
        <v>9</v>
      </c>
      <c r="H11" s="39">
        <v>33</v>
      </c>
      <c r="I11" s="39">
        <v>7</v>
      </c>
      <c r="J11" s="39">
        <v>7</v>
      </c>
      <c r="K11" s="39"/>
      <c r="M11" s="23" t="s">
        <v>10</v>
      </c>
      <c r="N11" s="23">
        <f t="shared" ref="N11:AB11" si="2">COUNTIFS($E:$E,"Fair",$D:$D,N9)</f>
        <v>38</v>
      </c>
      <c r="O11" s="23">
        <f t="shared" si="2"/>
        <v>41</v>
      </c>
      <c r="P11" s="23">
        <f t="shared" si="2"/>
        <v>40</v>
      </c>
      <c r="Q11" s="23">
        <f t="shared" si="2"/>
        <v>55</v>
      </c>
      <c r="R11" s="23">
        <f t="shared" si="2"/>
        <v>33</v>
      </c>
      <c r="S11" s="23">
        <f t="shared" si="2"/>
        <v>33</v>
      </c>
      <c r="T11" s="23">
        <f t="shared" si="2"/>
        <v>17</v>
      </c>
      <c r="U11" s="23">
        <f t="shared" si="2"/>
        <v>11</v>
      </c>
      <c r="V11" s="23">
        <f t="shared" si="2"/>
        <v>19</v>
      </c>
      <c r="W11" s="23">
        <f t="shared" si="2"/>
        <v>6</v>
      </c>
      <c r="X11" s="23">
        <f t="shared" si="2"/>
        <v>11</v>
      </c>
      <c r="Y11" s="23">
        <f t="shared" si="2"/>
        <v>1</v>
      </c>
      <c r="Z11" s="23">
        <f t="shared" si="2"/>
        <v>27</v>
      </c>
      <c r="AA11" s="23">
        <f t="shared" si="2"/>
        <v>12</v>
      </c>
      <c r="AB11" s="23">
        <f t="shared" si="2"/>
        <v>18</v>
      </c>
      <c r="AC11" s="23">
        <f t="shared" ref="AC11:AC16" si="3">SUM(N11:AB11)</f>
        <v>362</v>
      </c>
    </row>
    <row r="12" spans="1:29" x14ac:dyDescent="0.25">
      <c r="A12">
        <v>7</v>
      </c>
      <c r="B12" s="8"/>
      <c r="C12" s="9" t="s">
        <v>16</v>
      </c>
      <c r="D12" s="9">
        <v>39619</v>
      </c>
      <c r="E12" s="10" t="s">
        <v>9</v>
      </c>
      <c r="F12" s="9" t="s">
        <v>9</v>
      </c>
      <c r="G12" s="39" t="s">
        <v>9</v>
      </c>
      <c r="H12" s="39">
        <v>30</v>
      </c>
      <c r="I12" s="39">
        <v>6</v>
      </c>
      <c r="J12" s="39">
        <v>7</v>
      </c>
      <c r="K12" s="39"/>
      <c r="M12" s="23" t="s">
        <v>11</v>
      </c>
      <c r="N12" s="23">
        <f t="shared" ref="N12:AB12" si="4">COUNTIFS($E:$E,"Poor",$D:$D,N9)</f>
        <v>9</v>
      </c>
      <c r="O12" s="23">
        <f t="shared" si="4"/>
        <v>18</v>
      </c>
      <c r="P12" s="23">
        <f t="shared" si="4"/>
        <v>9</v>
      </c>
      <c r="Q12" s="23">
        <f t="shared" si="4"/>
        <v>18</v>
      </c>
      <c r="R12" s="23">
        <f t="shared" si="4"/>
        <v>26</v>
      </c>
      <c r="S12" s="23">
        <f t="shared" si="4"/>
        <v>45</v>
      </c>
      <c r="T12" s="23">
        <f t="shared" si="4"/>
        <v>60</v>
      </c>
      <c r="U12" s="23">
        <f t="shared" si="4"/>
        <v>43</v>
      </c>
      <c r="V12" s="23">
        <f t="shared" si="4"/>
        <v>76</v>
      </c>
      <c r="W12" s="23">
        <f t="shared" si="4"/>
        <v>85</v>
      </c>
      <c r="X12" s="23">
        <f t="shared" si="4"/>
        <v>90</v>
      </c>
      <c r="Y12" s="23">
        <f t="shared" si="4"/>
        <v>124</v>
      </c>
      <c r="Z12" s="23">
        <f t="shared" si="4"/>
        <v>84</v>
      </c>
      <c r="AA12" s="23">
        <f t="shared" si="4"/>
        <v>103</v>
      </c>
      <c r="AB12" s="23">
        <f t="shared" si="4"/>
        <v>105</v>
      </c>
      <c r="AC12" s="23">
        <f t="shared" si="3"/>
        <v>895</v>
      </c>
    </row>
    <row r="13" spans="1:29" x14ac:dyDescent="0.25">
      <c r="A13">
        <v>8</v>
      </c>
      <c r="B13" s="8"/>
      <c r="C13" s="9" t="s">
        <v>16</v>
      </c>
      <c r="D13" s="9">
        <v>39619</v>
      </c>
      <c r="E13" s="10" t="s">
        <v>9</v>
      </c>
      <c r="F13" s="9" t="s">
        <v>10</v>
      </c>
      <c r="G13" s="39" t="s">
        <v>10</v>
      </c>
      <c r="H13" s="39">
        <v>24</v>
      </c>
      <c r="I13" s="39">
        <v>5</v>
      </c>
      <c r="J13" s="39">
        <v>10</v>
      </c>
      <c r="K13" s="39"/>
      <c r="M13" s="23" t="s">
        <v>12</v>
      </c>
      <c r="N13" s="23">
        <f t="shared" ref="N13:AB13" si="5">COUNTIFS($E:$E,"Moribund",$D:$D,N9)</f>
        <v>0</v>
      </c>
      <c r="O13" s="23">
        <f t="shared" si="5"/>
        <v>0</v>
      </c>
      <c r="P13" s="23">
        <f t="shared" si="5"/>
        <v>0</v>
      </c>
      <c r="Q13" s="23">
        <f t="shared" si="5"/>
        <v>1</v>
      </c>
      <c r="R13" s="23">
        <f t="shared" si="5"/>
        <v>0</v>
      </c>
      <c r="S13" s="23">
        <f t="shared" si="5"/>
        <v>3</v>
      </c>
      <c r="T13" s="23">
        <f t="shared" si="5"/>
        <v>19</v>
      </c>
      <c r="U13" s="23">
        <f t="shared" si="5"/>
        <v>31</v>
      </c>
      <c r="V13" s="23">
        <f t="shared" si="5"/>
        <v>22</v>
      </c>
      <c r="W13" s="23">
        <f t="shared" si="5"/>
        <v>4</v>
      </c>
      <c r="X13" s="23">
        <f t="shared" si="5"/>
        <v>3</v>
      </c>
      <c r="Y13" s="23">
        <f t="shared" si="5"/>
        <v>3</v>
      </c>
      <c r="Z13" s="23">
        <f t="shared" si="5"/>
        <v>19</v>
      </c>
      <c r="AA13" s="23">
        <f t="shared" si="5"/>
        <v>11</v>
      </c>
      <c r="AB13" s="23">
        <f t="shared" si="5"/>
        <v>7</v>
      </c>
      <c r="AC13" s="23">
        <f t="shared" si="3"/>
        <v>123</v>
      </c>
    </row>
    <row r="14" spans="1:29" x14ac:dyDescent="0.25">
      <c r="A14">
        <v>9</v>
      </c>
      <c r="B14" s="8"/>
      <c r="C14" s="9" t="s">
        <v>16</v>
      </c>
      <c r="D14" s="9">
        <v>39619</v>
      </c>
      <c r="E14" s="10" t="s">
        <v>9</v>
      </c>
      <c r="F14" s="9" t="s">
        <v>10</v>
      </c>
      <c r="G14" s="39" t="s">
        <v>9</v>
      </c>
      <c r="H14" s="39">
        <v>30</v>
      </c>
      <c r="I14" s="39">
        <v>5</v>
      </c>
      <c r="J14" s="39">
        <v>8</v>
      </c>
      <c r="K14" s="39"/>
      <c r="M14" s="23" t="s">
        <v>13</v>
      </c>
      <c r="N14" s="23">
        <f t="shared" ref="N14:AB14" si="6">COUNTIFS($E:$E,"Dead",$D:$D,N9)</f>
        <v>0</v>
      </c>
      <c r="O14" s="23">
        <f t="shared" si="6"/>
        <v>0</v>
      </c>
      <c r="P14" s="23">
        <f t="shared" si="6"/>
        <v>0</v>
      </c>
      <c r="Q14" s="23">
        <f t="shared" si="6"/>
        <v>0</v>
      </c>
      <c r="R14" s="23">
        <f t="shared" si="6"/>
        <v>0</v>
      </c>
      <c r="S14" s="23">
        <f t="shared" si="6"/>
        <v>0</v>
      </c>
      <c r="T14" s="23">
        <f t="shared" si="6"/>
        <v>23</v>
      </c>
      <c r="U14" s="23">
        <f t="shared" si="6"/>
        <v>27</v>
      </c>
      <c r="V14" s="23">
        <f t="shared" si="6"/>
        <v>9</v>
      </c>
      <c r="W14" s="23">
        <f t="shared" si="6"/>
        <v>1</v>
      </c>
      <c r="X14" s="23">
        <f t="shared" si="6"/>
        <v>1</v>
      </c>
      <c r="Y14" s="23">
        <f t="shared" si="6"/>
        <v>1</v>
      </c>
      <c r="Z14" s="23">
        <f t="shared" si="6"/>
        <v>0</v>
      </c>
      <c r="AA14" s="23">
        <f t="shared" si="6"/>
        <v>0</v>
      </c>
      <c r="AB14" s="23">
        <f t="shared" si="6"/>
        <v>0</v>
      </c>
      <c r="AC14" s="23">
        <f t="shared" si="3"/>
        <v>62</v>
      </c>
    </row>
    <row r="15" spans="1:29" x14ac:dyDescent="0.25">
      <c r="A15">
        <v>10</v>
      </c>
      <c r="B15" s="8"/>
      <c r="C15" s="9" t="s">
        <v>16</v>
      </c>
      <c r="D15" s="9">
        <v>39619</v>
      </c>
      <c r="E15" s="10" t="s">
        <v>9</v>
      </c>
      <c r="F15" s="9" t="s">
        <v>9</v>
      </c>
      <c r="G15" s="39" t="s">
        <v>10</v>
      </c>
      <c r="H15" s="39">
        <v>25</v>
      </c>
      <c r="I15" s="39">
        <v>5</v>
      </c>
      <c r="J15" s="39">
        <v>5</v>
      </c>
      <c r="K15" s="39"/>
      <c r="M15" s="23" t="s">
        <v>67</v>
      </c>
      <c r="N15" s="23">
        <f t="shared" ref="N15:AB15" si="7">COUNTIFS($E:$E,"Missing",$D:$D,N9)</f>
        <v>0</v>
      </c>
      <c r="O15" s="23">
        <f t="shared" si="7"/>
        <v>0</v>
      </c>
      <c r="P15" s="23">
        <f t="shared" si="7"/>
        <v>0</v>
      </c>
      <c r="Q15" s="23">
        <f t="shared" si="7"/>
        <v>0</v>
      </c>
      <c r="R15" s="23">
        <f t="shared" si="7"/>
        <v>0</v>
      </c>
      <c r="S15" s="23">
        <f t="shared" si="7"/>
        <v>0</v>
      </c>
      <c r="T15" s="23">
        <f t="shared" si="7"/>
        <v>8</v>
      </c>
      <c r="U15" s="23">
        <f t="shared" si="7"/>
        <v>15</v>
      </c>
      <c r="V15" s="23">
        <f t="shared" si="7"/>
        <v>3</v>
      </c>
      <c r="W15" s="23">
        <f t="shared" si="7"/>
        <v>0</v>
      </c>
      <c r="X15" s="23">
        <f t="shared" si="7"/>
        <v>0</v>
      </c>
      <c r="Y15" s="23">
        <f t="shared" si="7"/>
        <v>2</v>
      </c>
      <c r="Z15" s="23">
        <f t="shared" si="7"/>
        <v>1</v>
      </c>
      <c r="AA15" s="23">
        <f t="shared" si="7"/>
        <v>3</v>
      </c>
      <c r="AB15" s="23">
        <f t="shared" si="7"/>
        <v>2</v>
      </c>
      <c r="AC15" s="23">
        <f t="shared" si="3"/>
        <v>34</v>
      </c>
    </row>
    <row r="16" spans="1:29" x14ac:dyDescent="0.25">
      <c r="A16">
        <v>11</v>
      </c>
      <c r="B16" s="8"/>
      <c r="C16" s="9" t="s">
        <v>16</v>
      </c>
      <c r="D16" s="9">
        <v>39619</v>
      </c>
      <c r="E16" s="10" t="s">
        <v>9</v>
      </c>
      <c r="F16" s="9" t="s">
        <v>9</v>
      </c>
      <c r="G16" s="39" t="s">
        <v>9</v>
      </c>
      <c r="H16" s="39">
        <v>34</v>
      </c>
      <c r="I16" s="39">
        <v>7</v>
      </c>
      <c r="J16" s="39">
        <v>12</v>
      </c>
      <c r="K16" s="39"/>
      <c r="M16" s="23" t="s">
        <v>73</v>
      </c>
      <c r="N16" s="23">
        <f>SUM(N10:N15)</f>
        <v>122</v>
      </c>
      <c r="O16" s="23">
        <f>SUM(O10:O15)</f>
        <v>127</v>
      </c>
      <c r="P16" s="23">
        <f t="shared" ref="P16:AB16" si="8">SUM(P10:P15)</f>
        <v>128</v>
      </c>
      <c r="Q16" s="23">
        <f t="shared" si="8"/>
        <v>106</v>
      </c>
      <c r="R16" s="23">
        <f t="shared" si="8"/>
        <v>103</v>
      </c>
      <c r="S16" s="23">
        <f t="shared" si="8"/>
        <v>110</v>
      </c>
      <c r="T16" s="23">
        <f t="shared" si="8"/>
        <v>128</v>
      </c>
      <c r="U16" s="23">
        <f t="shared" si="8"/>
        <v>128</v>
      </c>
      <c r="V16" s="23">
        <f t="shared" si="8"/>
        <v>130</v>
      </c>
      <c r="W16" s="23">
        <f t="shared" si="8"/>
        <v>96</v>
      </c>
      <c r="X16" s="23">
        <f t="shared" si="8"/>
        <v>105</v>
      </c>
      <c r="Y16" s="23">
        <f t="shared" si="8"/>
        <v>131</v>
      </c>
      <c r="Z16" s="23">
        <f t="shared" si="8"/>
        <v>131</v>
      </c>
      <c r="AA16" s="23">
        <f t="shared" si="8"/>
        <v>129</v>
      </c>
      <c r="AB16" s="23">
        <f t="shared" si="8"/>
        <v>133</v>
      </c>
      <c r="AC16" s="23">
        <f t="shared" si="3"/>
        <v>1807</v>
      </c>
    </row>
    <row r="17" spans="1:30" x14ac:dyDescent="0.25">
      <c r="A17">
        <v>12</v>
      </c>
      <c r="B17" s="8"/>
      <c r="C17" s="9" t="s">
        <v>16</v>
      </c>
      <c r="D17" s="9">
        <v>39619</v>
      </c>
      <c r="E17" s="10" t="s">
        <v>9</v>
      </c>
      <c r="F17" s="9" t="s">
        <v>9</v>
      </c>
      <c r="G17" s="39" t="s">
        <v>9</v>
      </c>
      <c r="H17" s="39">
        <v>33</v>
      </c>
      <c r="I17" s="39">
        <v>6</v>
      </c>
      <c r="J17" s="39">
        <v>7</v>
      </c>
      <c r="K17" s="39"/>
      <c r="M17" s="23" t="s">
        <v>74</v>
      </c>
      <c r="N17" s="23">
        <f>SUM(N10,N11,N12)/N16*100</f>
        <v>100</v>
      </c>
      <c r="O17" s="23">
        <f>SUM(O10,O11,O12)/O16*100</f>
        <v>100</v>
      </c>
      <c r="P17" s="23">
        <f t="shared" ref="P17:AB17" si="9">SUM(P10,P11,P12)/P16*100</f>
        <v>100</v>
      </c>
      <c r="Q17" s="23">
        <f t="shared" si="9"/>
        <v>99.056603773584911</v>
      </c>
      <c r="R17" s="23">
        <f t="shared" si="9"/>
        <v>100</v>
      </c>
      <c r="S17" s="23">
        <f t="shared" si="9"/>
        <v>97.27272727272728</v>
      </c>
      <c r="T17" s="23">
        <f t="shared" si="9"/>
        <v>60.9375</v>
      </c>
      <c r="U17" s="23">
        <f t="shared" si="9"/>
        <v>42.96875</v>
      </c>
      <c r="V17" s="23">
        <f t="shared" si="9"/>
        <v>73.846153846153854</v>
      </c>
      <c r="W17" s="23">
        <f t="shared" si="9"/>
        <v>94.791666666666657</v>
      </c>
      <c r="X17" s="23">
        <f t="shared" si="9"/>
        <v>96.19047619047619</v>
      </c>
      <c r="Y17" s="23">
        <f t="shared" si="9"/>
        <v>95.419847328244273</v>
      </c>
      <c r="Z17" s="23">
        <f t="shared" si="9"/>
        <v>84.732824427480907</v>
      </c>
      <c r="AA17" s="23">
        <f t="shared" si="9"/>
        <v>89.147286821705436</v>
      </c>
      <c r="AB17" s="23">
        <f t="shared" si="9"/>
        <v>93.233082706766908</v>
      </c>
      <c r="AC17" s="23"/>
    </row>
    <row r="18" spans="1:30" x14ac:dyDescent="0.25">
      <c r="A18">
        <v>13</v>
      </c>
      <c r="B18" s="8"/>
      <c r="C18" s="9" t="s">
        <v>16</v>
      </c>
      <c r="D18" s="9">
        <v>39619</v>
      </c>
      <c r="E18" s="10" t="s">
        <v>9</v>
      </c>
      <c r="F18" s="9" t="s">
        <v>9</v>
      </c>
      <c r="G18" s="39" t="s">
        <v>9</v>
      </c>
      <c r="H18" s="39">
        <v>37</v>
      </c>
      <c r="I18" s="39">
        <v>7</v>
      </c>
      <c r="J18" s="39">
        <v>10</v>
      </c>
      <c r="K18" s="39"/>
      <c r="M18" s="23" t="s">
        <v>92</v>
      </c>
      <c r="N18" s="23" t="s">
        <v>77</v>
      </c>
      <c r="O18" s="23" t="s">
        <v>78</v>
      </c>
      <c r="P18" s="23" t="s">
        <v>79</v>
      </c>
      <c r="Q18" s="23" t="s">
        <v>77</v>
      </c>
      <c r="R18" s="23" t="s">
        <v>78</v>
      </c>
      <c r="S18" s="23" t="s">
        <v>79</v>
      </c>
      <c r="T18" s="23" t="s">
        <v>77</v>
      </c>
      <c r="U18" s="23" t="s">
        <v>78</v>
      </c>
      <c r="V18" s="23" t="s">
        <v>79</v>
      </c>
      <c r="W18" s="23" t="s">
        <v>77</v>
      </c>
      <c r="X18" s="23" t="s">
        <v>78</v>
      </c>
      <c r="Y18" s="23" t="s">
        <v>79</v>
      </c>
      <c r="Z18" s="23" t="s">
        <v>77</v>
      </c>
      <c r="AA18" s="23" t="s">
        <v>78</v>
      </c>
      <c r="AB18" s="23" t="s">
        <v>79</v>
      </c>
      <c r="AC18" s="23"/>
    </row>
    <row r="19" spans="1:30" x14ac:dyDescent="0.25">
      <c r="A19">
        <v>14</v>
      </c>
      <c r="B19" s="8"/>
      <c r="C19" s="9" t="s">
        <v>16</v>
      </c>
      <c r="D19" s="9">
        <v>39619</v>
      </c>
      <c r="E19" s="10" t="s">
        <v>9</v>
      </c>
      <c r="F19" s="9" t="s">
        <v>9</v>
      </c>
      <c r="G19" s="39" t="s">
        <v>9</v>
      </c>
      <c r="H19" s="39">
        <v>36</v>
      </c>
      <c r="I19" s="39">
        <v>7</v>
      </c>
      <c r="J19" s="39">
        <v>16</v>
      </c>
      <c r="K19" s="39"/>
      <c r="M19" s="23" t="s">
        <v>75</v>
      </c>
      <c r="N19" s="23">
        <f>SUM(N10+N11)/N16*100</f>
        <v>92.622950819672127</v>
      </c>
      <c r="O19" s="23">
        <f t="shared" ref="O19:AB19" si="10">SUM(O10+O11)/O16*100</f>
        <v>85.826771653543304</v>
      </c>
      <c r="P19" s="23">
        <f t="shared" si="10"/>
        <v>92.96875</v>
      </c>
      <c r="Q19" s="23">
        <f t="shared" si="10"/>
        <v>82.075471698113205</v>
      </c>
      <c r="R19" s="23">
        <f t="shared" si="10"/>
        <v>74.757281553398059</v>
      </c>
      <c r="S19" s="23">
        <f t="shared" si="10"/>
        <v>56.36363636363636</v>
      </c>
      <c r="T19" s="23">
        <f t="shared" si="10"/>
        <v>14.0625</v>
      </c>
      <c r="U19" s="23">
        <f t="shared" si="10"/>
        <v>9.375</v>
      </c>
      <c r="V19" s="23">
        <f t="shared" si="10"/>
        <v>15.384615384615385</v>
      </c>
      <c r="W19" s="23">
        <f t="shared" si="10"/>
        <v>6.25</v>
      </c>
      <c r="X19" s="23">
        <f t="shared" si="10"/>
        <v>10.476190476190476</v>
      </c>
      <c r="Y19" s="23">
        <f t="shared" si="10"/>
        <v>0.76335877862595414</v>
      </c>
      <c r="Z19" s="23">
        <f t="shared" si="10"/>
        <v>20.610687022900763</v>
      </c>
      <c r="AA19" s="23">
        <f t="shared" si="10"/>
        <v>9.3023255813953494</v>
      </c>
      <c r="AB19" s="23">
        <f t="shared" si="10"/>
        <v>14.285714285714285</v>
      </c>
      <c r="AC19" s="23"/>
    </row>
    <row r="20" spans="1:30" x14ac:dyDescent="0.25">
      <c r="A20">
        <v>15</v>
      </c>
      <c r="B20" s="8"/>
      <c r="C20" s="9" t="s">
        <v>16</v>
      </c>
      <c r="D20" s="9">
        <v>39619</v>
      </c>
      <c r="E20" s="10" t="s">
        <v>10</v>
      </c>
      <c r="F20" s="9" t="s">
        <v>9</v>
      </c>
      <c r="G20" s="39" t="s">
        <v>10</v>
      </c>
      <c r="H20" s="39">
        <v>20</v>
      </c>
      <c r="I20" s="39">
        <v>5</v>
      </c>
      <c r="J20" s="39">
        <v>8</v>
      </c>
      <c r="K20" s="39"/>
      <c r="M20" s="23" t="s">
        <v>76</v>
      </c>
      <c r="N20" s="23">
        <f>SUM(N12,N13,N14,N15)/N16*100</f>
        <v>7.3770491803278686</v>
      </c>
      <c r="O20" s="23">
        <f t="shared" ref="O20:AB20" si="11">SUM(O12,O13,O14,O15)/O16*100</f>
        <v>14.173228346456693</v>
      </c>
      <c r="P20" s="23">
        <f t="shared" si="11"/>
        <v>7.03125</v>
      </c>
      <c r="Q20" s="23">
        <f t="shared" si="11"/>
        <v>17.924528301886792</v>
      </c>
      <c r="R20" s="23">
        <f t="shared" si="11"/>
        <v>25.242718446601941</v>
      </c>
      <c r="S20" s="23">
        <f t="shared" si="11"/>
        <v>43.636363636363633</v>
      </c>
      <c r="T20" s="23">
        <f t="shared" si="11"/>
        <v>85.9375</v>
      </c>
      <c r="U20" s="23">
        <f t="shared" si="11"/>
        <v>90.625</v>
      </c>
      <c r="V20" s="23">
        <f t="shared" si="11"/>
        <v>84.615384615384613</v>
      </c>
      <c r="W20" s="23">
        <f t="shared" si="11"/>
        <v>93.75</v>
      </c>
      <c r="X20" s="23">
        <f t="shared" si="11"/>
        <v>89.523809523809533</v>
      </c>
      <c r="Y20" s="23">
        <f t="shared" si="11"/>
        <v>99.236641221374043</v>
      </c>
      <c r="Z20" s="23">
        <f t="shared" si="11"/>
        <v>79.389312977099237</v>
      </c>
      <c r="AA20" s="23">
        <f t="shared" si="11"/>
        <v>90.697674418604649</v>
      </c>
      <c r="AB20" s="23">
        <f t="shared" si="11"/>
        <v>85.714285714285708</v>
      </c>
      <c r="AC20" s="23"/>
    </row>
    <row r="21" spans="1:30" x14ac:dyDescent="0.25">
      <c r="A21">
        <v>16</v>
      </c>
      <c r="B21" s="8"/>
      <c r="C21" s="9" t="s">
        <v>16</v>
      </c>
      <c r="D21" s="9">
        <v>39619</v>
      </c>
      <c r="E21" s="10" t="s">
        <v>9</v>
      </c>
      <c r="F21" s="9" t="s">
        <v>9</v>
      </c>
      <c r="G21" s="39" t="s">
        <v>9</v>
      </c>
      <c r="H21" s="39">
        <v>21</v>
      </c>
      <c r="I21" s="39">
        <v>5</v>
      </c>
      <c r="J21" s="39">
        <v>10</v>
      </c>
      <c r="K21" s="39"/>
      <c r="M21" s="23" t="s">
        <v>85</v>
      </c>
      <c r="N21" s="23">
        <f>SUM(N10:N12)/N16*100</f>
        <v>100</v>
      </c>
      <c r="O21" s="23">
        <f t="shared" ref="O21:AB21" si="12">SUM(O10:O12)/O16*100</f>
        <v>100</v>
      </c>
      <c r="P21" s="23">
        <f t="shared" si="12"/>
        <v>100</v>
      </c>
      <c r="Q21" s="23">
        <f t="shared" si="12"/>
        <v>99.056603773584911</v>
      </c>
      <c r="R21" s="23">
        <f t="shared" si="12"/>
        <v>100</v>
      </c>
      <c r="S21" s="23">
        <f t="shared" si="12"/>
        <v>97.27272727272728</v>
      </c>
      <c r="T21" s="23">
        <f t="shared" si="12"/>
        <v>60.9375</v>
      </c>
      <c r="U21" s="23">
        <f t="shared" si="12"/>
        <v>42.96875</v>
      </c>
      <c r="V21" s="23">
        <f t="shared" si="12"/>
        <v>73.846153846153854</v>
      </c>
      <c r="W21" s="23">
        <f t="shared" si="12"/>
        <v>94.791666666666657</v>
      </c>
      <c r="X21" s="23">
        <f t="shared" si="12"/>
        <v>96.19047619047619</v>
      </c>
      <c r="Y21" s="23">
        <f t="shared" si="12"/>
        <v>95.419847328244273</v>
      </c>
      <c r="Z21" s="23">
        <f t="shared" si="12"/>
        <v>84.732824427480907</v>
      </c>
      <c r="AA21" s="23">
        <f t="shared" si="12"/>
        <v>89.147286821705436</v>
      </c>
      <c r="AB21" s="23">
        <f t="shared" si="12"/>
        <v>93.233082706766908</v>
      </c>
      <c r="AC21" s="23"/>
    </row>
    <row r="22" spans="1:30" x14ac:dyDescent="0.25">
      <c r="A22">
        <v>17</v>
      </c>
      <c r="B22" s="8"/>
      <c r="C22" s="9" t="s">
        <v>16</v>
      </c>
      <c r="D22" s="9">
        <v>39619</v>
      </c>
      <c r="E22" s="10" t="s">
        <v>9</v>
      </c>
      <c r="F22" s="9" t="s">
        <v>9</v>
      </c>
      <c r="G22" s="39" t="s">
        <v>9</v>
      </c>
      <c r="H22" s="39">
        <v>37</v>
      </c>
      <c r="I22" s="39">
        <v>6</v>
      </c>
      <c r="J22" s="39">
        <v>12</v>
      </c>
      <c r="K22" s="39"/>
      <c r="M22" s="24" t="s">
        <v>82</v>
      </c>
      <c r="N22" s="18">
        <f>N19*N16/$AC$16</f>
        <v>6.2534587714443832</v>
      </c>
      <c r="O22">
        <f t="shared" ref="O22:AB22" si="13">O19*O16/$AC$16</f>
        <v>6.0320973990038738</v>
      </c>
      <c r="P22">
        <f t="shared" si="13"/>
        <v>6.585500830105147</v>
      </c>
      <c r="Q22">
        <f t="shared" si="13"/>
        <v>4.8146098505810739</v>
      </c>
      <c r="R22">
        <f t="shared" si="13"/>
        <v>4.2612064194798007</v>
      </c>
      <c r="S22">
        <f t="shared" si="13"/>
        <v>3.4311012728278913</v>
      </c>
      <c r="T22">
        <f t="shared" si="13"/>
        <v>0.99612617598229114</v>
      </c>
      <c r="U22">
        <f t="shared" si="13"/>
        <v>0.66408411732152739</v>
      </c>
      <c r="V22">
        <f t="shared" si="13"/>
        <v>1.1068068622025458</v>
      </c>
      <c r="W22">
        <f t="shared" si="13"/>
        <v>0.33204205866076369</v>
      </c>
      <c r="X22">
        <f t="shared" si="13"/>
        <v>0.60874377421140013</v>
      </c>
      <c r="Y22">
        <f t="shared" si="13"/>
        <v>5.5340343110127276E-2</v>
      </c>
      <c r="Z22">
        <f t="shared" si="13"/>
        <v>1.4941892639734367</v>
      </c>
      <c r="AA22">
        <f t="shared" si="13"/>
        <v>0.66408411732152739</v>
      </c>
      <c r="AB22">
        <f t="shared" si="13"/>
        <v>1.0514665190924182</v>
      </c>
      <c r="AC22" s="25">
        <f>SUM(N22:AB22)</f>
        <v>38.350857775318204</v>
      </c>
      <c r="AD22" t="s">
        <v>80</v>
      </c>
    </row>
    <row r="23" spans="1:30" x14ac:dyDescent="0.25">
      <c r="A23">
        <v>18</v>
      </c>
      <c r="B23" s="8"/>
      <c r="C23" s="9" t="s">
        <v>16</v>
      </c>
      <c r="D23" s="9">
        <v>39619</v>
      </c>
      <c r="E23" s="10" t="s">
        <v>9</v>
      </c>
      <c r="F23" s="9" t="s">
        <v>9</v>
      </c>
      <c r="G23" s="39" t="s">
        <v>9</v>
      </c>
      <c r="H23" s="39">
        <v>34</v>
      </c>
      <c r="I23" s="39">
        <v>5</v>
      </c>
      <c r="J23" s="39">
        <v>8</v>
      </c>
      <c r="K23" s="39"/>
      <c r="M23" s="23" t="s">
        <v>81</v>
      </c>
      <c r="N23" s="18">
        <f>(SUM(N10,N11,N12)/N16*100)*N16/$AC$16</f>
        <v>6.7515218594355284</v>
      </c>
      <c r="O23" s="18">
        <f t="shared" ref="O23:AB23" si="14">(SUM(O10,O11,O12)/O16*100)*O16/$AC$16</f>
        <v>7.028223574986165</v>
      </c>
      <c r="P23" s="18">
        <f t="shared" si="14"/>
        <v>7.0835639180962922</v>
      </c>
      <c r="Q23" s="18">
        <f t="shared" si="14"/>
        <v>5.8107360265633643</v>
      </c>
      <c r="R23" s="18">
        <f t="shared" si="14"/>
        <v>5.70005534034311</v>
      </c>
      <c r="S23" s="18">
        <f t="shared" si="14"/>
        <v>5.9214167127836195</v>
      </c>
      <c r="T23" s="18">
        <f t="shared" si="14"/>
        <v>4.3165467625899279</v>
      </c>
      <c r="U23" s="18">
        <f t="shared" si="14"/>
        <v>3.0437188710570005</v>
      </c>
      <c r="V23" s="18">
        <f t="shared" si="14"/>
        <v>5.31267293857222</v>
      </c>
      <c r="W23" s="18">
        <f t="shared" si="14"/>
        <v>5.0359712230215825</v>
      </c>
      <c r="X23" s="18">
        <f t="shared" si="14"/>
        <v>5.5893746541228557</v>
      </c>
      <c r="Y23" s="18">
        <f t="shared" si="14"/>
        <v>6.9175428887659107</v>
      </c>
      <c r="Z23" s="18">
        <f t="shared" si="14"/>
        <v>6.1427780852241272</v>
      </c>
      <c r="AA23" s="18">
        <f t="shared" si="14"/>
        <v>6.3641394576646384</v>
      </c>
      <c r="AB23" s="18">
        <f t="shared" si="14"/>
        <v>6.8622025456557818</v>
      </c>
      <c r="AC23" s="25">
        <f>SUM(N23:AB23)</f>
        <v>87.880464858882121</v>
      </c>
      <c r="AD23" t="s">
        <v>80</v>
      </c>
    </row>
    <row r="24" spans="1:30" x14ac:dyDescent="0.25">
      <c r="A24">
        <v>19</v>
      </c>
      <c r="B24" s="8"/>
      <c r="C24" s="9" t="s">
        <v>16</v>
      </c>
      <c r="D24" s="9">
        <v>39619</v>
      </c>
      <c r="E24" s="10" t="s">
        <v>9</v>
      </c>
      <c r="F24" s="9" t="s">
        <v>9</v>
      </c>
      <c r="G24" s="39" t="s">
        <v>9</v>
      </c>
      <c r="H24" s="39">
        <v>34</v>
      </c>
      <c r="I24" s="39">
        <v>6</v>
      </c>
      <c r="J24" s="39">
        <v>12</v>
      </c>
      <c r="K24" s="39"/>
      <c r="M24" s="23" t="s">
        <v>83</v>
      </c>
      <c r="N24" s="18">
        <f>(SUM(N$10,N$11,N$12)/N$16*100)*(N$16/AVERAGE($N$16:$AB$16))</f>
        <v>101.27282789153294</v>
      </c>
      <c r="O24" s="18">
        <f t="shared" ref="O24:AB24" si="15">(SUM(O10,O11,O12)/O16*100)*(O16/AVERAGE($N$16:$AB$16))</f>
        <v>105.42335362479247</v>
      </c>
      <c r="P24" s="18">
        <f t="shared" si="15"/>
        <v>106.25345877144439</v>
      </c>
      <c r="Q24" s="18">
        <f t="shared" si="15"/>
        <v>87.161040398450467</v>
      </c>
      <c r="R24" s="18">
        <f t="shared" si="15"/>
        <v>85.500830105146647</v>
      </c>
      <c r="S24" s="18">
        <f t="shared" si="15"/>
        <v>88.821250691754301</v>
      </c>
      <c r="T24" s="18">
        <f t="shared" si="15"/>
        <v>64.748201438848923</v>
      </c>
      <c r="U24" s="18">
        <f t="shared" si="15"/>
        <v>45.655783065855012</v>
      </c>
      <c r="V24" s="18">
        <f t="shared" si="15"/>
        <v>79.690094078583286</v>
      </c>
      <c r="W24" s="18">
        <f t="shared" si="15"/>
        <v>75.53956834532373</v>
      </c>
      <c r="X24" s="18">
        <f t="shared" si="15"/>
        <v>83.840619811842842</v>
      </c>
      <c r="Y24" s="18">
        <f t="shared" si="15"/>
        <v>103.76314333148865</v>
      </c>
      <c r="Z24" s="18">
        <f t="shared" si="15"/>
        <v>92.141671278361912</v>
      </c>
      <c r="AA24" s="18">
        <f t="shared" si="15"/>
        <v>95.462091864969565</v>
      </c>
      <c r="AB24" s="18">
        <f t="shared" si="15"/>
        <v>102.93303818483673</v>
      </c>
      <c r="AC24" s="25">
        <f>SUM(N24:AB24)/15</f>
        <v>87.880464858882107</v>
      </c>
    </row>
    <row r="25" spans="1:30" x14ac:dyDescent="0.25">
      <c r="A25">
        <v>20</v>
      </c>
      <c r="B25" s="8"/>
      <c r="C25" s="9" t="s">
        <v>16</v>
      </c>
      <c r="D25" s="9">
        <v>39619</v>
      </c>
      <c r="E25" s="10" t="s">
        <v>9</v>
      </c>
      <c r="F25" s="9" t="s">
        <v>9</v>
      </c>
      <c r="G25" s="39" t="s">
        <v>9</v>
      </c>
      <c r="H25" s="39">
        <v>30</v>
      </c>
      <c r="I25" s="39">
        <v>6</v>
      </c>
      <c r="J25" s="39">
        <v>9</v>
      </c>
      <c r="K25" s="39"/>
      <c r="M25" s="23" t="s">
        <v>84</v>
      </c>
      <c r="N25" s="18">
        <f>(SUM(N$10,N$11)/N$16*100)*(N$16/AVERAGE($N$16:$AB$16))</f>
        <v>93.801881571665746</v>
      </c>
      <c r="O25" s="18">
        <f t="shared" ref="O25:AB25" si="16">(SUM(O$10,O$11)/O$16*100)*(O$16/AVERAGE($N$16:$AB$16))</f>
        <v>90.481460985058106</v>
      </c>
      <c r="P25" s="18">
        <f t="shared" si="16"/>
        <v>98.782512451577205</v>
      </c>
      <c r="Q25" s="18">
        <f t="shared" si="16"/>
        <v>72.219147758716105</v>
      </c>
      <c r="R25" s="18">
        <f t="shared" si="16"/>
        <v>63.918096292197013</v>
      </c>
      <c r="S25" s="18">
        <f t="shared" si="16"/>
        <v>51.466519092418373</v>
      </c>
      <c r="T25" s="18">
        <f t="shared" si="16"/>
        <v>14.941892639734366</v>
      </c>
      <c r="U25" s="18">
        <f t="shared" si="16"/>
        <v>9.9612617598229107</v>
      </c>
      <c r="V25" s="18">
        <f t="shared" si="16"/>
        <v>16.602102933038186</v>
      </c>
      <c r="W25" s="18">
        <f t="shared" si="16"/>
        <v>4.9806308799114554</v>
      </c>
      <c r="X25" s="18">
        <f t="shared" si="16"/>
        <v>9.1311566131710027</v>
      </c>
      <c r="Y25" s="18">
        <f t="shared" si="16"/>
        <v>0.83010514665190915</v>
      </c>
      <c r="Z25" s="18">
        <f t="shared" si="16"/>
        <v>22.412838959601547</v>
      </c>
      <c r="AA25" s="18">
        <f t="shared" si="16"/>
        <v>9.9612617598229107</v>
      </c>
      <c r="AB25" s="18">
        <f t="shared" si="16"/>
        <v>15.771997786386274</v>
      </c>
      <c r="AC25" s="25">
        <f>SUM(N25:AB25)/15</f>
        <v>38.350857775318211</v>
      </c>
    </row>
    <row r="26" spans="1:30" x14ac:dyDescent="0.25">
      <c r="A26">
        <v>21</v>
      </c>
      <c r="B26" s="8"/>
      <c r="C26" s="9" t="s">
        <v>16</v>
      </c>
      <c r="D26" s="9">
        <v>39619</v>
      </c>
      <c r="E26" s="10" t="s">
        <v>9</v>
      </c>
      <c r="F26" s="9" t="s">
        <v>9</v>
      </c>
      <c r="G26" s="39" t="s">
        <v>9</v>
      </c>
      <c r="H26" s="39">
        <v>38</v>
      </c>
      <c r="I26" s="39">
        <v>7</v>
      </c>
      <c r="J26" s="39">
        <v>21</v>
      </c>
      <c r="K26" s="39"/>
    </row>
    <row r="27" spans="1:30" ht="18.75" x14ac:dyDescent="0.3">
      <c r="A27">
        <v>22</v>
      </c>
      <c r="B27" s="8"/>
      <c r="C27" s="9" t="s">
        <v>16</v>
      </c>
      <c r="D27" s="9">
        <v>39619</v>
      </c>
      <c r="E27" s="10" t="s">
        <v>10</v>
      </c>
      <c r="F27" s="9" t="s">
        <v>9</v>
      </c>
      <c r="G27" s="39" t="s">
        <v>9</v>
      </c>
      <c r="H27" s="39">
        <v>30</v>
      </c>
      <c r="I27" s="39">
        <v>5</v>
      </c>
      <c r="J27" s="39">
        <v>6</v>
      </c>
      <c r="K27" s="39"/>
      <c r="M27" s="35" t="s">
        <v>91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30" x14ac:dyDescent="0.25">
      <c r="A28">
        <v>23</v>
      </c>
      <c r="B28" s="8"/>
      <c r="C28" s="9" t="s">
        <v>16</v>
      </c>
      <c r="D28" s="9">
        <v>39619</v>
      </c>
      <c r="E28" s="10" t="s">
        <v>10</v>
      </c>
      <c r="F28" s="9" t="s">
        <v>10</v>
      </c>
      <c r="G28" s="39" t="s">
        <v>10</v>
      </c>
      <c r="H28" s="39">
        <v>23</v>
      </c>
      <c r="I28" s="39">
        <v>5</v>
      </c>
      <c r="J28" s="39">
        <v>9</v>
      </c>
      <c r="K28" s="39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30" x14ac:dyDescent="0.25">
      <c r="A29">
        <v>24</v>
      </c>
      <c r="B29" s="8"/>
      <c r="C29" s="9" t="s">
        <v>16</v>
      </c>
      <c r="D29" s="9">
        <v>39619</v>
      </c>
      <c r="E29" s="10" t="s">
        <v>10</v>
      </c>
      <c r="F29" s="9" t="s">
        <v>10</v>
      </c>
      <c r="G29" s="39" t="s">
        <v>10</v>
      </c>
      <c r="H29" s="39">
        <v>26</v>
      </c>
      <c r="I29" s="39">
        <v>6</v>
      </c>
      <c r="J29" s="39">
        <v>4</v>
      </c>
      <c r="K29" s="39"/>
      <c r="M29" s="23"/>
      <c r="N29" s="23" t="s">
        <v>9</v>
      </c>
      <c r="O29" s="23" t="s">
        <v>10</v>
      </c>
      <c r="P29" s="23" t="s">
        <v>11</v>
      </c>
      <c r="Q29" s="23" t="s">
        <v>12</v>
      </c>
      <c r="R29" s="23" t="s">
        <v>13</v>
      </c>
      <c r="S29" s="23" t="s">
        <v>67</v>
      </c>
      <c r="T29" s="23" t="s">
        <v>68</v>
      </c>
      <c r="U29" s="23"/>
      <c r="V29" s="23"/>
      <c r="W29" s="23"/>
      <c r="X29" s="23"/>
      <c r="Y29" s="23"/>
      <c r="Z29" s="23"/>
      <c r="AA29" s="23"/>
      <c r="AB29" s="23"/>
      <c r="AC29" s="23"/>
    </row>
    <row r="30" spans="1:30" x14ac:dyDescent="0.25">
      <c r="A30">
        <v>25</v>
      </c>
      <c r="B30" s="8"/>
      <c r="C30" s="9" t="s">
        <v>16</v>
      </c>
      <c r="D30" s="9">
        <v>39619</v>
      </c>
      <c r="E30" s="10" t="s">
        <v>9</v>
      </c>
      <c r="F30" s="9" t="s">
        <v>10</v>
      </c>
      <c r="G30" s="39" t="s">
        <v>10</v>
      </c>
      <c r="H30" s="39">
        <v>26</v>
      </c>
      <c r="I30" s="39">
        <v>5</v>
      </c>
      <c r="J30" s="39">
        <v>14</v>
      </c>
      <c r="K30" s="39"/>
      <c r="M30" s="23" t="s">
        <v>69</v>
      </c>
      <c r="N30" s="23">
        <f>COUNTIF($F$6:$F$1974,"Good")</f>
        <v>272</v>
      </c>
      <c r="O30" s="23">
        <f>COUNTIF($F$6:$F$1974,"Fair")</f>
        <v>443</v>
      </c>
      <c r="P30" s="23">
        <f>COUNTIF($F$6:$F$1974,"Poor")</f>
        <v>652</v>
      </c>
      <c r="Q30" s="23">
        <f>COUNTIF($F$6:$F$1974,"Moribund")</f>
        <v>264</v>
      </c>
      <c r="R30" s="23">
        <f>COUNTIF($F$6:$F$1974,"Dead")</f>
        <v>254</v>
      </c>
      <c r="S30" s="23">
        <f>COUNTIF($F$6:$F$1974,"Missing")</f>
        <v>46</v>
      </c>
      <c r="T30" s="23">
        <f>SUM(N30:S30)</f>
        <v>1931</v>
      </c>
      <c r="U30" s="23"/>
      <c r="V30" s="23"/>
      <c r="W30" s="23"/>
      <c r="X30" s="23"/>
      <c r="Y30" s="23"/>
      <c r="Z30" s="23"/>
      <c r="AA30" s="23"/>
      <c r="AB30" s="23"/>
      <c r="AC30" s="23"/>
    </row>
    <row r="31" spans="1:30" x14ac:dyDescent="0.25">
      <c r="A31">
        <v>26</v>
      </c>
      <c r="B31" s="8"/>
      <c r="C31" s="9" t="s">
        <v>16</v>
      </c>
      <c r="D31" s="9">
        <v>39619</v>
      </c>
      <c r="E31" s="10" t="s">
        <v>9</v>
      </c>
      <c r="F31" s="9" t="s">
        <v>9</v>
      </c>
      <c r="G31" s="39" t="s">
        <v>9</v>
      </c>
      <c r="H31" s="39">
        <v>36</v>
      </c>
      <c r="I31" s="39">
        <v>7</v>
      </c>
      <c r="J31" s="39">
        <v>9</v>
      </c>
      <c r="K31" s="39"/>
      <c r="M31" s="23" t="s">
        <v>70</v>
      </c>
      <c r="N31" s="23">
        <f t="shared" ref="N31:S31" si="17">N30/$T$5*100</f>
        <v>15.052573325954622</v>
      </c>
      <c r="O31" s="23">
        <f t="shared" si="17"/>
        <v>24.515771997786388</v>
      </c>
      <c r="P31" s="23">
        <f t="shared" si="17"/>
        <v>36.081903707802987</v>
      </c>
      <c r="Q31" s="23">
        <f t="shared" si="17"/>
        <v>14.609850581073601</v>
      </c>
      <c r="R31" s="23">
        <f t="shared" si="17"/>
        <v>14.056447149972328</v>
      </c>
      <c r="S31" s="23">
        <f t="shared" si="17"/>
        <v>2.5456557830658548</v>
      </c>
      <c r="T31" s="23">
        <f>SUM(N31:S31)</f>
        <v>106.86220254565579</v>
      </c>
      <c r="U31" s="23"/>
      <c r="V31" s="23"/>
      <c r="W31" s="23"/>
      <c r="X31" s="23"/>
      <c r="Y31" s="23"/>
      <c r="Z31" s="23"/>
      <c r="AA31" s="23"/>
      <c r="AB31" s="23"/>
      <c r="AC31" s="23"/>
    </row>
    <row r="32" spans="1:30" x14ac:dyDescent="0.25">
      <c r="A32">
        <v>27</v>
      </c>
      <c r="B32" s="8"/>
      <c r="C32" s="9" t="s">
        <v>16</v>
      </c>
      <c r="D32" s="9">
        <v>39619</v>
      </c>
      <c r="E32" s="10" t="s">
        <v>9</v>
      </c>
      <c r="F32" s="9" t="s">
        <v>9</v>
      </c>
      <c r="G32" s="39" t="s">
        <v>9</v>
      </c>
      <c r="H32" s="39">
        <v>30</v>
      </c>
      <c r="I32" s="39">
        <v>6</v>
      </c>
      <c r="J32" s="39">
        <v>11</v>
      </c>
      <c r="K32" s="39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30" x14ac:dyDescent="0.25">
      <c r="A33">
        <v>28</v>
      </c>
      <c r="B33" s="8"/>
      <c r="C33" s="9" t="s">
        <v>16</v>
      </c>
      <c r="D33" s="9">
        <v>39619</v>
      </c>
      <c r="E33" s="10" t="s">
        <v>9</v>
      </c>
      <c r="F33" s="9" t="s">
        <v>10</v>
      </c>
      <c r="G33" s="39" t="s">
        <v>9</v>
      </c>
      <c r="H33" s="39">
        <v>28</v>
      </c>
      <c r="I33" s="39">
        <v>6</v>
      </c>
      <c r="J33" s="39">
        <v>9</v>
      </c>
      <c r="K33" s="39"/>
      <c r="M33" s="23"/>
      <c r="N33" s="23" t="s">
        <v>16</v>
      </c>
      <c r="O33" s="23" t="s">
        <v>16</v>
      </c>
      <c r="P33" s="23" t="s">
        <v>16</v>
      </c>
      <c r="Q33" s="23" t="s">
        <v>71</v>
      </c>
      <c r="R33" s="23" t="s">
        <v>71</v>
      </c>
      <c r="S33" s="23" t="s">
        <v>71</v>
      </c>
      <c r="T33" s="23" t="s">
        <v>17</v>
      </c>
      <c r="U33" s="23" t="s">
        <v>17</v>
      </c>
      <c r="V33" s="23" t="s">
        <v>17</v>
      </c>
      <c r="W33" s="23" t="s">
        <v>72</v>
      </c>
      <c r="X33" s="23" t="s">
        <v>72</v>
      </c>
      <c r="Y33" s="23" t="s">
        <v>72</v>
      </c>
      <c r="Z33" s="23" t="s">
        <v>19</v>
      </c>
      <c r="AA33" s="23" t="s">
        <v>19</v>
      </c>
      <c r="AB33" s="23" t="s">
        <v>19</v>
      </c>
      <c r="AC33" s="23"/>
    </row>
    <row r="34" spans="1:30" x14ac:dyDescent="0.25">
      <c r="A34">
        <v>29</v>
      </c>
      <c r="B34" s="8"/>
      <c r="C34" s="9" t="s">
        <v>16</v>
      </c>
      <c r="D34" s="9">
        <v>39619</v>
      </c>
      <c r="E34" s="10" t="s">
        <v>9</v>
      </c>
      <c r="F34" s="9" t="s">
        <v>9</v>
      </c>
      <c r="G34" s="39" t="s">
        <v>9</v>
      </c>
      <c r="H34" s="39">
        <v>34</v>
      </c>
      <c r="I34" s="39">
        <v>6</v>
      </c>
      <c r="J34" s="39">
        <v>8</v>
      </c>
      <c r="K34" s="39"/>
      <c r="M34" s="23"/>
      <c r="N34" s="23">
        <v>39619</v>
      </c>
      <c r="O34" s="23">
        <v>8482</v>
      </c>
      <c r="P34" s="23">
        <v>63594</v>
      </c>
      <c r="Q34" s="23">
        <v>32274</v>
      </c>
      <c r="R34" s="23">
        <v>13903</v>
      </c>
      <c r="S34" s="23">
        <v>63705</v>
      </c>
      <c r="T34" s="23">
        <v>39282</v>
      </c>
      <c r="U34" s="23">
        <v>35192</v>
      </c>
      <c r="V34" s="23">
        <v>63578</v>
      </c>
      <c r="W34" s="23">
        <v>48678</v>
      </c>
      <c r="X34" s="23">
        <v>8492</v>
      </c>
      <c r="Y34" s="23">
        <v>63540</v>
      </c>
      <c r="Z34" s="23">
        <v>53977</v>
      </c>
      <c r="AA34" s="23">
        <v>48519</v>
      </c>
      <c r="AB34" s="23">
        <v>40106</v>
      </c>
      <c r="AC34" s="23" t="s">
        <v>73</v>
      </c>
    </row>
    <row r="35" spans="1:30" x14ac:dyDescent="0.25">
      <c r="A35">
        <v>30</v>
      </c>
      <c r="B35" s="8"/>
      <c r="C35" s="9" t="s">
        <v>16</v>
      </c>
      <c r="D35" s="9">
        <v>39619</v>
      </c>
      <c r="E35" s="10" t="s">
        <v>9</v>
      </c>
      <c r="F35" s="9" t="s">
        <v>9</v>
      </c>
      <c r="G35" s="39" t="s">
        <v>9</v>
      </c>
      <c r="H35" s="39">
        <v>23</v>
      </c>
      <c r="I35" s="39">
        <v>5</v>
      </c>
      <c r="J35" s="39">
        <v>4</v>
      </c>
      <c r="K35" s="39"/>
      <c r="M35" s="23" t="s">
        <v>9</v>
      </c>
      <c r="N35" s="23">
        <f t="shared" ref="N35:AB35" si="18">COUNTIFS($F:$F,"Good",$D:$D,N34)</f>
        <v>60</v>
      </c>
      <c r="O35" s="23">
        <f t="shared" si="18"/>
        <v>52</v>
      </c>
      <c r="P35" s="23">
        <f t="shared" si="18"/>
        <v>32</v>
      </c>
      <c r="Q35" s="23">
        <f t="shared" si="18"/>
        <v>39</v>
      </c>
      <c r="R35" s="23">
        <f t="shared" si="18"/>
        <v>38</v>
      </c>
      <c r="S35" s="23">
        <f t="shared" si="18"/>
        <v>41</v>
      </c>
      <c r="T35" s="23">
        <f t="shared" si="18"/>
        <v>3</v>
      </c>
      <c r="U35" s="23">
        <f t="shared" si="18"/>
        <v>2</v>
      </c>
      <c r="V35" s="23">
        <f t="shared" si="18"/>
        <v>1</v>
      </c>
      <c r="W35" s="23">
        <f t="shared" si="18"/>
        <v>1</v>
      </c>
      <c r="X35" s="23">
        <f t="shared" si="18"/>
        <v>3</v>
      </c>
      <c r="Y35" s="23">
        <f t="shared" si="18"/>
        <v>0</v>
      </c>
      <c r="Z35" s="23">
        <f t="shared" si="18"/>
        <v>0</v>
      </c>
      <c r="AA35" s="23">
        <f t="shared" si="18"/>
        <v>0</v>
      </c>
      <c r="AB35" s="23">
        <f t="shared" si="18"/>
        <v>0</v>
      </c>
      <c r="AC35" s="23">
        <f>SUM(N35:AB35)</f>
        <v>272</v>
      </c>
    </row>
    <row r="36" spans="1:30" x14ac:dyDescent="0.25">
      <c r="A36">
        <v>31</v>
      </c>
      <c r="B36" s="8"/>
      <c r="C36" s="9" t="s">
        <v>16</v>
      </c>
      <c r="D36" s="9">
        <v>39619</v>
      </c>
      <c r="E36" s="10" t="s">
        <v>9</v>
      </c>
      <c r="F36" s="9" t="s">
        <v>9</v>
      </c>
      <c r="G36" s="39" t="s">
        <v>9</v>
      </c>
      <c r="H36" s="39">
        <v>30</v>
      </c>
      <c r="I36" s="39">
        <v>6</v>
      </c>
      <c r="J36" s="39">
        <v>6</v>
      </c>
      <c r="K36" s="39"/>
      <c r="M36" s="23" t="s">
        <v>10</v>
      </c>
      <c r="N36" s="23">
        <f t="shared" ref="N36:AB36" si="19">COUNTIFS($F:$F,"Fair",$D:$D,N34)</f>
        <v>55</v>
      </c>
      <c r="O36" s="23">
        <f t="shared" si="19"/>
        <v>53</v>
      </c>
      <c r="P36" s="23">
        <f t="shared" si="19"/>
        <v>71</v>
      </c>
      <c r="Q36" s="23">
        <f t="shared" si="19"/>
        <v>63</v>
      </c>
      <c r="R36" s="23">
        <f t="shared" si="19"/>
        <v>59</v>
      </c>
      <c r="S36" s="23">
        <f t="shared" si="19"/>
        <v>45</v>
      </c>
      <c r="T36" s="23">
        <f t="shared" si="19"/>
        <v>25</v>
      </c>
      <c r="U36" s="23">
        <f t="shared" si="19"/>
        <v>13</v>
      </c>
      <c r="V36" s="23">
        <f t="shared" si="19"/>
        <v>4</v>
      </c>
      <c r="W36" s="23">
        <f t="shared" si="19"/>
        <v>11</v>
      </c>
      <c r="X36" s="23">
        <f t="shared" si="19"/>
        <v>18</v>
      </c>
      <c r="Y36" s="23">
        <f t="shared" si="19"/>
        <v>3</v>
      </c>
      <c r="Z36" s="23">
        <f t="shared" si="19"/>
        <v>6</v>
      </c>
      <c r="AA36" s="23">
        <f t="shared" si="19"/>
        <v>1</v>
      </c>
      <c r="AB36" s="23">
        <f t="shared" si="19"/>
        <v>16</v>
      </c>
      <c r="AC36" s="23">
        <f t="shared" ref="AC36:AC41" si="20">SUM(N36:AB36)</f>
        <v>443</v>
      </c>
    </row>
    <row r="37" spans="1:30" x14ac:dyDescent="0.25">
      <c r="A37">
        <v>32</v>
      </c>
      <c r="B37" s="8"/>
      <c r="C37" s="9" t="s">
        <v>16</v>
      </c>
      <c r="D37" s="9">
        <v>39619</v>
      </c>
      <c r="E37" s="10" t="s">
        <v>10</v>
      </c>
      <c r="F37" s="9" t="s">
        <v>9</v>
      </c>
      <c r="G37" s="39" t="s">
        <v>9</v>
      </c>
      <c r="H37" s="39">
        <v>28</v>
      </c>
      <c r="I37" s="39">
        <v>4</v>
      </c>
      <c r="J37" s="39">
        <v>9</v>
      </c>
      <c r="K37" s="39"/>
      <c r="M37" s="23" t="s">
        <v>11</v>
      </c>
      <c r="N37" s="23">
        <f t="shared" ref="N37:AB37" si="21">COUNTIFS($F:$F,"Poor",$D:$D,N34)</f>
        <v>7</v>
      </c>
      <c r="O37" s="23">
        <f t="shared" si="21"/>
        <v>22</v>
      </c>
      <c r="P37" s="23">
        <f t="shared" si="21"/>
        <v>25</v>
      </c>
      <c r="Q37" s="23">
        <f t="shared" si="21"/>
        <v>27</v>
      </c>
      <c r="R37" s="23">
        <f t="shared" si="21"/>
        <v>29</v>
      </c>
      <c r="S37" s="23">
        <f t="shared" si="21"/>
        <v>42</v>
      </c>
      <c r="T37" s="23">
        <f t="shared" si="21"/>
        <v>18</v>
      </c>
      <c r="U37" s="23">
        <f t="shared" si="21"/>
        <v>13</v>
      </c>
      <c r="V37" s="23">
        <f t="shared" si="21"/>
        <v>14</v>
      </c>
      <c r="W37" s="23">
        <f t="shared" si="21"/>
        <v>67</v>
      </c>
      <c r="X37" s="23">
        <f t="shared" si="21"/>
        <v>87</v>
      </c>
      <c r="Y37" s="23">
        <f t="shared" si="21"/>
        <v>109</v>
      </c>
      <c r="Z37" s="23">
        <f t="shared" si="21"/>
        <v>76</v>
      </c>
      <c r="AA37" s="23">
        <f t="shared" si="21"/>
        <v>55</v>
      </c>
      <c r="AB37" s="23">
        <f t="shared" si="21"/>
        <v>61</v>
      </c>
      <c r="AC37" s="23">
        <f t="shared" si="20"/>
        <v>652</v>
      </c>
    </row>
    <row r="38" spans="1:30" x14ac:dyDescent="0.25">
      <c r="A38">
        <v>33</v>
      </c>
      <c r="B38" s="8"/>
      <c r="C38" s="9" t="s">
        <v>16</v>
      </c>
      <c r="D38" s="9">
        <v>39619</v>
      </c>
      <c r="E38" s="10" t="s">
        <v>9</v>
      </c>
      <c r="F38" s="9" t="s">
        <v>9</v>
      </c>
      <c r="G38" s="39" t="s">
        <v>9</v>
      </c>
      <c r="H38" s="39">
        <v>39</v>
      </c>
      <c r="I38" s="39">
        <v>7</v>
      </c>
      <c r="J38" s="39">
        <v>10</v>
      </c>
      <c r="K38" s="39"/>
      <c r="M38" s="23" t="s">
        <v>12</v>
      </c>
      <c r="N38" s="23">
        <f t="shared" ref="N38:AB38" si="22">COUNTIFS($F:$F,"Moribund",$D:$D,N34)</f>
        <v>0</v>
      </c>
      <c r="O38" s="23">
        <f t="shared" si="22"/>
        <v>0</v>
      </c>
      <c r="P38" s="23">
        <f t="shared" si="22"/>
        <v>0</v>
      </c>
      <c r="Q38" s="23">
        <f t="shared" si="22"/>
        <v>1</v>
      </c>
      <c r="R38" s="23">
        <f t="shared" si="22"/>
        <v>4</v>
      </c>
      <c r="S38" s="23">
        <f t="shared" si="22"/>
        <v>7</v>
      </c>
      <c r="T38" s="23">
        <f t="shared" si="22"/>
        <v>13</v>
      </c>
      <c r="U38" s="23">
        <f t="shared" si="22"/>
        <v>3</v>
      </c>
      <c r="V38" s="23">
        <f t="shared" si="22"/>
        <v>27</v>
      </c>
      <c r="W38" s="23">
        <f t="shared" si="22"/>
        <v>30</v>
      </c>
      <c r="X38" s="23">
        <f t="shared" si="22"/>
        <v>15</v>
      </c>
      <c r="Y38" s="23">
        <f t="shared" si="22"/>
        <v>9</v>
      </c>
      <c r="Z38" s="23">
        <f t="shared" si="22"/>
        <v>49</v>
      </c>
      <c r="AA38" s="23">
        <f t="shared" si="22"/>
        <v>67</v>
      </c>
      <c r="AB38" s="23">
        <f t="shared" si="22"/>
        <v>39</v>
      </c>
      <c r="AC38" s="23">
        <f t="shared" si="20"/>
        <v>264</v>
      </c>
    </row>
    <row r="39" spans="1:30" x14ac:dyDescent="0.25">
      <c r="A39">
        <v>34</v>
      </c>
      <c r="B39" s="8"/>
      <c r="C39" s="9" t="s">
        <v>16</v>
      </c>
      <c r="D39" s="9">
        <v>39619</v>
      </c>
      <c r="E39" s="10" t="s">
        <v>9</v>
      </c>
      <c r="F39" s="9" t="s">
        <v>9</v>
      </c>
      <c r="G39" s="39" t="s">
        <v>9</v>
      </c>
      <c r="H39" s="39">
        <v>36</v>
      </c>
      <c r="I39" s="39">
        <v>7</v>
      </c>
      <c r="J39" s="39">
        <v>12</v>
      </c>
      <c r="K39" s="39"/>
      <c r="M39" s="23" t="s">
        <v>13</v>
      </c>
      <c r="N39" s="23">
        <f t="shared" ref="N39:AB39" si="23">COUNTIFS($F:$F,"Dead",$D:$D,N34)</f>
        <v>0</v>
      </c>
      <c r="O39" s="23">
        <f t="shared" si="23"/>
        <v>0</v>
      </c>
      <c r="P39" s="23">
        <f t="shared" si="23"/>
        <v>0</v>
      </c>
      <c r="Q39" s="23">
        <f t="shared" si="23"/>
        <v>0</v>
      </c>
      <c r="R39" s="23">
        <f t="shared" si="23"/>
        <v>0</v>
      </c>
      <c r="S39" s="23">
        <f t="shared" si="23"/>
        <v>0</v>
      </c>
      <c r="T39" s="23">
        <f t="shared" si="23"/>
        <v>58</v>
      </c>
      <c r="U39" s="23">
        <f t="shared" si="23"/>
        <v>68</v>
      </c>
      <c r="V39" s="23">
        <f t="shared" si="23"/>
        <v>79</v>
      </c>
      <c r="W39" s="23">
        <f t="shared" si="23"/>
        <v>9</v>
      </c>
      <c r="X39" s="23">
        <f t="shared" si="23"/>
        <v>7</v>
      </c>
      <c r="Y39" s="23">
        <f t="shared" si="23"/>
        <v>8</v>
      </c>
      <c r="Z39" s="23">
        <f t="shared" si="23"/>
        <v>3</v>
      </c>
      <c r="AA39" s="23">
        <f t="shared" si="23"/>
        <v>7</v>
      </c>
      <c r="AB39" s="23">
        <f t="shared" si="23"/>
        <v>15</v>
      </c>
      <c r="AC39" s="23">
        <f t="shared" si="20"/>
        <v>254</v>
      </c>
    </row>
    <row r="40" spans="1:30" x14ac:dyDescent="0.25">
      <c r="A40">
        <v>35</v>
      </c>
      <c r="B40" s="8"/>
      <c r="C40" s="9" t="s">
        <v>16</v>
      </c>
      <c r="D40" s="9">
        <v>39619</v>
      </c>
      <c r="E40" s="10" t="s">
        <v>9</v>
      </c>
      <c r="F40" s="9" t="s">
        <v>9</v>
      </c>
      <c r="G40" s="39" t="s">
        <v>9</v>
      </c>
      <c r="H40" s="39">
        <v>44</v>
      </c>
      <c r="I40" s="39">
        <v>8</v>
      </c>
      <c r="J40" s="39">
        <v>14</v>
      </c>
      <c r="K40" s="39"/>
      <c r="M40" s="23" t="s">
        <v>67</v>
      </c>
      <c r="N40" s="23">
        <f t="shared" ref="N40:AB40" si="24">COUNTIFS($F:$F,"Missing",$D:$D,N34)</f>
        <v>0</v>
      </c>
      <c r="O40" s="23">
        <f t="shared" si="24"/>
        <v>0</v>
      </c>
      <c r="P40" s="23">
        <f t="shared" si="24"/>
        <v>0</v>
      </c>
      <c r="Q40" s="23">
        <f t="shared" si="24"/>
        <v>0</v>
      </c>
      <c r="R40" s="23">
        <f t="shared" si="24"/>
        <v>0</v>
      </c>
      <c r="S40" s="23">
        <f t="shared" si="24"/>
        <v>0</v>
      </c>
      <c r="T40" s="23">
        <f t="shared" si="24"/>
        <v>12</v>
      </c>
      <c r="U40" s="23">
        <f t="shared" si="24"/>
        <v>25</v>
      </c>
      <c r="V40" s="23">
        <f t="shared" si="24"/>
        <v>4</v>
      </c>
      <c r="W40" s="23">
        <f t="shared" si="24"/>
        <v>1</v>
      </c>
      <c r="X40" s="23">
        <f t="shared" si="24"/>
        <v>0</v>
      </c>
      <c r="Y40" s="23">
        <f t="shared" si="24"/>
        <v>1</v>
      </c>
      <c r="Z40" s="23">
        <f t="shared" si="24"/>
        <v>0</v>
      </c>
      <c r="AA40" s="23">
        <f t="shared" si="24"/>
        <v>0</v>
      </c>
      <c r="AB40" s="23">
        <f t="shared" si="24"/>
        <v>3</v>
      </c>
      <c r="AC40" s="23">
        <f t="shared" si="20"/>
        <v>46</v>
      </c>
    </row>
    <row r="41" spans="1:30" x14ac:dyDescent="0.25">
      <c r="A41">
        <v>36</v>
      </c>
      <c r="B41" s="8"/>
      <c r="C41" s="9" t="s">
        <v>16</v>
      </c>
      <c r="D41" s="9">
        <v>39619</v>
      </c>
      <c r="E41" s="10" t="s">
        <v>9</v>
      </c>
      <c r="F41" s="9" t="s">
        <v>9</v>
      </c>
      <c r="G41" s="39" t="s">
        <v>10</v>
      </c>
      <c r="H41" s="39">
        <v>24</v>
      </c>
      <c r="I41" s="39">
        <v>4</v>
      </c>
      <c r="J41" s="39">
        <v>6</v>
      </c>
      <c r="K41" s="39"/>
      <c r="M41" s="23" t="s">
        <v>73</v>
      </c>
      <c r="N41" s="23">
        <f>SUM(N35:N40)</f>
        <v>122</v>
      </c>
      <c r="O41" s="23">
        <f>SUM(O35:O40)</f>
        <v>127</v>
      </c>
      <c r="P41" s="23">
        <f t="shared" ref="P41:AB41" si="25">SUM(P35:P40)</f>
        <v>128</v>
      </c>
      <c r="Q41" s="23">
        <f t="shared" si="25"/>
        <v>130</v>
      </c>
      <c r="R41" s="23">
        <f t="shared" si="25"/>
        <v>130</v>
      </c>
      <c r="S41" s="23">
        <f t="shared" si="25"/>
        <v>135</v>
      </c>
      <c r="T41" s="23">
        <f t="shared" si="25"/>
        <v>129</v>
      </c>
      <c r="U41" s="23">
        <f t="shared" si="25"/>
        <v>124</v>
      </c>
      <c r="V41" s="23">
        <f t="shared" si="25"/>
        <v>129</v>
      </c>
      <c r="W41" s="23">
        <f t="shared" si="25"/>
        <v>119</v>
      </c>
      <c r="X41" s="23">
        <f t="shared" si="25"/>
        <v>130</v>
      </c>
      <c r="Y41" s="23">
        <f t="shared" si="25"/>
        <v>130</v>
      </c>
      <c r="Z41" s="23">
        <f t="shared" si="25"/>
        <v>134</v>
      </c>
      <c r="AA41" s="23">
        <f t="shared" si="25"/>
        <v>130</v>
      </c>
      <c r="AB41" s="23">
        <f t="shared" si="25"/>
        <v>134</v>
      </c>
      <c r="AC41" s="23">
        <f t="shared" si="20"/>
        <v>1931</v>
      </c>
    </row>
    <row r="42" spans="1:30" x14ac:dyDescent="0.25">
      <c r="A42">
        <v>37</v>
      </c>
      <c r="B42" s="8"/>
      <c r="C42" s="9" t="s">
        <v>16</v>
      </c>
      <c r="D42" s="9">
        <v>39619</v>
      </c>
      <c r="E42" s="10" t="s">
        <v>9</v>
      </c>
      <c r="F42" s="9" t="s">
        <v>9</v>
      </c>
      <c r="G42" s="39" t="s">
        <v>9</v>
      </c>
      <c r="H42" s="39">
        <v>34</v>
      </c>
      <c r="I42" s="39">
        <v>5</v>
      </c>
      <c r="J42" s="39">
        <v>9</v>
      </c>
      <c r="K42" s="39"/>
      <c r="M42" s="23" t="s">
        <v>74</v>
      </c>
      <c r="N42" s="23">
        <f>SUM(N35,N36,N37)/N41*100</f>
        <v>100</v>
      </c>
      <c r="O42" s="23">
        <f>SUM(O35,O36,O37)/O41*100</f>
        <v>100</v>
      </c>
      <c r="P42" s="23">
        <f t="shared" ref="P42:AB42" si="26">SUM(P35,P36,P37)/P41*100</f>
        <v>100</v>
      </c>
      <c r="Q42" s="23">
        <f t="shared" si="26"/>
        <v>99.230769230769226</v>
      </c>
      <c r="R42" s="23">
        <f t="shared" si="26"/>
        <v>96.92307692307692</v>
      </c>
      <c r="S42" s="23">
        <f t="shared" si="26"/>
        <v>94.814814814814824</v>
      </c>
      <c r="T42" s="23">
        <f t="shared" si="26"/>
        <v>35.65891472868217</v>
      </c>
      <c r="U42" s="23">
        <f t="shared" si="26"/>
        <v>22.58064516129032</v>
      </c>
      <c r="V42" s="23">
        <f t="shared" si="26"/>
        <v>14.728682170542637</v>
      </c>
      <c r="W42" s="23">
        <f t="shared" si="26"/>
        <v>66.386554621848731</v>
      </c>
      <c r="X42" s="23">
        <f t="shared" si="26"/>
        <v>83.07692307692308</v>
      </c>
      <c r="Y42" s="23">
        <f t="shared" si="26"/>
        <v>86.15384615384616</v>
      </c>
      <c r="Z42" s="23">
        <f t="shared" si="26"/>
        <v>61.194029850746269</v>
      </c>
      <c r="AA42" s="23">
        <f t="shared" si="26"/>
        <v>43.07692307692308</v>
      </c>
      <c r="AB42" s="23">
        <f t="shared" si="26"/>
        <v>57.462686567164177</v>
      </c>
      <c r="AC42" s="23"/>
    </row>
    <row r="43" spans="1:30" x14ac:dyDescent="0.25">
      <c r="A43">
        <v>38</v>
      </c>
      <c r="B43" s="8"/>
      <c r="C43" s="9" t="s">
        <v>16</v>
      </c>
      <c r="D43" s="9">
        <v>39619</v>
      </c>
      <c r="E43" s="10" t="s">
        <v>9</v>
      </c>
      <c r="F43" s="9" t="s">
        <v>10</v>
      </c>
      <c r="G43" s="39" t="s">
        <v>9</v>
      </c>
      <c r="H43" s="39">
        <v>31</v>
      </c>
      <c r="I43" s="39">
        <v>5</v>
      </c>
      <c r="J43" s="39">
        <v>9</v>
      </c>
      <c r="K43" s="39"/>
      <c r="M43" s="23" t="s">
        <v>92</v>
      </c>
      <c r="N43" s="23" t="s">
        <v>77</v>
      </c>
      <c r="O43" s="23" t="s">
        <v>78</v>
      </c>
      <c r="P43" s="23" t="s">
        <v>79</v>
      </c>
      <c r="Q43" s="23" t="s">
        <v>77</v>
      </c>
      <c r="R43" s="23" t="s">
        <v>78</v>
      </c>
      <c r="S43" s="23" t="s">
        <v>79</v>
      </c>
      <c r="T43" s="23" t="s">
        <v>77</v>
      </c>
      <c r="U43" s="23" t="s">
        <v>78</v>
      </c>
      <c r="V43" s="23" t="s">
        <v>79</v>
      </c>
      <c r="W43" s="23" t="s">
        <v>77</v>
      </c>
      <c r="X43" s="23" t="s">
        <v>78</v>
      </c>
      <c r="Y43" s="23" t="s">
        <v>79</v>
      </c>
      <c r="Z43" s="23" t="s">
        <v>77</v>
      </c>
      <c r="AA43" s="23" t="s">
        <v>78</v>
      </c>
      <c r="AB43" s="23" t="s">
        <v>79</v>
      </c>
      <c r="AC43" s="23"/>
    </row>
    <row r="44" spans="1:30" x14ac:dyDescent="0.25">
      <c r="A44">
        <v>39</v>
      </c>
      <c r="B44" s="8"/>
      <c r="C44" s="9" t="s">
        <v>16</v>
      </c>
      <c r="D44" s="9">
        <v>39619</v>
      </c>
      <c r="E44" s="10" t="s">
        <v>9</v>
      </c>
      <c r="F44" s="9" t="s">
        <v>10</v>
      </c>
      <c r="G44" s="39" t="s">
        <v>10</v>
      </c>
      <c r="H44" s="39">
        <v>30</v>
      </c>
      <c r="I44" s="39">
        <v>6</v>
      </c>
      <c r="J44" s="39">
        <v>8</v>
      </c>
      <c r="K44" s="39"/>
      <c r="M44" s="23" t="s">
        <v>75</v>
      </c>
      <c r="N44" s="23">
        <f>SUM(N35+N36)/N41*100</f>
        <v>94.262295081967224</v>
      </c>
      <c r="O44" s="23">
        <f t="shared" ref="O44:AB44" si="27">SUM(O35+O36)/O41*100</f>
        <v>82.677165354330711</v>
      </c>
      <c r="P44" s="23">
        <f t="shared" si="27"/>
        <v>80.46875</v>
      </c>
      <c r="Q44" s="23">
        <f t="shared" si="27"/>
        <v>78.461538461538467</v>
      </c>
      <c r="R44" s="23">
        <f t="shared" si="27"/>
        <v>74.615384615384613</v>
      </c>
      <c r="S44" s="23">
        <f t="shared" si="27"/>
        <v>63.703703703703709</v>
      </c>
      <c r="T44" s="23">
        <f t="shared" si="27"/>
        <v>21.705426356589147</v>
      </c>
      <c r="U44" s="23">
        <f t="shared" si="27"/>
        <v>12.096774193548388</v>
      </c>
      <c r="V44" s="23">
        <f t="shared" si="27"/>
        <v>3.8759689922480618</v>
      </c>
      <c r="W44" s="23">
        <f t="shared" si="27"/>
        <v>10.084033613445378</v>
      </c>
      <c r="X44" s="23">
        <f t="shared" si="27"/>
        <v>16.153846153846153</v>
      </c>
      <c r="Y44" s="23">
        <f t="shared" si="27"/>
        <v>2.3076923076923079</v>
      </c>
      <c r="Z44" s="23">
        <f t="shared" si="27"/>
        <v>4.4776119402985071</v>
      </c>
      <c r="AA44" s="23">
        <f t="shared" si="27"/>
        <v>0.76923076923076927</v>
      </c>
      <c r="AB44" s="23">
        <f t="shared" si="27"/>
        <v>11.940298507462686</v>
      </c>
      <c r="AC44" s="23"/>
    </row>
    <row r="45" spans="1:30" x14ac:dyDescent="0.25">
      <c r="A45">
        <v>40</v>
      </c>
      <c r="B45" s="8"/>
      <c r="C45" s="9" t="s">
        <v>16</v>
      </c>
      <c r="D45" s="9">
        <v>39619</v>
      </c>
      <c r="E45" s="10" t="s">
        <v>9</v>
      </c>
      <c r="F45" s="9" t="s">
        <v>9</v>
      </c>
      <c r="G45" s="39" t="s">
        <v>9</v>
      </c>
      <c r="H45" s="39">
        <v>36</v>
      </c>
      <c r="I45" s="39">
        <v>6</v>
      </c>
      <c r="J45" s="39">
        <v>18</v>
      </c>
      <c r="K45" s="39"/>
      <c r="M45" s="23" t="s">
        <v>76</v>
      </c>
      <c r="N45" s="23">
        <f>SUM(N37,N38,N39,N40)/N41*100</f>
        <v>5.7377049180327866</v>
      </c>
      <c r="O45" s="23">
        <f t="shared" ref="O45:AB45" si="28">SUM(O37,O38,O39,O40)/O41*100</f>
        <v>17.322834645669293</v>
      </c>
      <c r="P45" s="23">
        <f t="shared" si="28"/>
        <v>19.53125</v>
      </c>
      <c r="Q45" s="23">
        <f t="shared" si="28"/>
        <v>21.53846153846154</v>
      </c>
      <c r="R45" s="23">
        <f t="shared" si="28"/>
        <v>25.384615384615383</v>
      </c>
      <c r="S45" s="23">
        <f t="shared" si="28"/>
        <v>36.296296296296298</v>
      </c>
      <c r="T45" s="23">
        <f t="shared" si="28"/>
        <v>78.294573643410843</v>
      </c>
      <c r="U45" s="23">
        <f t="shared" si="28"/>
        <v>87.903225806451616</v>
      </c>
      <c r="V45" s="23">
        <f t="shared" si="28"/>
        <v>96.124031007751938</v>
      </c>
      <c r="W45" s="23">
        <f t="shared" si="28"/>
        <v>89.915966386554629</v>
      </c>
      <c r="X45" s="23">
        <f t="shared" si="28"/>
        <v>83.846153846153854</v>
      </c>
      <c r="Y45" s="23">
        <f t="shared" si="28"/>
        <v>97.692307692307693</v>
      </c>
      <c r="Z45" s="23">
        <f t="shared" si="28"/>
        <v>95.522388059701484</v>
      </c>
      <c r="AA45" s="23">
        <f t="shared" si="28"/>
        <v>99.230769230769226</v>
      </c>
      <c r="AB45" s="23">
        <f t="shared" si="28"/>
        <v>88.059701492537314</v>
      </c>
      <c r="AC45" s="23"/>
    </row>
    <row r="46" spans="1:30" x14ac:dyDescent="0.25">
      <c r="A46">
        <v>41</v>
      </c>
      <c r="B46" s="8"/>
      <c r="C46" s="9" t="s">
        <v>16</v>
      </c>
      <c r="D46" s="9">
        <v>39619</v>
      </c>
      <c r="E46" s="10" t="s">
        <v>9</v>
      </c>
      <c r="F46" s="9" t="s">
        <v>9</v>
      </c>
      <c r="G46" s="39" t="s">
        <v>9</v>
      </c>
      <c r="H46" s="39">
        <v>35</v>
      </c>
      <c r="I46" s="39">
        <v>7</v>
      </c>
      <c r="J46" s="39">
        <v>12</v>
      </c>
      <c r="K46" s="39"/>
      <c r="M46" s="23" t="s">
        <v>85</v>
      </c>
      <c r="N46" s="23">
        <f>SUM(N35:N37)/N41*100</f>
        <v>100</v>
      </c>
      <c r="O46" s="23">
        <f t="shared" ref="O46:AB46" si="29">SUM(O35:O37)/O41*100</f>
        <v>100</v>
      </c>
      <c r="P46" s="23">
        <f t="shared" si="29"/>
        <v>100</v>
      </c>
      <c r="Q46" s="23">
        <f t="shared" si="29"/>
        <v>99.230769230769226</v>
      </c>
      <c r="R46" s="23">
        <f t="shared" si="29"/>
        <v>96.92307692307692</v>
      </c>
      <c r="S46" s="23">
        <f t="shared" si="29"/>
        <v>94.814814814814824</v>
      </c>
      <c r="T46" s="23">
        <f t="shared" si="29"/>
        <v>35.65891472868217</v>
      </c>
      <c r="U46" s="23">
        <f t="shared" si="29"/>
        <v>22.58064516129032</v>
      </c>
      <c r="V46" s="23">
        <f t="shared" si="29"/>
        <v>14.728682170542637</v>
      </c>
      <c r="W46" s="23">
        <f t="shared" si="29"/>
        <v>66.386554621848731</v>
      </c>
      <c r="X46" s="23">
        <f t="shared" si="29"/>
        <v>83.07692307692308</v>
      </c>
      <c r="Y46" s="23">
        <f t="shared" si="29"/>
        <v>86.15384615384616</v>
      </c>
      <c r="Z46" s="23">
        <f t="shared" si="29"/>
        <v>61.194029850746269</v>
      </c>
      <c r="AA46" s="23">
        <f t="shared" si="29"/>
        <v>43.07692307692308</v>
      </c>
      <c r="AB46" s="23">
        <f t="shared" si="29"/>
        <v>57.462686567164177</v>
      </c>
      <c r="AC46" s="23"/>
    </row>
    <row r="47" spans="1:30" x14ac:dyDescent="0.25">
      <c r="A47">
        <v>42</v>
      </c>
      <c r="B47" s="8"/>
      <c r="C47" s="9" t="s">
        <v>16</v>
      </c>
      <c r="D47" s="9">
        <v>39619</v>
      </c>
      <c r="E47" s="10" t="s">
        <v>9</v>
      </c>
      <c r="F47" s="9" t="s">
        <v>9</v>
      </c>
      <c r="G47" s="39" t="s">
        <v>9</v>
      </c>
      <c r="H47" s="39">
        <v>28</v>
      </c>
      <c r="I47" s="39">
        <v>6</v>
      </c>
      <c r="J47" s="39">
        <v>8</v>
      </c>
      <c r="K47" s="39"/>
      <c r="M47" s="24" t="s">
        <v>82</v>
      </c>
      <c r="N47" s="18">
        <f>N44*N41/$AC$16</f>
        <v>6.3641394576646384</v>
      </c>
      <c r="O47">
        <f t="shared" ref="O47:AB47" si="30">O44*O41/$AC$16</f>
        <v>5.8107360265633643</v>
      </c>
      <c r="P47">
        <f t="shared" si="30"/>
        <v>5.70005534034311</v>
      </c>
      <c r="Q47">
        <f t="shared" si="30"/>
        <v>5.6447149972329829</v>
      </c>
      <c r="R47">
        <f t="shared" si="30"/>
        <v>5.3680132816823463</v>
      </c>
      <c r="S47">
        <f t="shared" si="30"/>
        <v>4.7592695074709459</v>
      </c>
      <c r="T47">
        <f t="shared" si="30"/>
        <v>1.549529607083564</v>
      </c>
      <c r="U47">
        <f t="shared" si="30"/>
        <v>0.83010514665190926</v>
      </c>
      <c r="V47">
        <f t="shared" si="30"/>
        <v>0.27670171555063644</v>
      </c>
      <c r="W47">
        <f t="shared" si="30"/>
        <v>0.66408411732152739</v>
      </c>
      <c r="X47">
        <f t="shared" si="30"/>
        <v>1.1621472053126729</v>
      </c>
      <c r="Y47">
        <f t="shared" si="30"/>
        <v>0.16602102933038188</v>
      </c>
      <c r="Z47">
        <f t="shared" si="30"/>
        <v>0.33204205866076369</v>
      </c>
      <c r="AA47">
        <f t="shared" si="30"/>
        <v>5.5340343110127282E-2</v>
      </c>
      <c r="AB47">
        <f t="shared" si="30"/>
        <v>0.88544548976203641</v>
      </c>
      <c r="AC47" s="25">
        <f>SUM(N47:AB47)</f>
        <v>39.568345323740999</v>
      </c>
      <c r="AD47" t="s">
        <v>80</v>
      </c>
    </row>
    <row r="48" spans="1:30" x14ac:dyDescent="0.25">
      <c r="A48">
        <v>43</v>
      </c>
      <c r="B48" s="8"/>
      <c r="C48" s="9" t="s">
        <v>16</v>
      </c>
      <c r="D48" s="9">
        <v>39619</v>
      </c>
      <c r="E48" s="10" t="s">
        <v>9</v>
      </c>
      <c r="F48" s="9" t="s">
        <v>9</v>
      </c>
      <c r="G48" s="39" t="s">
        <v>9</v>
      </c>
      <c r="H48" s="39">
        <v>29</v>
      </c>
      <c r="I48" s="39">
        <v>5</v>
      </c>
      <c r="J48" s="39">
        <v>7</v>
      </c>
      <c r="K48" s="39"/>
      <c r="M48" s="23" t="s">
        <v>81</v>
      </c>
      <c r="N48" s="18">
        <f>(SUM(N35,N36,N37)/N41*100)*N41/$AC$16</f>
        <v>6.7515218594355284</v>
      </c>
      <c r="O48" s="18">
        <f t="shared" ref="O48:AB48" si="31">(SUM(O35,O36,O37)/O41*100)*O41/$AC$16</f>
        <v>7.028223574986165</v>
      </c>
      <c r="P48" s="18">
        <f t="shared" si="31"/>
        <v>7.0835639180962922</v>
      </c>
      <c r="Q48" s="18">
        <f t="shared" si="31"/>
        <v>7.1389042612064193</v>
      </c>
      <c r="R48" s="18">
        <f t="shared" si="31"/>
        <v>6.9728832318760379</v>
      </c>
      <c r="S48" s="18">
        <f t="shared" si="31"/>
        <v>7.083563918096293</v>
      </c>
      <c r="T48" s="18">
        <f t="shared" si="31"/>
        <v>2.5456557830658548</v>
      </c>
      <c r="U48" s="18">
        <f t="shared" si="31"/>
        <v>1.5495296070835636</v>
      </c>
      <c r="V48" s="18">
        <f t="shared" si="31"/>
        <v>1.0514665190924184</v>
      </c>
      <c r="W48" s="18">
        <f t="shared" si="31"/>
        <v>4.371887105700055</v>
      </c>
      <c r="X48" s="18">
        <f t="shared" si="31"/>
        <v>5.9767570558937466</v>
      </c>
      <c r="Y48" s="18">
        <f t="shared" si="31"/>
        <v>6.1981184283342561</v>
      </c>
      <c r="Z48" s="18">
        <f t="shared" si="31"/>
        <v>4.5379081350304373</v>
      </c>
      <c r="AA48" s="18">
        <f t="shared" si="31"/>
        <v>3.099059214167128</v>
      </c>
      <c r="AB48" s="18">
        <f t="shared" si="31"/>
        <v>4.2612064194798007</v>
      </c>
      <c r="AC48" s="25">
        <f>SUM(N48:AB48)</f>
        <v>75.650249031544007</v>
      </c>
      <c r="AD48" t="s">
        <v>80</v>
      </c>
    </row>
    <row r="49" spans="1:29" x14ac:dyDescent="0.25">
      <c r="A49">
        <v>44</v>
      </c>
      <c r="B49" s="8"/>
      <c r="C49" s="9" t="s">
        <v>16</v>
      </c>
      <c r="D49" s="9">
        <v>39619</v>
      </c>
      <c r="E49" s="10" t="s">
        <v>9</v>
      </c>
      <c r="F49" s="9" t="s">
        <v>9</v>
      </c>
      <c r="G49" s="39" t="s">
        <v>9</v>
      </c>
      <c r="H49" s="39">
        <v>36</v>
      </c>
      <c r="I49" s="39">
        <v>7</v>
      </c>
      <c r="J49" s="39">
        <v>14</v>
      </c>
      <c r="K49" s="39"/>
      <c r="M49" s="23" t="s">
        <v>83</v>
      </c>
      <c r="N49" s="18">
        <f>(SUM(N$10,N$11,N$12)/N$16*100)*(N$16/AVERAGE($N$16:$AB$16))</f>
        <v>101.27282789153294</v>
      </c>
      <c r="O49" s="18">
        <f t="shared" ref="O49:AB49" si="32">(SUM(O35,O36,O37)/O41*100)*(O41/AVERAGE($N$16:$AB$16))</f>
        <v>105.42335362479247</v>
      </c>
      <c r="P49" s="18">
        <f t="shared" si="32"/>
        <v>106.25345877144439</v>
      </c>
      <c r="Q49" s="18">
        <f t="shared" si="32"/>
        <v>107.08356391809629</v>
      </c>
      <c r="R49" s="18">
        <f t="shared" si="32"/>
        <v>104.59324847814055</v>
      </c>
      <c r="S49" s="18">
        <f t="shared" si="32"/>
        <v>106.2534587714444</v>
      </c>
      <c r="T49" s="18">
        <f t="shared" si="32"/>
        <v>38.184836745987823</v>
      </c>
      <c r="U49" s="18">
        <f t="shared" si="32"/>
        <v>23.242944106253457</v>
      </c>
      <c r="V49" s="18">
        <f t="shared" si="32"/>
        <v>15.771997786386276</v>
      </c>
      <c r="W49" s="18">
        <f t="shared" si="32"/>
        <v>65.578306585500826</v>
      </c>
      <c r="X49" s="18">
        <f t="shared" si="32"/>
        <v>89.651355838406204</v>
      </c>
      <c r="Y49" s="18">
        <f t="shared" si="32"/>
        <v>92.971776425013843</v>
      </c>
      <c r="Z49" s="18">
        <f t="shared" si="32"/>
        <v>68.068622025456563</v>
      </c>
      <c r="AA49" s="18">
        <f t="shared" si="32"/>
        <v>46.485888212506921</v>
      </c>
      <c r="AB49" s="18">
        <f t="shared" si="32"/>
        <v>63.918096292197006</v>
      </c>
      <c r="AC49" s="25">
        <f>SUM(N49:AB49)/15</f>
        <v>75.650249031544007</v>
      </c>
    </row>
    <row r="50" spans="1:29" x14ac:dyDescent="0.25">
      <c r="A50">
        <v>45</v>
      </c>
      <c r="B50" s="8"/>
      <c r="C50" s="9" t="s">
        <v>16</v>
      </c>
      <c r="D50" s="9">
        <v>39619</v>
      </c>
      <c r="E50" s="10" t="s">
        <v>9</v>
      </c>
      <c r="F50" s="9" t="s">
        <v>10</v>
      </c>
      <c r="G50" s="39" t="s">
        <v>10</v>
      </c>
      <c r="H50" s="39">
        <v>25</v>
      </c>
      <c r="I50" s="39">
        <v>5</v>
      </c>
      <c r="J50" s="39">
        <v>6</v>
      </c>
      <c r="K50" s="39"/>
      <c r="M50" s="23" t="s">
        <v>84</v>
      </c>
      <c r="N50" s="18">
        <f>(SUM(N$10,N$11)/N$16*100)*(N$16/AVERAGE($N$16:$AB$16))</f>
        <v>93.801881571665746</v>
      </c>
      <c r="O50" s="18">
        <f t="shared" ref="O50:AB50" si="33">(SUM(O$10,O$11)/O$16*100)*(O$16/AVERAGE($N$16:$AB$16))</f>
        <v>90.481460985058106</v>
      </c>
      <c r="P50" s="18">
        <f t="shared" si="33"/>
        <v>98.782512451577205</v>
      </c>
      <c r="Q50" s="18">
        <f t="shared" si="33"/>
        <v>72.219147758716105</v>
      </c>
      <c r="R50" s="18">
        <f t="shared" si="33"/>
        <v>63.918096292197013</v>
      </c>
      <c r="S50" s="18">
        <f t="shared" si="33"/>
        <v>51.466519092418373</v>
      </c>
      <c r="T50" s="18">
        <f t="shared" si="33"/>
        <v>14.941892639734366</v>
      </c>
      <c r="U50" s="18">
        <f t="shared" si="33"/>
        <v>9.9612617598229107</v>
      </c>
      <c r="V50" s="18">
        <f t="shared" si="33"/>
        <v>16.602102933038186</v>
      </c>
      <c r="W50" s="18">
        <f t="shared" si="33"/>
        <v>4.9806308799114554</v>
      </c>
      <c r="X50" s="18">
        <f t="shared" si="33"/>
        <v>9.1311566131710027</v>
      </c>
      <c r="Y50" s="18">
        <f t="shared" si="33"/>
        <v>0.83010514665190915</v>
      </c>
      <c r="Z50" s="18">
        <f t="shared" si="33"/>
        <v>22.412838959601547</v>
      </c>
      <c r="AA50" s="18">
        <f t="shared" si="33"/>
        <v>9.9612617598229107</v>
      </c>
      <c r="AB50" s="18">
        <f t="shared" si="33"/>
        <v>15.771997786386274</v>
      </c>
      <c r="AC50" s="25">
        <f>SUM(N50:AB50)/15</f>
        <v>38.350857775318211</v>
      </c>
    </row>
    <row r="51" spans="1:29" x14ac:dyDescent="0.25">
      <c r="A51">
        <v>46</v>
      </c>
      <c r="B51" s="8"/>
      <c r="C51" s="9" t="s">
        <v>16</v>
      </c>
      <c r="D51" s="9">
        <v>39619</v>
      </c>
      <c r="E51" s="10" t="s">
        <v>9</v>
      </c>
      <c r="F51" s="9" t="s">
        <v>10</v>
      </c>
      <c r="G51" s="39" t="s">
        <v>10</v>
      </c>
      <c r="H51" s="39">
        <v>31</v>
      </c>
      <c r="I51" s="39">
        <v>5</v>
      </c>
      <c r="J51" s="39">
        <v>9</v>
      </c>
      <c r="K51" s="39"/>
    </row>
    <row r="52" spans="1:29" x14ac:dyDescent="0.25">
      <c r="A52">
        <v>47</v>
      </c>
      <c r="B52" s="8"/>
      <c r="C52" s="9" t="s">
        <v>16</v>
      </c>
      <c r="D52" s="9">
        <v>39619</v>
      </c>
      <c r="E52" s="10" t="s">
        <v>9</v>
      </c>
      <c r="F52" s="9" t="s">
        <v>9</v>
      </c>
      <c r="G52" s="39" t="s">
        <v>9</v>
      </c>
      <c r="H52" s="39">
        <v>32</v>
      </c>
      <c r="I52" s="39">
        <v>5</v>
      </c>
      <c r="J52" s="39">
        <v>10</v>
      </c>
      <c r="K52" s="39"/>
    </row>
    <row r="53" spans="1:29" ht="18.75" x14ac:dyDescent="0.3">
      <c r="A53">
        <v>48</v>
      </c>
      <c r="B53" s="8"/>
      <c r="C53" s="9" t="s">
        <v>16</v>
      </c>
      <c r="D53" s="9">
        <v>39619</v>
      </c>
      <c r="E53" s="10" t="s">
        <v>9</v>
      </c>
      <c r="F53" s="9" t="s">
        <v>10</v>
      </c>
      <c r="G53" s="39" t="s">
        <v>9</v>
      </c>
      <c r="H53" s="39">
        <v>36</v>
      </c>
      <c r="I53" s="39">
        <v>6</v>
      </c>
      <c r="J53" s="39">
        <v>17</v>
      </c>
      <c r="K53" s="39"/>
      <c r="M53" s="35" t="s">
        <v>99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x14ac:dyDescent="0.25">
      <c r="A54">
        <v>49</v>
      </c>
      <c r="B54" s="8"/>
      <c r="C54" s="9" t="s">
        <v>16</v>
      </c>
      <c r="D54" s="9">
        <v>39619</v>
      </c>
      <c r="E54" s="10" t="s">
        <v>11</v>
      </c>
      <c r="F54" s="9" t="s">
        <v>10</v>
      </c>
      <c r="G54" s="39" t="s">
        <v>10</v>
      </c>
      <c r="H54" s="39">
        <v>27</v>
      </c>
      <c r="I54" s="39">
        <v>6</v>
      </c>
      <c r="J54" s="39">
        <v>10</v>
      </c>
      <c r="K54" s="39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x14ac:dyDescent="0.25">
      <c r="A55">
        <v>50</v>
      </c>
      <c r="B55" s="8"/>
      <c r="C55" s="9" t="s">
        <v>16</v>
      </c>
      <c r="D55" s="9">
        <v>39619</v>
      </c>
      <c r="E55" s="10" t="s">
        <v>10</v>
      </c>
      <c r="F55" s="9" t="s">
        <v>10</v>
      </c>
      <c r="G55" s="39" t="s">
        <v>11</v>
      </c>
      <c r="H55" s="39">
        <v>24</v>
      </c>
      <c r="I55" s="39">
        <v>3</v>
      </c>
      <c r="J55" s="39">
        <v>10</v>
      </c>
      <c r="K55" s="39"/>
      <c r="M55" s="23"/>
      <c r="N55" s="23" t="s">
        <v>9</v>
      </c>
      <c r="O55" s="23" t="s">
        <v>10</v>
      </c>
      <c r="P55" s="23" t="s">
        <v>11</v>
      </c>
      <c r="Q55" s="23" t="s">
        <v>12</v>
      </c>
      <c r="R55" s="23" t="s">
        <v>13</v>
      </c>
      <c r="S55" s="23" t="s">
        <v>67</v>
      </c>
      <c r="T55" s="23" t="s">
        <v>68</v>
      </c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5">
      <c r="A56">
        <v>51</v>
      </c>
      <c r="B56" s="8"/>
      <c r="C56" s="9" t="s">
        <v>16</v>
      </c>
      <c r="D56" s="9">
        <v>39619</v>
      </c>
      <c r="E56" s="10" t="s">
        <v>9</v>
      </c>
      <c r="F56" s="9" t="s">
        <v>9</v>
      </c>
      <c r="G56" s="39" t="s">
        <v>9</v>
      </c>
      <c r="H56" s="39">
        <v>40</v>
      </c>
      <c r="I56" s="39">
        <v>7</v>
      </c>
      <c r="J56" s="39">
        <v>11</v>
      </c>
      <c r="K56" s="39"/>
      <c r="M56" s="23" t="s">
        <v>69</v>
      </c>
      <c r="N56" s="23">
        <f>COUNTIF($G$6:$G$1974,"Good")</f>
        <v>310</v>
      </c>
      <c r="O56" s="23">
        <f>COUNTIF($G$6:$G$1974,"Fair")</f>
        <v>400</v>
      </c>
      <c r="P56" s="23">
        <f>COUNTIF($G$6:$G$1974,"Poor")</f>
        <v>462</v>
      </c>
      <c r="Q56" s="23">
        <f>COUNTIF($G$6:$G$1974,"Moribund")</f>
        <v>233</v>
      </c>
      <c r="R56" s="23">
        <f>COUNTIF($G$6:$G$1974,"Dead")</f>
        <v>318</v>
      </c>
      <c r="S56" s="23">
        <f>COUNTIF($G$6:$G$1974,"Missing")</f>
        <v>236</v>
      </c>
      <c r="T56" s="23">
        <f>SUM(N56:S56)</f>
        <v>1959</v>
      </c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5">
      <c r="A57">
        <v>52</v>
      </c>
      <c r="B57" s="8"/>
      <c r="C57" s="9" t="s">
        <v>16</v>
      </c>
      <c r="D57" s="9">
        <v>39619</v>
      </c>
      <c r="E57" s="10" t="s">
        <v>9</v>
      </c>
      <c r="F57" s="9" t="s">
        <v>10</v>
      </c>
      <c r="G57" s="39" t="s">
        <v>10</v>
      </c>
      <c r="H57" s="39">
        <v>24</v>
      </c>
      <c r="I57" s="39">
        <v>6</v>
      </c>
      <c r="J57" s="39">
        <v>9</v>
      </c>
      <c r="K57" s="39"/>
      <c r="M57" s="23" t="s">
        <v>70</v>
      </c>
      <c r="N57" s="23">
        <f>N56/$T$56*100</f>
        <v>15.82440020418581</v>
      </c>
      <c r="O57" s="23">
        <f>O56/$T$56*100</f>
        <v>20.418580908626851</v>
      </c>
      <c r="P57" s="23">
        <f t="shared" ref="P57:S57" si="34">P56/$T$56*100</f>
        <v>23.583460949464012</v>
      </c>
      <c r="Q57" s="23">
        <f t="shared" si="34"/>
        <v>11.89382337927514</v>
      </c>
      <c r="R57" s="23">
        <f t="shared" si="34"/>
        <v>16.232771822358348</v>
      </c>
      <c r="S57" s="23">
        <f t="shared" si="34"/>
        <v>12.046962736089842</v>
      </c>
      <c r="T57" s="23">
        <f>SUM(N57:S57)</f>
        <v>100</v>
      </c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25">
      <c r="A58">
        <v>53</v>
      </c>
      <c r="B58" s="8"/>
      <c r="C58" s="9" t="s">
        <v>16</v>
      </c>
      <c r="D58" s="9">
        <v>39619</v>
      </c>
      <c r="E58" s="10" t="s">
        <v>11</v>
      </c>
      <c r="F58" s="9" t="s">
        <v>10</v>
      </c>
      <c r="G58" s="39" t="s">
        <v>14</v>
      </c>
      <c r="H58" s="39"/>
      <c r="I58" s="39"/>
      <c r="J58" s="39"/>
      <c r="K58" s="39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5">
      <c r="A59">
        <v>54</v>
      </c>
      <c r="B59" s="8"/>
      <c r="C59" s="9" t="s">
        <v>16</v>
      </c>
      <c r="D59" s="9">
        <v>39619</v>
      </c>
      <c r="E59" s="10" t="s">
        <v>10</v>
      </c>
      <c r="F59" s="9" t="s">
        <v>10</v>
      </c>
      <c r="G59" s="39" t="s">
        <v>10</v>
      </c>
      <c r="H59" s="39">
        <v>26</v>
      </c>
      <c r="I59" s="39">
        <v>4</v>
      </c>
      <c r="J59" s="39">
        <v>3</v>
      </c>
      <c r="K59" s="39"/>
      <c r="M59" s="23"/>
      <c r="N59" s="23" t="s">
        <v>16</v>
      </c>
      <c r="O59" s="23" t="s">
        <v>16</v>
      </c>
      <c r="P59" s="23" t="s">
        <v>16</v>
      </c>
      <c r="Q59" s="23" t="s">
        <v>71</v>
      </c>
      <c r="R59" s="23" t="s">
        <v>71</v>
      </c>
      <c r="S59" s="23" t="s">
        <v>71</v>
      </c>
      <c r="T59" s="23" t="s">
        <v>17</v>
      </c>
      <c r="U59" s="23" t="s">
        <v>17</v>
      </c>
      <c r="V59" s="23" t="s">
        <v>17</v>
      </c>
      <c r="W59" s="23" t="s">
        <v>72</v>
      </c>
      <c r="X59" s="23" t="s">
        <v>72</v>
      </c>
      <c r="Y59" s="23" t="s">
        <v>72</v>
      </c>
      <c r="Z59" s="23" t="s">
        <v>19</v>
      </c>
      <c r="AA59" s="23" t="s">
        <v>19</v>
      </c>
      <c r="AB59" s="23" t="s">
        <v>19</v>
      </c>
      <c r="AC59" s="23"/>
    </row>
    <row r="60" spans="1:29" x14ac:dyDescent="0.25">
      <c r="A60">
        <v>55</v>
      </c>
      <c r="B60" s="8"/>
      <c r="C60" s="9" t="s">
        <v>16</v>
      </c>
      <c r="D60" s="9">
        <v>39619</v>
      </c>
      <c r="E60" s="10" t="s">
        <v>10</v>
      </c>
      <c r="F60" s="9" t="s">
        <v>10</v>
      </c>
      <c r="G60" s="39" t="s">
        <v>10</v>
      </c>
      <c r="H60" s="39">
        <v>26</v>
      </c>
      <c r="I60" s="39">
        <v>4</v>
      </c>
      <c r="J60" s="39">
        <v>9</v>
      </c>
      <c r="K60" s="39"/>
      <c r="M60" s="23"/>
      <c r="N60" s="23">
        <v>39619</v>
      </c>
      <c r="O60" s="23">
        <v>8482</v>
      </c>
      <c r="P60" s="23">
        <v>63594</v>
      </c>
      <c r="Q60" s="23">
        <v>32274</v>
      </c>
      <c r="R60" s="23">
        <v>13903</v>
      </c>
      <c r="S60" s="23">
        <v>63705</v>
      </c>
      <c r="T60" s="23">
        <v>39282</v>
      </c>
      <c r="U60" s="23">
        <v>35192</v>
      </c>
      <c r="V60" s="23">
        <v>63578</v>
      </c>
      <c r="W60" s="23">
        <v>48678</v>
      </c>
      <c r="X60" s="23">
        <v>8492</v>
      </c>
      <c r="Y60" s="23">
        <v>63540</v>
      </c>
      <c r="Z60" s="23">
        <v>53977</v>
      </c>
      <c r="AA60" s="23">
        <v>48519</v>
      </c>
      <c r="AB60" s="23">
        <v>40106</v>
      </c>
      <c r="AC60" s="23" t="s">
        <v>73</v>
      </c>
    </row>
    <row r="61" spans="1:29" x14ac:dyDescent="0.25">
      <c r="A61">
        <v>56</v>
      </c>
      <c r="B61" s="8"/>
      <c r="C61" s="9" t="s">
        <v>16</v>
      </c>
      <c r="D61" s="9">
        <v>39619</v>
      </c>
      <c r="E61" s="10" t="s">
        <v>10</v>
      </c>
      <c r="F61" s="9" t="s">
        <v>10</v>
      </c>
      <c r="G61" s="39" t="s">
        <v>10</v>
      </c>
      <c r="H61" s="39">
        <v>23</v>
      </c>
      <c r="I61" s="39">
        <v>4</v>
      </c>
      <c r="J61" s="39">
        <v>3</v>
      </c>
      <c r="K61" s="39"/>
      <c r="M61" s="23" t="s">
        <v>9</v>
      </c>
      <c r="N61" s="23">
        <f>COUNTIFS($G:$G,"Good",$D:$D,N60)</f>
        <v>72</v>
      </c>
      <c r="O61" s="23">
        <f t="shared" ref="O61:AB61" si="35">COUNTIFS($G:$G,"Good",$D:$D,O60)</f>
        <v>50</v>
      </c>
      <c r="P61" s="23">
        <f t="shared" si="35"/>
        <v>58</v>
      </c>
      <c r="Q61" s="23">
        <f t="shared" si="35"/>
        <v>37</v>
      </c>
      <c r="R61" s="23">
        <f t="shared" si="35"/>
        <v>33</v>
      </c>
      <c r="S61" s="23">
        <f t="shared" si="35"/>
        <v>27</v>
      </c>
      <c r="T61" s="23">
        <f t="shared" si="35"/>
        <v>6</v>
      </c>
      <c r="U61" s="23">
        <f t="shared" si="35"/>
        <v>9</v>
      </c>
      <c r="V61" s="23">
        <f t="shared" si="35"/>
        <v>3</v>
      </c>
      <c r="W61" s="23">
        <f t="shared" si="35"/>
        <v>6</v>
      </c>
      <c r="X61" s="23">
        <f t="shared" si="35"/>
        <v>8</v>
      </c>
      <c r="Y61" s="23">
        <f t="shared" si="35"/>
        <v>0</v>
      </c>
      <c r="Z61" s="23">
        <f t="shared" si="35"/>
        <v>0</v>
      </c>
      <c r="AA61" s="23">
        <f t="shared" si="35"/>
        <v>1</v>
      </c>
      <c r="AB61" s="23">
        <f t="shared" si="35"/>
        <v>0</v>
      </c>
      <c r="AC61" s="23">
        <f>SUM(N61:AB61)</f>
        <v>310</v>
      </c>
    </row>
    <row r="62" spans="1:29" x14ac:dyDescent="0.25">
      <c r="A62">
        <v>57</v>
      </c>
      <c r="B62" s="8"/>
      <c r="C62" s="9" t="s">
        <v>16</v>
      </c>
      <c r="D62" s="9">
        <v>39619</v>
      </c>
      <c r="E62" s="10" t="s">
        <v>10</v>
      </c>
      <c r="F62" s="9" t="s">
        <v>10</v>
      </c>
      <c r="G62" s="39" t="s">
        <v>9</v>
      </c>
      <c r="H62" s="39">
        <v>32</v>
      </c>
      <c r="I62" s="39">
        <v>5</v>
      </c>
      <c r="J62" s="39">
        <v>14</v>
      </c>
      <c r="K62" s="39"/>
      <c r="M62" s="23" t="s">
        <v>10</v>
      </c>
      <c r="N62" s="23">
        <f>COUNTIFS($G:$G,"Fair",$D:$D,N60)</f>
        <v>37</v>
      </c>
      <c r="O62" s="23">
        <f t="shared" ref="O62:AB62" si="36">COUNTIFS($G:$G,"Fair",$D:$D,O60)</f>
        <v>64</v>
      </c>
      <c r="P62" s="23">
        <f t="shared" si="36"/>
        <v>61</v>
      </c>
      <c r="Q62" s="23">
        <f t="shared" si="36"/>
        <v>55</v>
      </c>
      <c r="R62" s="23">
        <f t="shared" si="36"/>
        <v>51</v>
      </c>
      <c r="S62" s="23">
        <f t="shared" si="36"/>
        <v>44</v>
      </c>
      <c r="T62" s="23">
        <f t="shared" si="36"/>
        <v>27</v>
      </c>
      <c r="U62" s="23">
        <f t="shared" si="36"/>
        <v>6</v>
      </c>
      <c r="V62" s="23">
        <f t="shared" si="36"/>
        <v>14</v>
      </c>
      <c r="W62" s="23">
        <f t="shared" si="36"/>
        <v>8</v>
      </c>
      <c r="X62" s="23">
        <f t="shared" si="36"/>
        <v>18</v>
      </c>
      <c r="Y62" s="23">
        <f t="shared" si="36"/>
        <v>10</v>
      </c>
      <c r="Z62" s="23">
        <f t="shared" si="36"/>
        <v>0</v>
      </c>
      <c r="AA62" s="23">
        <f t="shared" si="36"/>
        <v>2</v>
      </c>
      <c r="AB62" s="23">
        <f t="shared" si="36"/>
        <v>3</v>
      </c>
      <c r="AC62" s="23">
        <f t="shared" ref="AC62:AC66" si="37">SUM(N62:AB62)</f>
        <v>400</v>
      </c>
    </row>
    <row r="63" spans="1:29" x14ac:dyDescent="0.25">
      <c r="A63">
        <v>58</v>
      </c>
      <c r="B63" s="8"/>
      <c r="C63" s="9" t="s">
        <v>16</v>
      </c>
      <c r="D63" s="9">
        <v>39619</v>
      </c>
      <c r="E63" s="10" t="s">
        <v>9</v>
      </c>
      <c r="F63" s="9" t="s">
        <v>9</v>
      </c>
      <c r="G63" s="39" t="s">
        <v>10</v>
      </c>
      <c r="H63" s="39">
        <v>27</v>
      </c>
      <c r="I63" s="39">
        <v>6</v>
      </c>
      <c r="J63" s="39">
        <v>8</v>
      </c>
      <c r="K63" s="39"/>
      <c r="M63" s="23" t="s">
        <v>11</v>
      </c>
      <c r="N63" s="23">
        <f>COUNTIFS($G:$G,"Poor",$D:$D,N60)</f>
        <v>8</v>
      </c>
      <c r="O63" s="23">
        <f t="shared" ref="O63:AB63" si="38">COUNTIFS($G:$G,"Poor",$D:$D,O60)</f>
        <v>15</v>
      </c>
      <c r="P63" s="23">
        <f t="shared" si="38"/>
        <v>12</v>
      </c>
      <c r="Q63" s="23">
        <f t="shared" si="38"/>
        <v>36</v>
      </c>
      <c r="R63" s="23">
        <f t="shared" si="38"/>
        <v>43</v>
      </c>
      <c r="S63" s="23">
        <f t="shared" si="38"/>
        <v>59</v>
      </c>
      <c r="T63" s="23">
        <f t="shared" si="38"/>
        <v>13</v>
      </c>
      <c r="U63" s="23">
        <f t="shared" si="38"/>
        <v>10</v>
      </c>
      <c r="V63" s="23">
        <f t="shared" si="38"/>
        <v>38</v>
      </c>
      <c r="W63" s="23">
        <f t="shared" si="38"/>
        <v>41</v>
      </c>
      <c r="X63" s="23">
        <f t="shared" si="38"/>
        <v>53</v>
      </c>
      <c r="Y63" s="23">
        <f t="shared" si="38"/>
        <v>59</v>
      </c>
      <c r="Z63" s="23">
        <f t="shared" si="38"/>
        <v>8</v>
      </c>
      <c r="AA63" s="23">
        <f t="shared" si="38"/>
        <v>52</v>
      </c>
      <c r="AB63" s="23">
        <f t="shared" si="38"/>
        <v>15</v>
      </c>
      <c r="AC63" s="23">
        <f t="shared" si="37"/>
        <v>462</v>
      </c>
    </row>
    <row r="64" spans="1:29" x14ac:dyDescent="0.25">
      <c r="A64">
        <v>59</v>
      </c>
      <c r="B64" s="8"/>
      <c r="C64" s="9" t="s">
        <v>16</v>
      </c>
      <c r="D64" s="9">
        <v>39619</v>
      </c>
      <c r="E64" s="10" t="s">
        <v>9</v>
      </c>
      <c r="F64" s="9" t="s">
        <v>9</v>
      </c>
      <c r="G64" s="39" t="s">
        <v>10</v>
      </c>
      <c r="H64" s="39">
        <v>28</v>
      </c>
      <c r="I64" s="39">
        <v>6</v>
      </c>
      <c r="J64" s="39">
        <v>3</v>
      </c>
      <c r="K64" s="39"/>
      <c r="M64" s="23" t="s">
        <v>12</v>
      </c>
      <c r="N64" s="23">
        <f>COUNTIFS($G:$G,"Moribund",$D:$D,N60)</f>
        <v>0</v>
      </c>
      <c r="O64" s="23">
        <f t="shared" ref="O64:AB64" si="39">COUNTIFS($G:$G,"Moribund",$D:$D,O60)</f>
        <v>0</v>
      </c>
      <c r="P64" s="23">
        <f t="shared" si="39"/>
        <v>0</v>
      </c>
      <c r="Q64" s="23">
        <f t="shared" si="39"/>
        <v>1</v>
      </c>
      <c r="R64" s="23">
        <f t="shared" si="39"/>
        <v>1</v>
      </c>
      <c r="S64" s="23">
        <f t="shared" si="39"/>
        <v>2</v>
      </c>
      <c r="T64" s="23">
        <f t="shared" si="39"/>
        <v>1</v>
      </c>
      <c r="U64" s="23">
        <f t="shared" si="39"/>
        <v>1</v>
      </c>
      <c r="V64" s="23">
        <f t="shared" si="39"/>
        <v>0</v>
      </c>
      <c r="W64" s="23">
        <f t="shared" si="39"/>
        <v>8</v>
      </c>
      <c r="X64" s="23">
        <f t="shared" si="39"/>
        <v>17</v>
      </c>
      <c r="Y64" s="23">
        <f t="shared" si="39"/>
        <v>14</v>
      </c>
      <c r="Z64" s="23">
        <f t="shared" si="39"/>
        <v>71</v>
      </c>
      <c r="AA64" s="23">
        <f t="shared" si="39"/>
        <v>31</v>
      </c>
      <c r="AB64" s="23">
        <f t="shared" si="39"/>
        <v>86</v>
      </c>
      <c r="AC64" s="23">
        <f t="shared" si="37"/>
        <v>233</v>
      </c>
    </row>
    <row r="65" spans="1:30" x14ac:dyDescent="0.25">
      <c r="A65">
        <v>60</v>
      </c>
      <c r="B65" s="8"/>
      <c r="C65" s="9" t="s">
        <v>16</v>
      </c>
      <c r="D65" s="9">
        <v>39619</v>
      </c>
      <c r="E65" s="10" t="s">
        <v>11</v>
      </c>
      <c r="F65" s="9" t="s">
        <v>10</v>
      </c>
      <c r="G65" s="39" t="s">
        <v>10</v>
      </c>
      <c r="H65" s="39">
        <v>25</v>
      </c>
      <c r="I65" s="39">
        <v>6</v>
      </c>
      <c r="J65" s="39">
        <v>3</v>
      </c>
      <c r="K65" s="39"/>
      <c r="M65" s="23" t="s">
        <v>13</v>
      </c>
      <c r="N65" s="23">
        <f>COUNTIFS($G:$G,"Dead",$D:$D,N60)</f>
        <v>0</v>
      </c>
      <c r="O65" s="23">
        <f t="shared" ref="O65:AB65" si="40">COUNTIFS($G:$G,"Dead",$D:$D,O60)</f>
        <v>1</v>
      </c>
      <c r="P65" s="23">
        <f t="shared" si="40"/>
        <v>1</v>
      </c>
      <c r="Q65" s="23">
        <f t="shared" si="40"/>
        <v>1</v>
      </c>
      <c r="R65" s="23">
        <f t="shared" si="40"/>
        <v>2</v>
      </c>
      <c r="S65" s="23">
        <f t="shared" si="40"/>
        <v>3</v>
      </c>
      <c r="T65" s="23">
        <f t="shared" si="40"/>
        <v>68</v>
      </c>
      <c r="U65" s="23">
        <f t="shared" si="40"/>
        <v>27</v>
      </c>
      <c r="V65" s="23">
        <f t="shared" si="40"/>
        <v>32</v>
      </c>
      <c r="W65" s="23">
        <f t="shared" si="40"/>
        <v>31</v>
      </c>
      <c r="X65" s="23">
        <f t="shared" si="40"/>
        <v>20</v>
      </c>
      <c r="Y65" s="23">
        <f t="shared" si="40"/>
        <v>37</v>
      </c>
      <c r="Z65" s="23">
        <f t="shared" si="40"/>
        <v>50</v>
      </c>
      <c r="AA65" s="23">
        <f t="shared" si="40"/>
        <v>23</v>
      </c>
      <c r="AB65" s="23">
        <f t="shared" si="40"/>
        <v>22</v>
      </c>
      <c r="AC65" s="23">
        <f t="shared" si="37"/>
        <v>318</v>
      </c>
    </row>
    <row r="66" spans="1:30" x14ac:dyDescent="0.25">
      <c r="A66">
        <v>61</v>
      </c>
      <c r="B66" s="8"/>
      <c r="C66" s="9" t="s">
        <v>16</v>
      </c>
      <c r="D66" s="9">
        <v>39619</v>
      </c>
      <c r="E66" s="10" t="s">
        <v>11</v>
      </c>
      <c r="F66" s="9" t="s">
        <v>11</v>
      </c>
      <c r="G66" s="39" t="s">
        <v>11</v>
      </c>
      <c r="H66" s="39">
        <v>23</v>
      </c>
      <c r="I66" s="39">
        <v>4</v>
      </c>
      <c r="J66" s="39">
        <v>8</v>
      </c>
      <c r="K66" s="39"/>
      <c r="M66" s="23" t="s">
        <v>67</v>
      </c>
      <c r="N66" s="23">
        <f>COUNTIFS($G:$G,"Missing",$D:$D,N60)</f>
        <v>1</v>
      </c>
      <c r="O66" s="23">
        <f>COUNTIFS($G:$G,"Missing",$D:$D,O60)</f>
        <v>0</v>
      </c>
      <c r="P66" s="23">
        <f t="shared" ref="P66:AB66" si="41">COUNTIFS($G:$G,"Missing",$D:$D,P60)</f>
        <v>0</v>
      </c>
      <c r="Q66" s="23">
        <f t="shared" si="41"/>
        <v>0</v>
      </c>
      <c r="R66" s="23">
        <f t="shared" si="41"/>
        <v>0</v>
      </c>
      <c r="S66" s="23">
        <f t="shared" si="41"/>
        <v>0</v>
      </c>
      <c r="T66" s="23">
        <f t="shared" si="41"/>
        <v>32</v>
      </c>
      <c r="U66" s="23">
        <f t="shared" si="41"/>
        <v>76</v>
      </c>
      <c r="V66" s="23">
        <f t="shared" si="41"/>
        <v>42</v>
      </c>
      <c r="W66" s="23">
        <f t="shared" si="41"/>
        <v>29</v>
      </c>
      <c r="X66" s="23">
        <f t="shared" si="41"/>
        <v>12</v>
      </c>
      <c r="Y66" s="23">
        <f>COUNTIFS($G:$G,"Missing",$D:$D,Y60)</f>
        <v>10</v>
      </c>
      <c r="Z66" s="23">
        <f t="shared" si="41"/>
        <v>3</v>
      </c>
      <c r="AA66" s="23">
        <f t="shared" si="41"/>
        <v>22</v>
      </c>
      <c r="AB66" s="23">
        <f t="shared" si="41"/>
        <v>9</v>
      </c>
      <c r="AC66" s="23">
        <f t="shared" si="37"/>
        <v>236</v>
      </c>
    </row>
    <row r="67" spans="1:30" x14ac:dyDescent="0.25">
      <c r="A67">
        <v>62</v>
      </c>
      <c r="B67" s="8"/>
      <c r="C67" s="9" t="s">
        <v>16</v>
      </c>
      <c r="D67" s="9">
        <v>39619</v>
      </c>
      <c r="E67" s="10" t="s">
        <v>11</v>
      </c>
      <c r="F67" s="9" t="s">
        <v>11</v>
      </c>
      <c r="G67" s="39" t="s">
        <v>11</v>
      </c>
      <c r="H67" s="39">
        <v>20</v>
      </c>
      <c r="I67" s="39">
        <v>7</v>
      </c>
      <c r="J67" s="39">
        <v>9</v>
      </c>
      <c r="K67" s="39"/>
      <c r="M67" s="23" t="s">
        <v>73</v>
      </c>
      <c r="N67" s="23">
        <f>SUM(N61:N66)</f>
        <v>118</v>
      </c>
      <c r="O67" s="23">
        <f>SUM(O61:O66)</f>
        <v>130</v>
      </c>
      <c r="P67" s="23">
        <f t="shared" ref="P67:AB67" si="42">SUM(P61:P66)</f>
        <v>132</v>
      </c>
      <c r="Q67" s="23">
        <f t="shared" si="42"/>
        <v>130</v>
      </c>
      <c r="R67" s="23">
        <f t="shared" si="42"/>
        <v>130</v>
      </c>
      <c r="S67" s="23">
        <f t="shared" si="42"/>
        <v>135</v>
      </c>
      <c r="T67" s="23">
        <f t="shared" si="42"/>
        <v>147</v>
      </c>
      <c r="U67" s="23">
        <f t="shared" si="42"/>
        <v>129</v>
      </c>
      <c r="V67" s="23">
        <f t="shared" si="42"/>
        <v>129</v>
      </c>
      <c r="W67" s="23">
        <f t="shared" si="42"/>
        <v>123</v>
      </c>
      <c r="X67" s="23">
        <f t="shared" si="42"/>
        <v>128</v>
      </c>
      <c r="Y67" s="23">
        <f t="shared" si="42"/>
        <v>130</v>
      </c>
      <c r="Z67" s="23">
        <f t="shared" si="42"/>
        <v>132</v>
      </c>
      <c r="AA67" s="23">
        <f t="shared" si="42"/>
        <v>131</v>
      </c>
      <c r="AB67" s="23">
        <f t="shared" si="42"/>
        <v>135</v>
      </c>
      <c r="AC67" s="23">
        <f>SUM(N67:AB67)</f>
        <v>1959</v>
      </c>
    </row>
    <row r="68" spans="1:30" x14ac:dyDescent="0.25">
      <c r="A68">
        <v>63</v>
      </c>
      <c r="B68" s="8"/>
      <c r="C68" s="9" t="s">
        <v>16</v>
      </c>
      <c r="D68" s="9">
        <v>39619</v>
      </c>
      <c r="E68" s="10" t="s">
        <v>10</v>
      </c>
      <c r="F68" s="9" t="s">
        <v>10</v>
      </c>
      <c r="G68" s="39" t="s">
        <v>10</v>
      </c>
      <c r="H68" s="39">
        <v>28</v>
      </c>
      <c r="I68" s="39">
        <v>4</v>
      </c>
      <c r="J68" s="39">
        <v>4</v>
      </c>
      <c r="K68" s="39"/>
      <c r="M68" s="23" t="s">
        <v>74</v>
      </c>
      <c r="N68" s="23">
        <f>SUM(N61,N62,N63)/N67*100</f>
        <v>99.152542372881356</v>
      </c>
      <c r="O68" s="23">
        <f>SUM(O61,O62,O63)/O67*100</f>
        <v>99.230769230769226</v>
      </c>
      <c r="P68" s="23">
        <f t="shared" ref="P68:AB68" si="43">SUM(P61,P62,P63)/P67*100</f>
        <v>99.242424242424249</v>
      </c>
      <c r="Q68" s="23">
        <f t="shared" si="43"/>
        <v>98.461538461538467</v>
      </c>
      <c r="R68" s="23">
        <f t="shared" si="43"/>
        <v>97.692307692307693</v>
      </c>
      <c r="S68" s="23">
        <f t="shared" si="43"/>
        <v>96.296296296296291</v>
      </c>
      <c r="T68" s="23">
        <f t="shared" si="43"/>
        <v>31.292517006802722</v>
      </c>
      <c r="U68" s="23">
        <f t="shared" si="43"/>
        <v>19.379844961240313</v>
      </c>
      <c r="V68" s="23">
        <f t="shared" si="43"/>
        <v>42.63565891472868</v>
      </c>
      <c r="W68" s="23">
        <f t="shared" si="43"/>
        <v>44.715447154471541</v>
      </c>
      <c r="X68" s="23">
        <f t="shared" si="43"/>
        <v>61.71875</v>
      </c>
      <c r="Y68" s="23">
        <f t="shared" si="43"/>
        <v>53.07692307692308</v>
      </c>
      <c r="Z68" s="23">
        <f t="shared" si="43"/>
        <v>6.0606060606060606</v>
      </c>
      <c r="AA68" s="23">
        <f t="shared" si="43"/>
        <v>41.984732824427482</v>
      </c>
      <c r="AB68" s="23">
        <f t="shared" si="43"/>
        <v>13.333333333333334</v>
      </c>
      <c r="AC68" s="23"/>
    </row>
    <row r="69" spans="1:30" x14ac:dyDescent="0.25">
      <c r="A69">
        <v>64</v>
      </c>
      <c r="B69" s="8"/>
      <c r="C69" s="9" t="s">
        <v>16</v>
      </c>
      <c r="D69" s="9">
        <v>39619</v>
      </c>
      <c r="E69" s="10" t="s">
        <v>9</v>
      </c>
      <c r="F69" s="9" t="s">
        <v>9</v>
      </c>
      <c r="G69" s="39" t="s">
        <v>9</v>
      </c>
      <c r="H69" s="39">
        <v>30</v>
      </c>
      <c r="I69" s="39">
        <v>5</v>
      </c>
      <c r="J69" s="39">
        <v>8</v>
      </c>
      <c r="K69" s="39"/>
      <c r="M69" s="23" t="s">
        <v>92</v>
      </c>
      <c r="N69" s="23" t="s">
        <v>77</v>
      </c>
      <c r="O69" s="23" t="s">
        <v>78</v>
      </c>
      <c r="P69" s="23" t="s">
        <v>79</v>
      </c>
      <c r="Q69" s="23" t="s">
        <v>77</v>
      </c>
      <c r="R69" s="23" t="s">
        <v>78</v>
      </c>
      <c r="S69" s="23" t="s">
        <v>79</v>
      </c>
      <c r="T69" s="23" t="s">
        <v>77</v>
      </c>
      <c r="U69" s="23" t="s">
        <v>78</v>
      </c>
      <c r="V69" s="23" t="s">
        <v>79</v>
      </c>
      <c r="W69" s="23" t="s">
        <v>77</v>
      </c>
      <c r="X69" s="23" t="s">
        <v>78</v>
      </c>
      <c r="Y69" s="23" t="s">
        <v>79</v>
      </c>
      <c r="Z69" s="23" t="s">
        <v>77</v>
      </c>
      <c r="AA69" s="23" t="s">
        <v>78</v>
      </c>
      <c r="AB69" s="23" t="s">
        <v>79</v>
      </c>
      <c r="AC69" s="23"/>
    </row>
    <row r="70" spans="1:30" x14ac:dyDescent="0.25">
      <c r="A70">
        <v>65</v>
      </c>
      <c r="B70" s="8"/>
      <c r="C70" s="9" t="s">
        <v>16</v>
      </c>
      <c r="D70" s="9">
        <v>39619</v>
      </c>
      <c r="E70" s="10" t="s">
        <v>10</v>
      </c>
      <c r="F70" s="9" t="s">
        <v>10</v>
      </c>
      <c r="G70" s="39" t="s">
        <v>11</v>
      </c>
      <c r="H70" s="39">
        <v>22</v>
      </c>
      <c r="I70" s="39">
        <v>5</v>
      </c>
      <c r="J70" s="39">
        <v>10</v>
      </c>
      <c r="K70" s="39"/>
      <c r="M70" s="23" t="s">
        <v>75</v>
      </c>
      <c r="N70" s="23">
        <f>SUM(N61+N62)/N67*100</f>
        <v>92.372881355932208</v>
      </c>
      <c r="O70" s="23">
        <f t="shared" ref="O70:AB70" si="44">SUM(O61+O62)/O67*100</f>
        <v>87.692307692307693</v>
      </c>
      <c r="P70" s="23">
        <f t="shared" si="44"/>
        <v>90.151515151515156</v>
      </c>
      <c r="Q70" s="23">
        <f t="shared" si="44"/>
        <v>70.769230769230774</v>
      </c>
      <c r="R70" s="23">
        <f t="shared" si="44"/>
        <v>64.615384615384613</v>
      </c>
      <c r="S70" s="23">
        <f t="shared" si="44"/>
        <v>52.592592592592588</v>
      </c>
      <c r="T70" s="23">
        <f t="shared" si="44"/>
        <v>22.448979591836736</v>
      </c>
      <c r="U70" s="23">
        <f t="shared" si="44"/>
        <v>11.627906976744185</v>
      </c>
      <c r="V70" s="23">
        <f t="shared" si="44"/>
        <v>13.178294573643413</v>
      </c>
      <c r="W70" s="23">
        <f t="shared" si="44"/>
        <v>11.38211382113821</v>
      </c>
      <c r="X70" s="23">
        <f t="shared" si="44"/>
        <v>20.3125</v>
      </c>
      <c r="Y70" s="23">
        <f t="shared" si="44"/>
        <v>7.6923076923076925</v>
      </c>
      <c r="Z70" s="23">
        <f t="shared" si="44"/>
        <v>0</v>
      </c>
      <c r="AA70" s="23">
        <f t="shared" si="44"/>
        <v>2.2900763358778624</v>
      </c>
      <c r="AB70" s="23">
        <f t="shared" si="44"/>
        <v>2.2222222222222223</v>
      </c>
      <c r="AC70" s="23"/>
    </row>
    <row r="71" spans="1:30" x14ac:dyDescent="0.25">
      <c r="A71">
        <v>66</v>
      </c>
      <c r="B71" s="8"/>
      <c r="C71" s="9" t="s">
        <v>16</v>
      </c>
      <c r="D71" s="9">
        <v>39619</v>
      </c>
      <c r="E71" s="10" t="s">
        <v>10</v>
      </c>
      <c r="F71" s="9" t="s">
        <v>10</v>
      </c>
      <c r="G71" s="39" t="s">
        <v>10</v>
      </c>
      <c r="H71" s="39">
        <v>23</v>
      </c>
      <c r="I71" s="39">
        <v>5</v>
      </c>
      <c r="J71" s="39">
        <v>7</v>
      </c>
      <c r="K71" s="39"/>
      <c r="M71" s="23" t="s">
        <v>76</v>
      </c>
      <c r="N71" s="23">
        <f>SUM(N63,N64,N65,N66)/N67*100</f>
        <v>7.6271186440677967</v>
      </c>
      <c r="O71" s="23">
        <f t="shared" ref="O71:AB71" si="45">SUM(O63,O64,O65,O66)/O67*100</f>
        <v>12.307692307692308</v>
      </c>
      <c r="P71" s="23">
        <f t="shared" si="45"/>
        <v>9.8484848484848477</v>
      </c>
      <c r="Q71" s="23">
        <f t="shared" si="45"/>
        <v>29.230769230769234</v>
      </c>
      <c r="R71" s="23">
        <f t="shared" si="45"/>
        <v>35.384615384615387</v>
      </c>
      <c r="S71" s="23">
        <f t="shared" si="45"/>
        <v>47.407407407407412</v>
      </c>
      <c r="T71" s="23">
        <f t="shared" si="45"/>
        <v>77.551020408163268</v>
      </c>
      <c r="U71" s="23">
        <f t="shared" si="45"/>
        <v>88.372093023255815</v>
      </c>
      <c r="V71" s="23">
        <f t="shared" si="45"/>
        <v>86.821705426356587</v>
      </c>
      <c r="W71" s="23">
        <f t="shared" si="45"/>
        <v>88.617886178861795</v>
      </c>
      <c r="X71" s="23">
        <f t="shared" si="45"/>
        <v>79.6875</v>
      </c>
      <c r="Y71" s="23">
        <f t="shared" si="45"/>
        <v>92.307692307692307</v>
      </c>
      <c r="Z71" s="23">
        <f t="shared" si="45"/>
        <v>100</v>
      </c>
      <c r="AA71" s="23">
        <f t="shared" si="45"/>
        <v>97.70992366412213</v>
      </c>
      <c r="AB71" s="23">
        <f t="shared" si="45"/>
        <v>97.777777777777771</v>
      </c>
      <c r="AC71" s="23"/>
    </row>
    <row r="72" spans="1:30" x14ac:dyDescent="0.25">
      <c r="A72">
        <v>67</v>
      </c>
      <c r="B72" s="8"/>
      <c r="C72" s="9" t="s">
        <v>16</v>
      </c>
      <c r="D72" s="9">
        <v>39619</v>
      </c>
      <c r="E72" s="10" t="s">
        <v>9</v>
      </c>
      <c r="F72" s="9" t="s">
        <v>9</v>
      </c>
      <c r="G72" s="39" t="s">
        <v>10</v>
      </c>
      <c r="H72" s="39">
        <v>24</v>
      </c>
      <c r="I72" s="39">
        <v>4</v>
      </c>
      <c r="J72" s="39">
        <v>2</v>
      </c>
      <c r="K72" s="39"/>
      <c r="M72" s="23" t="s">
        <v>85</v>
      </c>
      <c r="N72" s="23">
        <f>SUM(N61:N63)/N67*100</f>
        <v>99.152542372881356</v>
      </c>
      <c r="O72" s="23">
        <f t="shared" ref="O72:AB72" si="46">SUM(O61:O63)/O67*100</f>
        <v>99.230769230769226</v>
      </c>
      <c r="P72" s="23">
        <f t="shared" si="46"/>
        <v>99.242424242424249</v>
      </c>
      <c r="Q72" s="23">
        <f t="shared" si="46"/>
        <v>98.461538461538467</v>
      </c>
      <c r="R72" s="23">
        <f t="shared" si="46"/>
        <v>97.692307692307693</v>
      </c>
      <c r="S72" s="23">
        <f t="shared" si="46"/>
        <v>96.296296296296291</v>
      </c>
      <c r="T72" s="23">
        <f t="shared" si="46"/>
        <v>31.292517006802722</v>
      </c>
      <c r="U72" s="23">
        <f t="shared" si="46"/>
        <v>19.379844961240313</v>
      </c>
      <c r="V72" s="23">
        <f t="shared" si="46"/>
        <v>42.63565891472868</v>
      </c>
      <c r="W72" s="23">
        <f t="shared" si="46"/>
        <v>44.715447154471541</v>
      </c>
      <c r="X72" s="23">
        <f t="shared" si="46"/>
        <v>61.71875</v>
      </c>
      <c r="Y72" s="23">
        <f t="shared" si="46"/>
        <v>53.07692307692308</v>
      </c>
      <c r="Z72" s="23">
        <f t="shared" si="46"/>
        <v>6.0606060606060606</v>
      </c>
      <c r="AA72" s="23">
        <f t="shared" si="46"/>
        <v>41.984732824427482</v>
      </c>
      <c r="AB72" s="23">
        <f t="shared" si="46"/>
        <v>13.333333333333334</v>
      </c>
      <c r="AC72" s="23"/>
    </row>
    <row r="73" spans="1:30" x14ac:dyDescent="0.25">
      <c r="A73">
        <v>68</v>
      </c>
      <c r="B73" s="8"/>
      <c r="C73" s="9" t="s">
        <v>16</v>
      </c>
      <c r="D73" s="9">
        <v>39619</v>
      </c>
      <c r="E73" s="10" t="s">
        <v>9</v>
      </c>
      <c r="F73" s="9" t="s">
        <v>9</v>
      </c>
      <c r="G73" s="39" t="s">
        <v>10</v>
      </c>
      <c r="H73" s="39">
        <v>24</v>
      </c>
      <c r="I73" s="39">
        <v>9</v>
      </c>
      <c r="J73" s="39">
        <v>5</v>
      </c>
      <c r="K73" s="39"/>
      <c r="M73" s="24" t="s">
        <v>82</v>
      </c>
      <c r="N73" s="18">
        <f>N70*N67/$AC$67</f>
        <v>5.5640632976008169</v>
      </c>
      <c r="O73" s="18">
        <f t="shared" ref="O73:AB73" si="47">O70*O67/$AC$67</f>
        <v>5.8192955589586521</v>
      </c>
      <c r="P73" s="18">
        <f t="shared" si="47"/>
        <v>6.0745278203164883</v>
      </c>
      <c r="Q73" s="18">
        <f t="shared" si="47"/>
        <v>4.6962736089841757</v>
      </c>
      <c r="R73" s="18">
        <f t="shared" si="47"/>
        <v>4.2879019908116387</v>
      </c>
      <c r="S73" s="18">
        <f t="shared" si="47"/>
        <v>3.6242981112812656</v>
      </c>
      <c r="T73" s="18">
        <f t="shared" si="47"/>
        <v>1.6845329249617151</v>
      </c>
      <c r="U73" s="18">
        <f t="shared" si="47"/>
        <v>0.76569678407350694</v>
      </c>
      <c r="V73" s="18">
        <f t="shared" si="47"/>
        <v>0.8677896886166413</v>
      </c>
      <c r="W73" s="18">
        <f t="shared" si="47"/>
        <v>0.7146503318019396</v>
      </c>
      <c r="X73" s="18">
        <f t="shared" si="47"/>
        <v>1.3272077590607452</v>
      </c>
      <c r="Y73" s="18">
        <f t="shared" si="47"/>
        <v>0.51046452271567122</v>
      </c>
      <c r="Z73" s="18">
        <f t="shared" si="47"/>
        <v>0</v>
      </c>
      <c r="AA73" s="18">
        <f t="shared" si="47"/>
        <v>0.15313935681470137</v>
      </c>
      <c r="AB73" s="18">
        <f t="shared" si="47"/>
        <v>0.15313935681470137</v>
      </c>
      <c r="AC73" s="25">
        <f>SUM(N73:AB73)</f>
        <v>36.242981112812657</v>
      </c>
      <c r="AD73" t="s">
        <v>80</v>
      </c>
    </row>
    <row r="74" spans="1:30" x14ac:dyDescent="0.25">
      <c r="A74">
        <v>69</v>
      </c>
      <c r="B74" s="8"/>
      <c r="C74" s="9" t="s">
        <v>16</v>
      </c>
      <c r="D74" s="9">
        <v>39619</v>
      </c>
      <c r="E74" s="10" t="s">
        <v>10</v>
      </c>
      <c r="F74" s="9" t="s">
        <v>9</v>
      </c>
      <c r="G74" s="39" t="s">
        <v>9</v>
      </c>
      <c r="H74" s="39">
        <v>30</v>
      </c>
      <c r="I74" s="39">
        <v>7</v>
      </c>
      <c r="J74" s="39">
        <v>10</v>
      </c>
      <c r="K74" s="39"/>
      <c r="M74" s="23" t="s">
        <v>81</v>
      </c>
      <c r="N74" s="18">
        <f>(SUM(N61,N62,N63)/N67*100)*N67/$AC$67</f>
        <v>5.9724349157733538</v>
      </c>
      <c r="O74" s="18">
        <f t="shared" ref="O74:AA74" si="48">(SUM(O61,O62,O63)/O67*100)*O67/$AC$67</f>
        <v>6.5849923430321589</v>
      </c>
      <c r="P74" s="18">
        <f t="shared" si="48"/>
        <v>6.6870852475752933</v>
      </c>
      <c r="Q74" s="18">
        <f t="shared" si="48"/>
        <v>6.5339458907605925</v>
      </c>
      <c r="R74" s="18">
        <f t="shared" si="48"/>
        <v>6.4828994384890253</v>
      </c>
      <c r="S74" s="18">
        <f t="shared" si="48"/>
        <v>6.6360387953037261</v>
      </c>
      <c r="T74" s="18">
        <f t="shared" si="48"/>
        <v>2.3481368044920878</v>
      </c>
      <c r="U74" s="18">
        <f t="shared" si="48"/>
        <v>1.2761613067891784</v>
      </c>
      <c r="V74" s="18">
        <f t="shared" si="48"/>
        <v>2.807554874936192</v>
      </c>
      <c r="W74" s="18">
        <f t="shared" si="48"/>
        <v>2.8075548749361916</v>
      </c>
      <c r="X74" s="18">
        <f t="shared" si="48"/>
        <v>4.0326697294538025</v>
      </c>
      <c r="Y74" s="18">
        <f t="shared" si="48"/>
        <v>3.5222052067381315</v>
      </c>
      <c r="Z74" s="18">
        <f t="shared" si="48"/>
        <v>0.40837161817253703</v>
      </c>
      <c r="AA74" s="18">
        <f t="shared" si="48"/>
        <v>2.807554874936192</v>
      </c>
      <c r="AB74" s="18">
        <f>(SUM(AB61,AB62,AB63)/AB67*100)*AB67/$AC$67</f>
        <v>0.91883614088820831</v>
      </c>
      <c r="AC74" s="25">
        <f>SUM(N74:AB74)</f>
        <v>59.826442062276676</v>
      </c>
      <c r="AD74" t="s">
        <v>80</v>
      </c>
    </row>
    <row r="75" spans="1:30" x14ac:dyDescent="0.25">
      <c r="A75">
        <v>70</v>
      </c>
      <c r="B75" s="8"/>
      <c r="C75" s="9" t="s">
        <v>16</v>
      </c>
      <c r="D75" s="9">
        <v>39619</v>
      </c>
      <c r="E75" s="10" t="s">
        <v>9</v>
      </c>
      <c r="F75" s="9" t="s">
        <v>9</v>
      </c>
      <c r="G75" s="39" t="s">
        <v>9</v>
      </c>
      <c r="H75" s="39">
        <v>37</v>
      </c>
      <c r="I75" s="39">
        <v>7</v>
      </c>
      <c r="J75" s="39">
        <v>14</v>
      </c>
      <c r="K75" s="39"/>
      <c r="M75" s="23" t="s">
        <v>83</v>
      </c>
      <c r="N75" s="18">
        <f>(SUM(N$61,N$62,N$63)/N$67*100)*(N$67/AVERAGE($N$67:$AB$67))</f>
        <v>89.586523736600313</v>
      </c>
      <c r="O75" s="18">
        <f>(SUM(O$61,O$62,O$63)/O$67*100)*(O$67/AVERAGE($N$67:$AB$67))</f>
        <v>98.774885145482386</v>
      </c>
      <c r="P75" s="18">
        <f>(SUM(P$61,P$62,P$63)/P$67*100)*(P$67/AVERAGE($N$67:$AB$67))</f>
        <v>100.30627871362941</v>
      </c>
      <c r="Q75" s="18">
        <f>(SUM(Q$61,Q$62,Q$63)/Q$67*100)*(Q$67/AVERAGE($N$67:$AB$67))</f>
        <v>98.009188361408903</v>
      </c>
      <c r="R75" s="18">
        <f t="shared" ref="R75:AB75" si="49">(SUM(R$61,R$62,R$63)/R$67*100)*(R$67/AVERAGE($N$67:$AB$67))</f>
        <v>97.243491577335391</v>
      </c>
      <c r="S75" s="18">
        <f t="shared" si="49"/>
        <v>99.540581929555884</v>
      </c>
      <c r="T75" s="18">
        <f t="shared" si="49"/>
        <v>35.22205206738132</v>
      </c>
      <c r="U75" s="18">
        <f t="shared" si="49"/>
        <v>19.142419601837677</v>
      </c>
      <c r="V75" s="18">
        <f t="shared" si="49"/>
        <v>42.113323124042878</v>
      </c>
      <c r="W75" s="18">
        <f t="shared" si="49"/>
        <v>42.113323124042878</v>
      </c>
      <c r="X75" s="18">
        <f t="shared" si="49"/>
        <v>60.490045941807047</v>
      </c>
      <c r="Y75" s="18">
        <f t="shared" si="49"/>
        <v>52.833078101071983</v>
      </c>
      <c r="Z75" s="18">
        <f t="shared" si="49"/>
        <v>6.1255742725880546</v>
      </c>
      <c r="AA75" s="18">
        <f t="shared" si="49"/>
        <v>42.113323124042878</v>
      </c>
      <c r="AB75" s="18">
        <f t="shared" si="49"/>
        <v>13.782542113323125</v>
      </c>
      <c r="AC75" s="25">
        <f>SUM(N75:AB75)/15</f>
        <v>59.826442062276669</v>
      </c>
    </row>
    <row r="76" spans="1:30" x14ac:dyDescent="0.25">
      <c r="A76">
        <v>71</v>
      </c>
      <c r="B76" s="8"/>
      <c r="C76" s="9" t="s">
        <v>16</v>
      </c>
      <c r="D76" s="9">
        <v>39619</v>
      </c>
      <c r="E76" s="10" t="s">
        <v>10</v>
      </c>
      <c r="F76" s="9" t="s">
        <v>10</v>
      </c>
      <c r="G76" s="39" t="s">
        <v>10</v>
      </c>
      <c r="H76" s="39">
        <v>33</v>
      </c>
      <c r="I76" s="39">
        <v>7</v>
      </c>
      <c r="J76" s="39">
        <v>9</v>
      </c>
      <c r="K76" s="39"/>
      <c r="M76" s="23" t="s">
        <v>84</v>
      </c>
      <c r="N76" s="18">
        <f>(SUM(N$61,N$62)/N$67*100)*(N$67/AVERAGE($N$67:$AB$67))</f>
        <v>83.460949464012259</v>
      </c>
      <c r="O76" s="18">
        <f t="shared" ref="O76:AB76" si="50">(SUM(O$61,O$62)/O$67*100)*(O$67/AVERAGE($N$67:$AB$67))</f>
        <v>87.289433384379791</v>
      </c>
      <c r="P76" s="18">
        <f t="shared" si="50"/>
        <v>91.117917304747323</v>
      </c>
      <c r="Q76" s="18">
        <f t="shared" si="50"/>
        <v>70.44410413476264</v>
      </c>
      <c r="R76" s="18">
        <f t="shared" si="50"/>
        <v>64.318529862174586</v>
      </c>
      <c r="S76" s="18">
        <f t="shared" si="50"/>
        <v>54.364471669218979</v>
      </c>
      <c r="T76" s="18">
        <f t="shared" si="50"/>
        <v>25.267993874425727</v>
      </c>
      <c r="U76" s="18">
        <f t="shared" si="50"/>
        <v>11.485451761102603</v>
      </c>
      <c r="V76" s="18">
        <f t="shared" si="50"/>
        <v>13.01684532924962</v>
      </c>
      <c r="W76" s="18">
        <f t="shared" si="50"/>
        <v>10.719754977029096</v>
      </c>
      <c r="X76" s="18">
        <f t="shared" si="50"/>
        <v>19.908116385911178</v>
      </c>
      <c r="Y76" s="18">
        <f t="shared" si="50"/>
        <v>7.6569678407350699</v>
      </c>
      <c r="Z76" s="18">
        <f t="shared" si="50"/>
        <v>0</v>
      </c>
      <c r="AA76" s="18">
        <f t="shared" si="50"/>
        <v>2.2970903522205206</v>
      </c>
      <c r="AB76" s="18">
        <f t="shared" si="50"/>
        <v>2.2970903522205206</v>
      </c>
      <c r="AC76" s="25">
        <f>SUM(N76:AB76)/15</f>
        <v>36.242981112812664</v>
      </c>
    </row>
    <row r="77" spans="1:30" x14ac:dyDescent="0.25">
      <c r="A77">
        <v>72</v>
      </c>
      <c r="B77" s="8"/>
      <c r="C77" s="9" t="s">
        <v>16</v>
      </c>
      <c r="D77" s="9">
        <v>39619</v>
      </c>
      <c r="E77" s="10" t="s">
        <v>10</v>
      </c>
      <c r="F77" s="9" t="s">
        <v>10</v>
      </c>
      <c r="G77" s="39" t="s">
        <v>11</v>
      </c>
      <c r="H77" s="39">
        <v>19</v>
      </c>
      <c r="I77" s="39">
        <v>4</v>
      </c>
      <c r="J77" s="39">
        <v>4</v>
      </c>
      <c r="K77" s="39"/>
    </row>
    <row r="78" spans="1:30" x14ac:dyDescent="0.25">
      <c r="A78">
        <v>73</v>
      </c>
      <c r="B78" s="8"/>
      <c r="C78" s="9" t="s">
        <v>16</v>
      </c>
      <c r="D78" s="9">
        <v>39619</v>
      </c>
      <c r="E78" s="10" t="s">
        <v>11</v>
      </c>
      <c r="F78" s="9" t="s">
        <v>10</v>
      </c>
      <c r="G78" s="39" t="s">
        <v>9</v>
      </c>
      <c r="H78" s="39">
        <v>33</v>
      </c>
      <c r="I78" s="39">
        <v>6</v>
      </c>
      <c r="J78" s="39">
        <v>9</v>
      </c>
      <c r="K78" s="39"/>
    </row>
    <row r="79" spans="1:30" x14ac:dyDescent="0.25">
      <c r="A79">
        <v>74</v>
      </c>
      <c r="B79" s="8"/>
      <c r="C79" s="9" t="s">
        <v>16</v>
      </c>
      <c r="D79" s="9">
        <v>39619</v>
      </c>
      <c r="E79" s="10" t="s">
        <v>9</v>
      </c>
      <c r="F79" s="9" t="s">
        <v>9</v>
      </c>
      <c r="G79" s="39" t="s">
        <v>9</v>
      </c>
      <c r="H79" s="39">
        <v>38</v>
      </c>
      <c r="I79" s="39">
        <v>7</v>
      </c>
      <c r="J79" s="39">
        <v>10</v>
      </c>
      <c r="K79" s="39"/>
    </row>
    <row r="80" spans="1:30" x14ac:dyDescent="0.25">
      <c r="A80">
        <v>75</v>
      </c>
      <c r="B80" s="8"/>
      <c r="C80" s="9" t="s">
        <v>16</v>
      </c>
      <c r="D80" s="9">
        <v>39619</v>
      </c>
      <c r="E80" s="10" t="s">
        <v>10</v>
      </c>
      <c r="F80" s="9" t="s">
        <v>11</v>
      </c>
      <c r="G80" s="39" t="s">
        <v>10</v>
      </c>
      <c r="H80" s="39">
        <v>24</v>
      </c>
      <c r="I80" s="39">
        <v>4</v>
      </c>
      <c r="J80" s="39">
        <v>8</v>
      </c>
      <c r="K80" s="39"/>
    </row>
    <row r="81" spans="1:11" x14ac:dyDescent="0.25">
      <c r="A81">
        <v>76</v>
      </c>
      <c r="B81" s="8"/>
      <c r="C81" s="9" t="s">
        <v>16</v>
      </c>
      <c r="D81" s="9">
        <v>39619</v>
      </c>
      <c r="E81" s="10" t="s">
        <v>10</v>
      </c>
      <c r="F81" s="9" t="s">
        <v>10</v>
      </c>
      <c r="G81" s="39" t="s">
        <v>10</v>
      </c>
      <c r="H81" s="39">
        <v>24</v>
      </c>
      <c r="I81" s="39">
        <v>5</v>
      </c>
      <c r="J81" s="39">
        <v>3</v>
      </c>
      <c r="K81" s="39"/>
    </row>
    <row r="82" spans="1:11" x14ac:dyDescent="0.25">
      <c r="A82">
        <v>77</v>
      </c>
      <c r="B82" s="8"/>
      <c r="C82" s="9" t="s">
        <v>16</v>
      </c>
      <c r="D82" s="9">
        <v>39619</v>
      </c>
      <c r="E82" s="10" t="s">
        <v>11</v>
      </c>
      <c r="F82" s="9" t="s">
        <v>11</v>
      </c>
      <c r="G82" s="39" t="s">
        <v>11</v>
      </c>
      <c r="H82" s="39">
        <v>23</v>
      </c>
      <c r="I82" s="39">
        <v>4</v>
      </c>
      <c r="J82" s="39">
        <v>8</v>
      </c>
      <c r="K82" s="39"/>
    </row>
    <row r="83" spans="1:11" x14ac:dyDescent="0.25">
      <c r="A83">
        <v>78</v>
      </c>
      <c r="B83" s="8"/>
      <c r="C83" s="9" t="s">
        <v>16</v>
      </c>
      <c r="D83" s="9">
        <v>39619</v>
      </c>
      <c r="E83" s="10" t="s">
        <v>11</v>
      </c>
      <c r="F83" s="9" t="s">
        <v>11</v>
      </c>
      <c r="G83" s="39" t="s">
        <v>9</v>
      </c>
      <c r="H83" s="39">
        <v>30</v>
      </c>
      <c r="I83" s="39">
        <v>6</v>
      </c>
      <c r="J83" s="39">
        <v>12</v>
      </c>
      <c r="K83" s="39"/>
    </row>
    <row r="84" spans="1:11" x14ac:dyDescent="0.25">
      <c r="A84">
        <v>79</v>
      </c>
      <c r="B84" s="8"/>
      <c r="C84" s="9" t="s">
        <v>16</v>
      </c>
      <c r="D84" s="9">
        <v>39619</v>
      </c>
      <c r="E84" s="10" t="s">
        <v>10</v>
      </c>
      <c r="F84" s="9" t="s">
        <v>10</v>
      </c>
      <c r="G84" s="39" t="s">
        <v>10</v>
      </c>
      <c r="H84" s="39">
        <v>25</v>
      </c>
      <c r="I84" s="39">
        <v>5</v>
      </c>
      <c r="J84" s="39">
        <v>9</v>
      </c>
      <c r="K84" s="39"/>
    </row>
    <row r="85" spans="1:11" x14ac:dyDescent="0.25">
      <c r="A85">
        <v>80</v>
      </c>
      <c r="B85" s="8"/>
      <c r="C85" s="9" t="s">
        <v>16</v>
      </c>
      <c r="D85" s="9">
        <v>39619</v>
      </c>
      <c r="E85" s="10" t="s">
        <v>10</v>
      </c>
      <c r="F85" s="9" t="s">
        <v>10</v>
      </c>
      <c r="G85" s="39" t="s">
        <v>11</v>
      </c>
      <c r="H85" s="39">
        <v>24</v>
      </c>
      <c r="I85" s="39">
        <v>6</v>
      </c>
      <c r="J85" s="39">
        <v>9</v>
      </c>
      <c r="K85" s="39"/>
    </row>
    <row r="86" spans="1:11" x14ac:dyDescent="0.25">
      <c r="A86">
        <v>81</v>
      </c>
      <c r="B86" s="8"/>
      <c r="C86" s="9" t="s">
        <v>16</v>
      </c>
      <c r="D86" s="9">
        <v>39619</v>
      </c>
      <c r="E86" s="10" t="s">
        <v>10</v>
      </c>
      <c r="F86" s="9" t="s">
        <v>10</v>
      </c>
      <c r="G86" s="39" t="s">
        <v>10</v>
      </c>
      <c r="H86" s="39">
        <v>33</v>
      </c>
      <c r="I86" s="39">
        <v>6</v>
      </c>
      <c r="J86" s="39">
        <v>16</v>
      </c>
      <c r="K86" s="39"/>
    </row>
    <row r="87" spans="1:11" x14ac:dyDescent="0.25">
      <c r="A87">
        <v>82</v>
      </c>
      <c r="B87" s="8"/>
      <c r="C87" s="9" t="s">
        <v>16</v>
      </c>
      <c r="D87" s="9">
        <v>39619</v>
      </c>
      <c r="E87" s="10" t="s">
        <v>9</v>
      </c>
      <c r="F87" s="9" t="s">
        <v>9</v>
      </c>
      <c r="G87" s="39" t="s">
        <v>10</v>
      </c>
      <c r="H87" s="39">
        <v>27</v>
      </c>
      <c r="I87" s="39">
        <v>6</v>
      </c>
      <c r="J87" s="39">
        <v>9</v>
      </c>
      <c r="K87" s="39"/>
    </row>
    <row r="88" spans="1:11" x14ac:dyDescent="0.25">
      <c r="A88">
        <v>83</v>
      </c>
      <c r="B88" s="8"/>
      <c r="C88" s="9" t="s">
        <v>16</v>
      </c>
      <c r="D88" s="9">
        <v>39619</v>
      </c>
      <c r="E88" s="10" t="s">
        <v>9</v>
      </c>
      <c r="F88" s="9" t="s">
        <v>10</v>
      </c>
      <c r="G88" s="39" t="s">
        <v>9</v>
      </c>
      <c r="H88" s="39">
        <v>35</v>
      </c>
      <c r="I88" s="39">
        <v>6</v>
      </c>
      <c r="J88" s="39">
        <v>8</v>
      </c>
      <c r="K88" s="39"/>
    </row>
    <row r="89" spans="1:11" x14ac:dyDescent="0.25">
      <c r="A89">
        <v>84</v>
      </c>
      <c r="B89" s="8"/>
      <c r="C89" s="9" t="s">
        <v>16</v>
      </c>
      <c r="D89" s="9">
        <v>39619</v>
      </c>
      <c r="E89" s="10" t="s">
        <v>10</v>
      </c>
      <c r="F89" s="9" t="s">
        <v>10</v>
      </c>
      <c r="G89" s="39" t="s">
        <v>9</v>
      </c>
      <c r="H89" s="39">
        <v>41</v>
      </c>
      <c r="I89" s="39">
        <v>7</v>
      </c>
      <c r="J89" s="39">
        <v>15</v>
      </c>
      <c r="K89" s="39"/>
    </row>
    <row r="90" spans="1:11" x14ac:dyDescent="0.25">
      <c r="A90">
        <v>85</v>
      </c>
      <c r="B90" s="8"/>
      <c r="C90" s="9" t="s">
        <v>16</v>
      </c>
      <c r="D90" s="9">
        <v>39619</v>
      </c>
      <c r="E90" s="10" t="s">
        <v>9</v>
      </c>
      <c r="F90" s="9" t="s">
        <v>10</v>
      </c>
      <c r="G90" s="39" t="s">
        <v>10</v>
      </c>
      <c r="H90" s="39">
        <v>29</v>
      </c>
      <c r="I90" s="39">
        <v>5</v>
      </c>
      <c r="J90" s="39">
        <v>11</v>
      </c>
      <c r="K90" s="39"/>
    </row>
    <row r="91" spans="1:11" x14ac:dyDescent="0.25">
      <c r="A91">
        <v>86</v>
      </c>
      <c r="B91" s="8"/>
      <c r="C91" s="9" t="s">
        <v>16</v>
      </c>
      <c r="D91" s="9">
        <v>39619</v>
      </c>
      <c r="E91" s="10" t="s">
        <v>9</v>
      </c>
      <c r="F91" s="9" t="s">
        <v>10</v>
      </c>
      <c r="G91" s="39" t="s">
        <v>9</v>
      </c>
      <c r="H91" s="39">
        <v>37</v>
      </c>
      <c r="I91" s="39">
        <v>8</v>
      </c>
      <c r="J91" s="39">
        <v>11</v>
      </c>
      <c r="K91" s="39"/>
    </row>
    <row r="92" spans="1:11" x14ac:dyDescent="0.25">
      <c r="A92">
        <v>87</v>
      </c>
      <c r="B92" s="8"/>
      <c r="C92" s="9" t="s">
        <v>16</v>
      </c>
      <c r="D92" s="9">
        <v>39619</v>
      </c>
      <c r="E92" s="10" t="s">
        <v>9</v>
      </c>
      <c r="F92" s="9" t="s">
        <v>9</v>
      </c>
      <c r="G92" s="39" t="s">
        <v>9</v>
      </c>
      <c r="H92" s="39">
        <v>33</v>
      </c>
      <c r="I92" s="39">
        <v>6</v>
      </c>
      <c r="J92" s="39">
        <v>8</v>
      </c>
      <c r="K92" s="39"/>
    </row>
    <row r="93" spans="1:11" x14ac:dyDescent="0.25">
      <c r="A93">
        <v>88</v>
      </c>
      <c r="B93" s="8"/>
      <c r="C93" s="9" t="s">
        <v>16</v>
      </c>
      <c r="D93" s="9">
        <v>39619</v>
      </c>
      <c r="E93" s="10" t="s">
        <v>9</v>
      </c>
      <c r="F93" s="9" t="s">
        <v>9</v>
      </c>
      <c r="G93" s="39" t="s">
        <v>10</v>
      </c>
      <c r="H93" s="39">
        <v>40</v>
      </c>
      <c r="I93" s="39">
        <v>7</v>
      </c>
      <c r="J93" s="39">
        <v>12</v>
      </c>
      <c r="K93" s="39"/>
    </row>
    <row r="94" spans="1:11" x14ac:dyDescent="0.25">
      <c r="A94">
        <v>89</v>
      </c>
      <c r="B94" s="8"/>
      <c r="C94" s="9" t="s">
        <v>16</v>
      </c>
      <c r="D94" s="9">
        <v>39619</v>
      </c>
      <c r="E94" s="10" t="s">
        <v>10</v>
      </c>
      <c r="F94" s="9" t="s">
        <v>9</v>
      </c>
      <c r="G94" s="39" t="s">
        <v>9</v>
      </c>
      <c r="H94" s="39">
        <v>28</v>
      </c>
      <c r="I94" s="39">
        <v>5</v>
      </c>
      <c r="J94" s="39">
        <v>6</v>
      </c>
      <c r="K94" s="39"/>
    </row>
    <row r="95" spans="1:11" x14ac:dyDescent="0.25">
      <c r="A95">
        <v>90</v>
      </c>
      <c r="B95" s="8"/>
      <c r="C95" s="9" t="s">
        <v>16</v>
      </c>
      <c r="D95" s="9">
        <v>39619</v>
      </c>
      <c r="E95" s="10" t="s">
        <v>9</v>
      </c>
      <c r="F95" s="9" t="s">
        <v>11</v>
      </c>
      <c r="G95" s="39" t="s">
        <v>9</v>
      </c>
      <c r="H95" s="39">
        <v>26</v>
      </c>
      <c r="I95" s="39">
        <v>5</v>
      </c>
      <c r="J95" s="39">
        <v>7</v>
      </c>
      <c r="K95" s="39"/>
    </row>
    <row r="96" spans="1:11" x14ac:dyDescent="0.25">
      <c r="A96">
        <v>91</v>
      </c>
      <c r="B96" s="8"/>
      <c r="C96" s="9" t="s">
        <v>16</v>
      </c>
      <c r="D96" s="9">
        <v>39619</v>
      </c>
      <c r="E96" s="10" t="s">
        <v>9</v>
      </c>
      <c r="F96" s="9" t="s">
        <v>9</v>
      </c>
      <c r="G96" s="39" t="s">
        <v>9</v>
      </c>
      <c r="H96" s="39">
        <v>29</v>
      </c>
      <c r="I96" s="39">
        <v>8</v>
      </c>
      <c r="J96" s="39">
        <v>10</v>
      </c>
      <c r="K96" s="39"/>
    </row>
    <row r="97" spans="1:11" x14ac:dyDescent="0.25">
      <c r="A97">
        <v>92</v>
      </c>
      <c r="B97" s="8"/>
      <c r="C97" s="9" t="s">
        <v>16</v>
      </c>
      <c r="D97" s="9">
        <v>39619</v>
      </c>
      <c r="E97" s="10" t="s">
        <v>9</v>
      </c>
      <c r="F97" s="9" t="s">
        <v>9</v>
      </c>
      <c r="G97" s="39" t="s">
        <v>9</v>
      </c>
      <c r="H97" s="39">
        <v>39</v>
      </c>
      <c r="I97" s="39">
        <v>7</v>
      </c>
      <c r="J97" s="39">
        <v>9</v>
      </c>
      <c r="K97" s="39"/>
    </row>
    <row r="98" spans="1:11" x14ac:dyDescent="0.25">
      <c r="A98">
        <v>93</v>
      </c>
      <c r="B98" s="8"/>
      <c r="C98" s="9" t="s">
        <v>16</v>
      </c>
      <c r="D98" s="9">
        <v>39619</v>
      </c>
      <c r="E98" s="10" t="s">
        <v>9</v>
      </c>
      <c r="F98" s="9" t="s">
        <v>9</v>
      </c>
      <c r="G98" s="39" t="s">
        <v>9</v>
      </c>
      <c r="H98" s="39">
        <v>35</v>
      </c>
      <c r="I98" s="39">
        <v>7</v>
      </c>
      <c r="J98" s="39">
        <v>10</v>
      </c>
      <c r="K98" s="39"/>
    </row>
    <row r="99" spans="1:11" x14ac:dyDescent="0.25">
      <c r="A99">
        <v>94</v>
      </c>
      <c r="B99" s="8"/>
      <c r="C99" s="9" t="s">
        <v>16</v>
      </c>
      <c r="D99" s="9">
        <v>39619</v>
      </c>
      <c r="E99" s="10" t="s">
        <v>10</v>
      </c>
      <c r="F99" s="9" t="s">
        <v>9</v>
      </c>
      <c r="G99" s="39" t="s">
        <v>9</v>
      </c>
      <c r="H99" s="39">
        <v>26</v>
      </c>
      <c r="I99" s="39">
        <v>6</v>
      </c>
      <c r="J99" s="39">
        <v>8</v>
      </c>
      <c r="K99" s="39"/>
    </row>
    <row r="100" spans="1:11" x14ac:dyDescent="0.25">
      <c r="A100">
        <v>95</v>
      </c>
      <c r="B100" s="8"/>
      <c r="C100" s="9" t="s">
        <v>16</v>
      </c>
      <c r="D100" s="9">
        <v>39619</v>
      </c>
      <c r="E100" s="10" t="s">
        <v>9</v>
      </c>
      <c r="F100" s="9" t="s">
        <v>9</v>
      </c>
      <c r="G100" s="39" t="s">
        <v>9</v>
      </c>
      <c r="H100" s="39">
        <v>30</v>
      </c>
      <c r="I100" s="39">
        <v>7</v>
      </c>
      <c r="J100" s="39">
        <v>10</v>
      </c>
      <c r="K100" s="39"/>
    </row>
    <row r="101" spans="1:11" x14ac:dyDescent="0.25">
      <c r="A101">
        <v>96</v>
      </c>
      <c r="B101" s="8"/>
      <c r="C101" s="9" t="s">
        <v>16</v>
      </c>
      <c r="D101" s="9">
        <v>39619</v>
      </c>
      <c r="E101" s="10" t="s">
        <v>9</v>
      </c>
      <c r="F101" s="9" t="s">
        <v>9</v>
      </c>
      <c r="G101" s="39" t="s">
        <v>9</v>
      </c>
      <c r="H101" s="39">
        <v>34</v>
      </c>
      <c r="I101" s="39">
        <v>7</v>
      </c>
      <c r="J101" s="39">
        <v>12</v>
      </c>
      <c r="K101" s="39"/>
    </row>
    <row r="102" spans="1:11" x14ac:dyDescent="0.25">
      <c r="A102">
        <v>97</v>
      </c>
      <c r="B102" s="8"/>
      <c r="C102" s="9" t="s">
        <v>16</v>
      </c>
      <c r="D102" s="9">
        <v>39619</v>
      </c>
      <c r="E102" s="10" t="s">
        <v>9</v>
      </c>
      <c r="F102" s="9" t="s">
        <v>10</v>
      </c>
      <c r="G102" s="39" t="s">
        <v>9</v>
      </c>
      <c r="H102" s="39">
        <v>29</v>
      </c>
      <c r="I102" s="39">
        <v>7</v>
      </c>
      <c r="J102" s="39">
        <v>14</v>
      </c>
      <c r="K102" s="39"/>
    </row>
    <row r="103" spans="1:11" x14ac:dyDescent="0.25">
      <c r="A103">
        <v>98</v>
      </c>
      <c r="B103" s="8"/>
      <c r="C103" s="9" t="s">
        <v>16</v>
      </c>
      <c r="D103" s="9">
        <v>39619</v>
      </c>
      <c r="E103" s="10" t="s">
        <v>10</v>
      </c>
      <c r="F103" s="9" t="s">
        <v>10</v>
      </c>
      <c r="G103" s="39" t="s">
        <v>9</v>
      </c>
      <c r="H103" s="39">
        <v>27</v>
      </c>
      <c r="I103" s="39">
        <v>6</v>
      </c>
      <c r="J103" s="39">
        <v>8</v>
      </c>
      <c r="K103" s="39"/>
    </row>
    <row r="104" spans="1:11" x14ac:dyDescent="0.25">
      <c r="A104">
        <v>99</v>
      </c>
      <c r="B104" s="8"/>
      <c r="C104" s="9" t="s">
        <v>16</v>
      </c>
      <c r="D104" s="9">
        <v>39619</v>
      </c>
      <c r="E104" s="10" t="s">
        <v>10</v>
      </c>
      <c r="F104" s="9" t="s">
        <v>10</v>
      </c>
      <c r="G104" s="39" t="s">
        <v>10</v>
      </c>
      <c r="H104" s="39">
        <v>28</v>
      </c>
      <c r="I104" s="39">
        <v>8</v>
      </c>
      <c r="J104" s="39">
        <v>7</v>
      </c>
      <c r="K104" s="39"/>
    </row>
    <row r="105" spans="1:11" x14ac:dyDescent="0.25">
      <c r="A105">
        <v>100</v>
      </c>
      <c r="B105" s="8"/>
      <c r="C105" s="9" t="s">
        <v>16</v>
      </c>
      <c r="D105" s="9">
        <v>39619</v>
      </c>
      <c r="E105" s="10" t="s">
        <v>9</v>
      </c>
      <c r="F105" s="9" t="s">
        <v>9</v>
      </c>
      <c r="G105" s="39" t="s">
        <v>9</v>
      </c>
      <c r="H105" s="39">
        <v>44</v>
      </c>
      <c r="I105" s="39">
        <v>7</v>
      </c>
      <c r="J105" s="39">
        <v>12</v>
      </c>
      <c r="K105" s="39"/>
    </row>
    <row r="106" spans="1:11" x14ac:dyDescent="0.25">
      <c r="A106">
        <v>101</v>
      </c>
      <c r="B106" s="8"/>
      <c r="C106" s="9" t="s">
        <v>16</v>
      </c>
      <c r="D106" s="9">
        <v>39619</v>
      </c>
      <c r="E106" s="10" t="s">
        <v>10</v>
      </c>
      <c r="F106" s="9" t="s">
        <v>9</v>
      </c>
      <c r="G106" s="39" t="s">
        <v>9</v>
      </c>
      <c r="H106" s="39">
        <v>30</v>
      </c>
      <c r="I106" s="39">
        <v>6</v>
      </c>
      <c r="J106" s="39">
        <v>10</v>
      </c>
      <c r="K106" s="39"/>
    </row>
    <row r="107" spans="1:11" x14ac:dyDescent="0.25">
      <c r="A107">
        <v>102</v>
      </c>
      <c r="B107" s="8"/>
      <c r="C107" s="9" t="s">
        <v>16</v>
      </c>
      <c r="D107" s="9">
        <v>39619</v>
      </c>
      <c r="E107" s="10" t="s">
        <v>10</v>
      </c>
      <c r="F107" s="9" t="s">
        <v>10</v>
      </c>
      <c r="G107" s="39" t="s">
        <v>10</v>
      </c>
      <c r="H107" s="39">
        <v>26</v>
      </c>
      <c r="I107" s="39">
        <v>4</v>
      </c>
      <c r="J107" s="39">
        <v>11</v>
      </c>
      <c r="K107" s="39"/>
    </row>
    <row r="108" spans="1:11" x14ac:dyDescent="0.25">
      <c r="A108">
        <v>103</v>
      </c>
      <c r="B108" s="8"/>
      <c r="C108" s="9" t="s">
        <v>16</v>
      </c>
      <c r="D108" s="9">
        <v>39619</v>
      </c>
      <c r="E108" s="10" t="s">
        <v>10</v>
      </c>
      <c r="F108" s="9" t="s">
        <v>10</v>
      </c>
      <c r="G108" s="39" t="s">
        <v>9</v>
      </c>
      <c r="H108" s="39">
        <v>40</v>
      </c>
      <c r="I108" s="39">
        <v>5</v>
      </c>
      <c r="J108" s="39">
        <v>9</v>
      </c>
      <c r="K108" s="39"/>
    </row>
    <row r="109" spans="1:11" x14ac:dyDescent="0.25">
      <c r="A109">
        <v>104</v>
      </c>
      <c r="B109" s="8"/>
      <c r="C109" s="9" t="s">
        <v>16</v>
      </c>
      <c r="D109" s="9">
        <v>39619</v>
      </c>
      <c r="E109" s="10" t="s">
        <v>9</v>
      </c>
      <c r="F109" s="9" t="s">
        <v>10</v>
      </c>
      <c r="G109" s="39" t="s">
        <v>9</v>
      </c>
      <c r="H109" s="39">
        <v>30</v>
      </c>
      <c r="I109" s="39">
        <v>6</v>
      </c>
      <c r="J109" s="39">
        <v>7</v>
      </c>
      <c r="K109" s="39"/>
    </row>
    <row r="110" spans="1:11" x14ac:dyDescent="0.25">
      <c r="A110">
        <v>105</v>
      </c>
      <c r="B110" s="8"/>
      <c r="C110" s="9" t="s">
        <v>16</v>
      </c>
      <c r="D110" s="9">
        <v>39619</v>
      </c>
      <c r="E110" s="10" t="s">
        <v>9</v>
      </c>
      <c r="F110" s="9" t="s">
        <v>9</v>
      </c>
      <c r="G110" s="39" t="s">
        <v>10</v>
      </c>
      <c r="H110" s="39">
        <v>25</v>
      </c>
      <c r="I110" s="39">
        <v>5</v>
      </c>
      <c r="J110" s="39">
        <v>8</v>
      </c>
      <c r="K110" s="39"/>
    </row>
    <row r="111" spans="1:11" x14ac:dyDescent="0.25">
      <c r="A111">
        <v>106</v>
      </c>
      <c r="B111" s="8"/>
      <c r="C111" s="9" t="s">
        <v>16</v>
      </c>
      <c r="D111" s="9">
        <v>39619</v>
      </c>
      <c r="E111" s="10" t="s">
        <v>9</v>
      </c>
      <c r="F111" s="9" t="s">
        <v>9</v>
      </c>
      <c r="G111" s="39" t="s">
        <v>9</v>
      </c>
      <c r="H111" s="39">
        <v>34</v>
      </c>
      <c r="I111" s="39">
        <v>7</v>
      </c>
      <c r="J111" s="39">
        <v>8</v>
      </c>
      <c r="K111" s="39"/>
    </row>
    <row r="112" spans="1:11" x14ac:dyDescent="0.25">
      <c r="A112">
        <v>107</v>
      </c>
      <c r="B112" s="8"/>
      <c r="C112" s="9" t="s">
        <v>16</v>
      </c>
      <c r="D112" s="9">
        <v>39619</v>
      </c>
      <c r="E112" s="10" t="s">
        <v>9</v>
      </c>
      <c r="F112" s="9" t="s">
        <v>10</v>
      </c>
      <c r="G112" s="39" t="s">
        <v>9</v>
      </c>
      <c r="H112" s="39">
        <v>34</v>
      </c>
      <c r="I112" s="39">
        <v>5</v>
      </c>
      <c r="J112" s="39">
        <v>8</v>
      </c>
      <c r="K112" s="39"/>
    </row>
    <row r="113" spans="1:11" x14ac:dyDescent="0.25">
      <c r="A113">
        <v>108</v>
      </c>
      <c r="B113" s="8"/>
      <c r="C113" s="9" t="s">
        <v>16</v>
      </c>
      <c r="D113" s="9">
        <v>39619</v>
      </c>
      <c r="E113" s="10" t="s">
        <v>10</v>
      </c>
      <c r="F113" s="9" t="s">
        <v>10</v>
      </c>
      <c r="G113" s="39" t="s">
        <v>10</v>
      </c>
      <c r="H113" s="39">
        <v>30</v>
      </c>
      <c r="I113" s="39">
        <v>6</v>
      </c>
      <c r="J113" s="39">
        <v>7</v>
      </c>
      <c r="K113" s="39"/>
    </row>
    <row r="114" spans="1:11" x14ac:dyDescent="0.25">
      <c r="A114">
        <v>109</v>
      </c>
      <c r="B114" s="8"/>
      <c r="C114" s="9" t="s">
        <v>16</v>
      </c>
      <c r="D114" s="9">
        <v>39619</v>
      </c>
      <c r="E114" s="10" t="s">
        <v>10</v>
      </c>
      <c r="F114" s="9" t="s">
        <v>10</v>
      </c>
      <c r="G114" s="39" t="s">
        <v>11</v>
      </c>
      <c r="H114" s="39">
        <v>19</v>
      </c>
      <c r="I114" s="39">
        <v>5</v>
      </c>
      <c r="J114" s="39">
        <v>6</v>
      </c>
      <c r="K114" s="39"/>
    </row>
    <row r="115" spans="1:11" x14ac:dyDescent="0.25">
      <c r="A115">
        <v>110</v>
      </c>
      <c r="B115" s="8"/>
      <c r="C115" s="9" t="s">
        <v>16</v>
      </c>
      <c r="D115" s="9">
        <v>39619</v>
      </c>
      <c r="E115" s="10" t="s">
        <v>9</v>
      </c>
      <c r="F115" s="9" t="s">
        <v>10</v>
      </c>
      <c r="G115" s="39" t="s">
        <v>9</v>
      </c>
      <c r="H115" s="39">
        <v>39</v>
      </c>
      <c r="I115" s="39">
        <v>8</v>
      </c>
      <c r="J115" s="39">
        <v>11</v>
      </c>
      <c r="K115" s="39"/>
    </row>
    <row r="116" spans="1:11" x14ac:dyDescent="0.25">
      <c r="A116">
        <v>111</v>
      </c>
      <c r="B116" s="8"/>
      <c r="C116" s="9" t="s">
        <v>16</v>
      </c>
      <c r="D116" s="9">
        <v>39619</v>
      </c>
      <c r="E116" s="10" t="s">
        <v>9</v>
      </c>
      <c r="F116" s="9" t="s">
        <v>10</v>
      </c>
      <c r="G116" s="39" t="s">
        <v>9</v>
      </c>
      <c r="H116" s="39">
        <v>30</v>
      </c>
      <c r="I116" s="39">
        <v>7</v>
      </c>
      <c r="J116" s="39">
        <v>14</v>
      </c>
      <c r="K116" s="39"/>
    </row>
    <row r="117" spans="1:11" x14ac:dyDescent="0.25">
      <c r="A117">
        <v>112</v>
      </c>
      <c r="B117" s="8"/>
      <c r="C117" s="9" t="s">
        <v>16</v>
      </c>
      <c r="D117" s="9">
        <v>39619</v>
      </c>
      <c r="E117" s="10" t="s">
        <v>10</v>
      </c>
      <c r="F117" s="9" t="s">
        <v>10</v>
      </c>
      <c r="G117" s="39" t="s">
        <v>9</v>
      </c>
      <c r="H117" s="39">
        <v>26</v>
      </c>
      <c r="I117" s="39">
        <v>6</v>
      </c>
      <c r="J117" s="39">
        <v>8</v>
      </c>
      <c r="K117" s="39"/>
    </row>
    <row r="118" spans="1:11" x14ac:dyDescent="0.25">
      <c r="A118">
        <v>113</v>
      </c>
      <c r="B118" s="8"/>
      <c r="C118" s="9" t="s">
        <v>16</v>
      </c>
      <c r="D118" s="9">
        <v>39619</v>
      </c>
      <c r="E118" s="10" t="s">
        <v>11</v>
      </c>
      <c r="F118" s="9" t="s">
        <v>10</v>
      </c>
      <c r="G118" s="39" t="s">
        <v>9</v>
      </c>
      <c r="H118" s="39">
        <v>30</v>
      </c>
      <c r="I118" s="39">
        <v>5</v>
      </c>
      <c r="J118" s="39">
        <v>7</v>
      </c>
      <c r="K118" s="39"/>
    </row>
    <row r="119" spans="1:11" x14ac:dyDescent="0.25">
      <c r="A119">
        <v>114</v>
      </c>
      <c r="B119" s="8"/>
      <c r="C119" s="9" t="s">
        <v>16</v>
      </c>
      <c r="D119" s="9">
        <v>39619</v>
      </c>
      <c r="E119" s="10" t="s">
        <v>9</v>
      </c>
      <c r="F119" s="9" t="s">
        <v>10</v>
      </c>
      <c r="G119" s="39" t="s">
        <v>9</v>
      </c>
      <c r="H119" s="39">
        <v>31</v>
      </c>
      <c r="I119" s="39">
        <v>5</v>
      </c>
      <c r="J119" s="39">
        <v>5</v>
      </c>
      <c r="K119" s="39"/>
    </row>
    <row r="120" spans="1:11" x14ac:dyDescent="0.25">
      <c r="A120">
        <v>115</v>
      </c>
      <c r="B120" s="8"/>
      <c r="C120" s="9" t="s">
        <v>16</v>
      </c>
      <c r="D120" s="9">
        <v>39619</v>
      </c>
      <c r="E120" s="10" t="s">
        <v>10</v>
      </c>
      <c r="F120" s="9" t="s">
        <v>9</v>
      </c>
      <c r="G120" s="39" t="s">
        <v>9</v>
      </c>
      <c r="H120" s="39">
        <v>37</v>
      </c>
      <c r="I120" s="39">
        <v>6</v>
      </c>
      <c r="J120" s="39">
        <v>9</v>
      </c>
      <c r="K120" s="39"/>
    </row>
    <row r="121" spans="1:11" x14ac:dyDescent="0.25">
      <c r="A121">
        <v>116</v>
      </c>
      <c r="B121" s="8"/>
      <c r="C121" s="9" t="s">
        <v>16</v>
      </c>
      <c r="D121" s="9">
        <v>39619</v>
      </c>
      <c r="E121" s="10" t="s">
        <v>10</v>
      </c>
      <c r="F121" s="9" t="s">
        <v>9</v>
      </c>
      <c r="G121" s="39" t="s">
        <v>9</v>
      </c>
      <c r="H121" s="39">
        <v>30</v>
      </c>
      <c r="I121" s="39">
        <v>7</v>
      </c>
      <c r="J121" s="39">
        <v>7</v>
      </c>
      <c r="K121" s="39"/>
    </row>
    <row r="122" spans="1:11" x14ac:dyDescent="0.25">
      <c r="A122">
        <v>117</v>
      </c>
      <c r="B122" s="8"/>
      <c r="C122" s="9" t="s">
        <v>16</v>
      </c>
      <c r="D122" s="9">
        <v>39619</v>
      </c>
      <c r="E122" s="10" t="s">
        <v>10</v>
      </c>
      <c r="F122" s="9" t="s">
        <v>10</v>
      </c>
      <c r="G122" s="39" t="s">
        <v>9</v>
      </c>
      <c r="H122" s="39">
        <v>35</v>
      </c>
      <c r="I122" s="39">
        <v>5</v>
      </c>
      <c r="J122" s="39">
        <v>8</v>
      </c>
      <c r="K122" s="39"/>
    </row>
    <row r="123" spans="1:11" x14ac:dyDescent="0.25">
      <c r="A123">
        <v>118</v>
      </c>
      <c r="B123" s="8"/>
      <c r="C123" s="9" t="s">
        <v>16</v>
      </c>
      <c r="D123" s="9">
        <v>39619</v>
      </c>
      <c r="E123" s="10" t="s">
        <v>10</v>
      </c>
      <c r="F123" s="9" t="s">
        <v>10</v>
      </c>
      <c r="G123" s="39" t="s">
        <v>9</v>
      </c>
      <c r="H123" s="39">
        <v>33</v>
      </c>
      <c r="I123" s="39">
        <v>5</v>
      </c>
      <c r="J123" s="39">
        <v>7</v>
      </c>
      <c r="K123" s="39"/>
    </row>
    <row r="124" spans="1:11" x14ac:dyDescent="0.25">
      <c r="A124">
        <v>119</v>
      </c>
      <c r="B124" s="8"/>
      <c r="C124" s="9" t="s">
        <v>16</v>
      </c>
      <c r="D124" s="9">
        <v>39619</v>
      </c>
      <c r="E124" s="10" t="s">
        <v>9</v>
      </c>
      <c r="F124" s="9" t="s">
        <v>11</v>
      </c>
      <c r="G124" s="39"/>
      <c r="H124" s="39"/>
      <c r="I124" s="39"/>
      <c r="J124" s="39"/>
      <c r="K124" s="39"/>
    </row>
    <row r="125" spans="1:11" x14ac:dyDescent="0.25">
      <c r="A125">
        <v>120</v>
      </c>
      <c r="B125" s="8"/>
      <c r="C125" s="9" t="s">
        <v>16</v>
      </c>
      <c r="D125" s="9">
        <v>39619</v>
      </c>
      <c r="E125" s="10" t="s">
        <v>9</v>
      </c>
      <c r="F125" s="9" t="s">
        <v>10</v>
      </c>
      <c r="G125" s="39"/>
      <c r="H125" s="39"/>
      <c r="I125" s="39"/>
      <c r="J125" s="39"/>
      <c r="K125" s="39"/>
    </row>
    <row r="126" spans="1:11" x14ac:dyDescent="0.25">
      <c r="A126">
        <v>121</v>
      </c>
      <c r="B126" s="8"/>
      <c r="C126" s="9" t="s">
        <v>16</v>
      </c>
      <c r="D126" s="9">
        <v>39619</v>
      </c>
      <c r="E126" s="10" t="s">
        <v>9</v>
      </c>
      <c r="F126" s="9" t="s">
        <v>10</v>
      </c>
      <c r="G126" s="39"/>
      <c r="H126" s="39"/>
      <c r="I126" s="39"/>
      <c r="J126" s="39"/>
      <c r="K126" s="39"/>
    </row>
    <row r="127" spans="1:11" x14ac:dyDescent="0.25">
      <c r="A127">
        <v>122</v>
      </c>
      <c r="B127" s="8"/>
      <c r="C127" s="9" t="s">
        <v>16</v>
      </c>
      <c r="D127" s="9">
        <v>39619</v>
      </c>
      <c r="E127" s="10" t="s">
        <v>9</v>
      </c>
      <c r="F127" s="9" t="s">
        <v>10</v>
      </c>
      <c r="G127" s="39"/>
      <c r="H127" s="39"/>
      <c r="I127" s="39"/>
      <c r="J127" s="39"/>
      <c r="K127" s="39"/>
    </row>
    <row r="128" spans="1:11" x14ac:dyDescent="0.25">
      <c r="A128">
        <v>1</v>
      </c>
      <c r="B128" s="8">
        <v>2</v>
      </c>
      <c r="C128" s="9" t="s">
        <v>16</v>
      </c>
      <c r="D128" s="9">
        <v>8482</v>
      </c>
      <c r="E128" s="10" t="s">
        <v>9</v>
      </c>
      <c r="F128" s="9" t="s">
        <v>9</v>
      </c>
      <c r="G128" s="39" t="s">
        <v>9</v>
      </c>
      <c r="H128" s="39">
        <v>28</v>
      </c>
      <c r="I128" s="39">
        <v>6.5</v>
      </c>
      <c r="J128" s="39">
        <v>5</v>
      </c>
      <c r="K128" s="39"/>
    </row>
    <row r="129" spans="1:11" x14ac:dyDescent="0.25">
      <c r="A129">
        <v>2</v>
      </c>
      <c r="B129" s="8"/>
      <c r="C129" s="9"/>
      <c r="D129" s="9">
        <v>8482</v>
      </c>
      <c r="E129" s="10" t="s">
        <v>9</v>
      </c>
      <c r="F129" s="9" t="s">
        <v>9</v>
      </c>
      <c r="G129" s="39" t="s">
        <v>9</v>
      </c>
      <c r="H129" s="39">
        <v>31</v>
      </c>
      <c r="I129" s="39">
        <v>5</v>
      </c>
      <c r="J129" s="39">
        <v>5</v>
      </c>
      <c r="K129" s="39"/>
    </row>
    <row r="130" spans="1:11" x14ac:dyDescent="0.25">
      <c r="A130">
        <v>3</v>
      </c>
      <c r="B130" s="8"/>
      <c r="C130" s="9"/>
      <c r="D130" s="9">
        <v>8482</v>
      </c>
      <c r="E130" s="10" t="s">
        <v>10</v>
      </c>
      <c r="F130" s="9" t="s">
        <v>10</v>
      </c>
      <c r="G130" s="39" t="s">
        <v>10</v>
      </c>
      <c r="H130" s="39">
        <v>23</v>
      </c>
      <c r="I130" s="39">
        <v>6</v>
      </c>
      <c r="J130" s="39">
        <v>3.5</v>
      </c>
      <c r="K130" s="39"/>
    </row>
    <row r="131" spans="1:11" x14ac:dyDescent="0.25">
      <c r="A131">
        <v>4</v>
      </c>
      <c r="B131" s="8"/>
      <c r="C131" s="9"/>
      <c r="D131" s="9">
        <v>8482</v>
      </c>
      <c r="E131" s="10" t="s">
        <v>9</v>
      </c>
      <c r="F131" s="9" t="s">
        <v>10</v>
      </c>
      <c r="G131" s="39" t="s">
        <v>13</v>
      </c>
      <c r="H131" s="39"/>
      <c r="I131" s="39"/>
      <c r="J131" s="39"/>
      <c r="K131" s="39"/>
    </row>
    <row r="132" spans="1:11" x14ac:dyDescent="0.25">
      <c r="A132">
        <v>5</v>
      </c>
      <c r="B132" s="8"/>
      <c r="C132" s="9"/>
      <c r="D132" s="9">
        <v>8482</v>
      </c>
      <c r="E132" s="10" t="s">
        <v>9</v>
      </c>
      <c r="F132" s="9" t="s">
        <v>10</v>
      </c>
      <c r="G132" s="39" t="s">
        <v>11</v>
      </c>
      <c r="H132" s="39">
        <v>31</v>
      </c>
      <c r="I132" s="39">
        <v>4</v>
      </c>
      <c r="J132" s="39">
        <v>2</v>
      </c>
      <c r="K132" s="39"/>
    </row>
    <row r="133" spans="1:11" x14ac:dyDescent="0.25">
      <c r="A133">
        <v>6</v>
      </c>
      <c r="B133" s="8"/>
      <c r="C133" s="9"/>
      <c r="D133" s="9">
        <v>8482</v>
      </c>
      <c r="E133" s="10" t="s">
        <v>9</v>
      </c>
      <c r="F133" s="9" t="s">
        <v>10</v>
      </c>
      <c r="G133" s="39" t="s">
        <v>10</v>
      </c>
      <c r="H133" s="39">
        <v>35.5</v>
      </c>
      <c r="I133" s="39">
        <v>4</v>
      </c>
      <c r="J133" s="39">
        <v>3</v>
      </c>
      <c r="K133" s="39"/>
    </row>
    <row r="134" spans="1:11" x14ac:dyDescent="0.25">
      <c r="A134">
        <v>7</v>
      </c>
      <c r="B134" s="8"/>
      <c r="C134" s="9"/>
      <c r="D134" s="9">
        <v>8482</v>
      </c>
      <c r="E134" s="10" t="s">
        <v>9</v>
      </c>
      <c r="F134" s="9" t="s">
        <v>9</v>
      </c>
      <c r="G134" s="39" t="s">
        <v>9</v>
      </c>
      <c r="H134" s="39">
        <v>39</v>
      </c>
      <c r="I134" s="39">
        <v>7</v>
      </c>
      <c r="J134" s="39">
        <v>12.5</v>
      </c>
      <c r="K134" s="39"/>
    </row>
    <row r="135" spans="1:11" x14ac:dyDescent="0.25">
      <c r="A135">
        <v>8</v>
      </c>
      <c r="B135" s="8"/>
      <c r="C135" s="9"/>
      <c r="D135" s="9">
        <v>8482</v>
      </c>
      <c r="E135" s="10" t="s">
        <v>9</v>
      </c>
      <c r="F135" s="9" t="s">
        <v>9</v>
      </c>
      <c r="G135" s="39" t="s">
        <v>10</v>
      </c>
      <c r="H135" s="39">
        <v>29.5</v>
      </c>
      <c r="I135" s="39">
        <v>7</v>
      </c>
      <c r="J135" s="39">
        <v>5</v>
      </c>
      <c r="K135" s="39"/>
    </row>
    <row r="136" spans="1:11" x14ac:dyDescent="0.25">
      <c r="A136">
        <v>9</v>
      </c>
      <c r="B136" s="8"/>
      <c r="C136" s="9"/>
      <c r="D136" s="9">
        <v>8482</v>
      </c>
      <c r="E136" s="10" t="s">
        <v>9</v>
      </c>
      <c r="F136" s="9" t="s">
        <v>9</v>
      </c>
      <c r="G136" s="39" t="s">
        <v>9</v>
      </c>
      <c r="H136" s="39">
        <v>30</v>
      </c>
      <c r="I136" s="39">
        <v>8</v>
      </c>
      <c r="J136" s="39">
        <v>6.5</v>
      </c>
      <c r="K136" s="39"/>
    </row>
    <row r="137" spans="1:11" x14ac:dyDescent="0.25">
      <c r="A137">
        <v>10</v>
      </c>
      <c r="B137" s="8"/>
      <c r="C137" s="9"/>
      <c r="D137" s="9">
        <v>8482</v>
      </c>
      <c r="E137" s="10" t="s">
        <v>9</v>
      </c>
      <c r="F137" s="9" t="s">
        <v>9</v>
      </c>
      <c r="G137" s="39" t="s">
        <v>9</v>
      </c>
      <c r="H137" s="39">
        <v>43</v>
      </c>
      <c r="I137" s="39">
        <v>7.5</v>
      </c>
      <c r="J137" s="39">
        <v>11</v>
      </c>
      <c r="K137" s="39"/>
    </row>
    <row r="138" spans="1:11" x14ac:dyDescent="0.25">
      <c r="A138">
        <v>11</v>
      </c>
      <c r="B138" s="8"/>
      <c r="C138" s="9"/>
      <c r="D138" s="9">
        <v>8482</v>
      </c>
      <c r="E138" s="10" t="s">
        <v>9</v>
      </c>
      <c r="F138" s="9" t="s">
        <v>9</v>
      </c>
      <c r="G138" s="39" t="s">
        <v>9</v>
      </c>
      <c r="H138" s="39">
        <v>30</v>
      </c>
      <c r="I138" s="39">
        <v>6</v>
      </c>
      <c r="J138" s="39">
        <v>5</v>
      </c>
      <c r="K138" s="39"/>
    </row>
    <row r="139" spans="1:11" x14ac:dyDescent="0.25">
      <c r="A139">
        <v>12</v>
      </c>
      <c r="B139" s="8"/>
      <c r="C139" s="9"/>
      <c r="D139" s="9">
        <v>8482</v>
      </c>
      <c r="E139" s="10" t="s">
        <v>9</v>
      </c>
      <c r="F139" s="9" t="s">
        <v>9</v>
      </c>
      <c r="G139" s="39" t="s">
        <v>9</v>
      </c>
      <c r="H139" s="39">
        <v>37</v>
      </c>
      <c r="I139" s="39">
        <v>7</v>
      </c>
      <c r="J139" s="39">
        <v>12</v>
      </c>
      <c r="K139" s="39"/>
    </row>
    <row r="140" spans="1:11" x14ac:dyDescent="0.25">
      <c r="A140">
        <v>13</v>
      </c>
      <c r="B140" s="8"/>
      <c r="C140" s="9"/>
      <c r="D140" s="9">
        <v>8482</v>
      </c>
      <c r="E140" s="10" t="s">
        <v>10</v>
      </c>
      <c r="F140" s="9" t="s">
        <v>10</v>
      </c>
      <c r="G140" s="39" t="s">
        <v>10</v>
      </c>
      <c r="H140" s="39">
        <v>39</v>
      </c>
      <c r="I140" s="39">
        <v>6</v>
      </c>
      <c r="J140" s="39">
        <v>2.5</v>
      </c>
      <c r="K140" s="39"/>
    </row>
    <row r="141" spans="1:11" x14ac:dyDescent="0.25">
      <c r="A141">
        <v>14</v>
      </c>
      <c r="B141" s="8"/>
      <c r="C141" s="9"/>
      <c r="D141" s="9">
        <v>8482</v>
      </c>
      <c r="E141" s="10" t="s">
        <v>9</v>
      </c>
      <c r="F141" s="9" t="s">
        <v>9</v>
      </c>
      <c r="G141" s="39" t="s">
        <v>9</v>
      </c>
      <c r="H141" s="39">
        <v>32</v>
      </c>
      <c r="I141" s="39">
        <v>5</v>
      </c>
      <c r="J141" s="39">
        <v>5</v>
      </c>
      <c r="K141" s="39"/>
    </row>
    <row r="142" spans="1:11" x14ac:dyDescent="0.25">
      <c r="A142">
        <v>15</v>
      </c>
      <c r="B142" s="8"/>
      <c r="C142" s="9"/>
      <c r="D142" s="9">
        <v>8482</v>
      </c>
      <c r="E142" s="10" t="s">
        <v>9</v>
      </c>
      <c r="F142" s="9" t="s">
        <v>9</v>
      </c>
      <c r="G142" s="39" t="s">
        <v>9</v>
      </c>
      <c r="H142" s="39">
        <v>33</v>
      </c>
      <c r="I142" s="39">
        <v>5</v>
      </c>
      <c r="J142" s="39">
        <v>8.5</v>
      </c>
      <c r="K142" s="39"/>
    </row>
    <row r="143" spans="1:11" x14ac:dyDescent="0.25">
      <c r="A143">
        <v>16</v>
      </c>
      <c r="B143" s="8"/>
      <c r="C143" s="9"/>
      <c r="D143" s="9">
        <v>8482</v>
      </c>
      <c r="E143" s="10" t="s">
        <v>9</v>
      </c>
      <c r="F143" s="9" t="s">
        <v>10</v>
      </c>
      <c r="G143" s="39" t="s">
        <v>10</v>
      </c>
      <c r="H143" s="39">
        <v>33</v>
      </c>
      <c r="I143" s="39">
        <v>8</v>
      </c>
      <c r="J143" s="39">
        <v>11</v>
      </c>
      <c r="K143" s="39"/>
    </row>
    <row r="144" spans="1:11" x14ac:dyDescent="0.25">
      <c r="A144">
        <v>17</v>
      </c>
      <c r="B144" s="8"/>
      <c r="C144" s="9"/>
      <c r="D144" s="9">
        <v>8482</v>
      </c>
      <c r="E144" s="10" t="s">
        <v>10</v>
      </c>
      <c r="F144" s="9" t="s">
        <v>9</v>
      </c>
      <c r="G144" s="39" t="s">
        <v>10</v>
      </c>
      <c r="H144" s="39">
        <v>27</v>
      </c>
      <c r="I144" s="39">
        <v>4</v>
      </c>
      <c r="J144" s="39">
        <v>9</v>
      </c>
      <c r="K144" s="39"/>
    </row>
    <row r="145" spans="1:11" x14ac:dyDescent="0.25">
      <c r="A145">
        <v>18</v>
      </c>
      <c r="B145" s="8"/>
      <c r="C145" s="9"/>
      <c r="D145" s="9">
        <v>8482</v>
      </c>
      <c r="E145" s="10" t="s">
        <v>10</v>
      </c>
      <c r="F145" s="9" t="s">
        <v>9</v>
      </c>
      <c r="G145" s="39" t="s">
        <v>9</v>
      </c>
      <c r="H145" s="39">
        <v>34</v>
      </c>
      <c r="I145" s="39">
        <v>6</v>
      </c>
      <c r="J145" s="39">
        <v>10.5</v>
      </c>
      <c r="K145" s="39"/>
    </row>
    <row r="146" spans="1:11" x14ac:dyDescent="0.25">
      <c r="A146">
        <v>19</v>
      </c>
      <c r="B146" s="8"/>
      <c r="C146" s="9"/>
      <c r="D146" s="9">
        <v>8482</v>
      </c>
      <c r="E146" s="10" t="s">
        <v>10</v>
      </c>
      <c r="F146" s="9" t="s">
        <v>9</v>
      </c>
      <c r="G146" s="39" t="s">
        <v>9</v>
      </c>
      <c r="H146" s="39">
        <v>36</v>
      </c>
      <c r="I146" s="39">
        <v>5</v>
      </c>
      <c r="J146" s="39">
        <v>7.5</v>
      </c>
      <c r="K146" s="39"/>
    </row>
    <row r="147" spans="1:11" x14ac:dyDescent="0.25">
      <c r="A147">
        <v>20</v>
      </c>
      <c r="B147" s="8"/>
      <c r="C147" s="9"/>
      <c r="D147" s="9">
        <v>8482</v>
      </c>
      <c r="E147" s="10" t="s">
        <v>10</v>
      </c>
      <c r="F147" s="9" t="s">
        <v>10</v>
      </c>
      <c r="G147" s="39" t="s">
        <v>10</v>
      </c>
      <c r="H147" s="39">
        <v>39</v>
      </c>
      <c r="I147" s="39">
        <v>4</v>
      </c>
      <c r="J147" s="39">
        <v>4</v>
      </c>
      <c r="K147" s="39"/>
    </row>
    <row r="148" spans="1:11" x14ac:dyDescent="0.25">
      <c r="A148">
        <v>21</v>
      </c>
      <c r="B148" s="8"/>
      <c r="C148" s="9"/>
      <c r="D148" s="9">
        <v>8482</v>
      </c>
      <c r="E148" s="10" t="s">
        <v>9</v>
      </c>
      <c r="F148" s="9" t="s">
        <v>9</v>
      </c>
      <c r="G148" s="39" t="s">
        <v>10</v>
      </c>
      <c r="H148" s="39">
        <v>33</v>
      </c>
      <c r="I148" s="39">
        <v>6</v>
      </c>
      <c r="J148" s="39">
        <v>3</v>
      </c>
      <c r="K148" s="39"/>
    </row>
    <row r="149" spans="1:11" x14ac:dyDescent="0.25">
      <c r="A149">
        <v>22</v>
      </c>
      <c r="B149" s="8"/>
      <c r="C149" s="9"/>
      <c r="D149" s="9">
        <v>8482</v>
      </c>
      <c r="E149" s="10" t="s">
        <v>9</v>
      </c>
      <c r="F149" s="9" t="s">
        <v>10</v>
      </c>
      <c r="G149" s="39" t="s">
        <v>11</v>
      </c>
      <c r="H149" s="39">
        <v>17</v>
      </c>
      <c r="I149" s="39">
        <v>4</v>
      </c>
      <c r="J149" s="39">
        <v>6.5</v>
      </c>
      <c r="K149" s="39"/>
    </row>
    <row r="150" spans="1:11" x14ac:dyDescent="0.25">
      <c r="A150">
        <v>23</v>
      </c>
      <c r="B150" s="8"/>
      <c r="C150" s="9"/>
      <c r="D150" s="9">
        <v>8482</v>
      </c>
      <c r="E150" s="10" t="s">
        <v>9</v>
      </c>
      <c r="F150" s="9" t="s">
        <v>10</v>
      </c>
      <c r="G150" s="39" t="s">
        <v>10</v>
      </c>
      <c r="H150" s="39">
        <v>33</v>
      </c>
      <c r="I150" s="39">
        <v>6</v>
      </c>
      <c r="J150" s="39">
        <v>10</v>
      </c>
      <c r="K150" s="39"/>
    </row>
    <row r="151" spans="1:11" x14ac:dyDescent="0.25">
      <c r="A151">
        <v>24</v>
      </c>
      <c r="B151" s="8"/>
      <c r="C151" s="9"/>
      <c r="D151" s="9">
        <v>8482</v>
      </c>
      <c r="E151" s="10" t="s">
        <v>9</v>
      </c>
      <c r="F151" s="9" t="s">
        <v>10</v>
      </c>
      <c r="G151" s="39" t="s">
        <v>10</v>
      </c>
      <c r="H151" s="39">
        <v>32</v>
      </c>
      <c r="I151" s="39">
        <v>5</v>
      </c>
      <c r="J151" s="39">
        <v>12</v>
      </c>
      <c r="K151" s="39"/>
    </row>
    <row r="152" spans="1:11" x14ac:dyDescent="0.25">
      <c r="A152">
        <v>25</v>
      </c>
      <c r="B152" s="8"/>
      <c r="C152" s="9"/>
      <c r="D152" s="9">
        <v>8482</v>
      </c>
      <c r="E152" s="10" t="s">
        <v>9</v>
      </c>
      <c r="F152" s="9" t="s">
        <v>10</v>
      </c>
      <c r="G152" s="39" t="s">
        <v>10</v>
      </c>
      <c r="H152" s="39">
        <v>41</v>
      </c>
      <c r="I152" s="39">
        <v>7</v>
      </c>
      <c r="J152" s="39">
        <v>16</v>
      </c>
      <c r="K152" s="39"/>
    </row>
    <row r="153" spans="1:11" x14ac:dyDescent="0.25">
      <c r="A153">
        <v>26</v>
      </c>
      <c r="B153" s="8"/>
      <c r="C153" s="9"/>
      <c r="D153" s="9">
        <v>8482</v>
      </c>
      <c r="E153" s="10" t="s">
        <v>10</v>
      </c>
      <c r="F153" s="9" t="s">
        <v>10</v>
      </c>
      <c r="G153" s="39" t="s">
        <v>10</v>
      </c>
      <c r="H153" s="39">
        <v>21</v>
      </c>
      <c r="I153" s="39">
        <v>4</v>
      </c>
      <c r="J153" s="39">
        <v>11</v>
      </c>
      <c r="K153" s="39"/>
    </row>
    <row r="154" spans="1:11" x14ac:dyDescent="0.25">
      <c r="A154">
        <v>27</v>
      </c>
      <c r="B154" s="8"/>
      <c r="C154" s="9"/>
      <c r="D154" s="9">
        <v>8482</v>
      </c>
      <c r="E154" s="10" t="s">
        <v>10</v>
      </c>
      <c r="F154" s="9" t="s">
        <v>9</v>
      </c>
      <c r="G154" s="39" t="s">
        <v>9</v>
      </c>
      <c r="H154" s="39">
        <v>33</v>
      </c>
      <c r="I154" s="39">
        <v>5</v>
      </c>
      <c r="J154" s="39">
        <v>6.5</v>
      </c>
      <c r="K154" s="39"/>
    </row>
    <row r="155" spans="1:11" x14ac:dyDescent="0.25">
      <c r="A155">
        <v>28</v>
      </c>
      <c r="B155" s="8"/>
      <c r="C155" s="9"/>
      <c r="D155" s="9">
        <v>8482</v>
      </c>
      <c r="E155" s="10" t="s">
        <v>10</v>
      </c>
      <c r="F155" s="9" t="s">
        <v>10</v>
      </c>
      <c r="G155" s="39" t="s">
        <v>10</v>
      </c>
      <c r="H155" s="39">
        <v>24</v>
      </c>
      <c r="I155" s="39">
        <v>4</v>
      </c>
      <c r="J155" s="39">
        <v>4</v>
      </c>
      <c r="K155" s="39"/>
    </row>
    <row r="156" spans="1:11" x14ac:dyDescent="0.25">
      <c r="A156">
        <v>29</v>
      </c>
      <c r="B156" s="8"/>
      <c r="C156" s="9"/>
      <c r="D156" s="9">
        <v>8482</v>
      </c>
      <c r="E156" s="10" t="s">
        <v>9</v>
      </c>
      <c r="F156" s="9" t="s">
        <v>10</v>
      </c>
      <c r="G156" s="39" t="s">
        <v>10</v>
      </c>
      <c r="H156" s="39">
        <v>20</v>
      </c>
      <c r="I156" s="39">
        <v>6.5</v>
      </c>
      <c r="J156" s="39">
        <v>4.5</v>
      </c>
      <c r="K156" s="39"/>
    </row>
    <row r="157" spans="1:11" x14ac:dyDescent="0.25">
      <c r="A157">
        <v>30</v>
      </c>
      <c r="B157" s="8"/>
      <c r="C157" s="9"/>
      <c r="D157" s="9">
        <v>8482</v>
      </c>
      <c r="E157" s="10" t="s">
        <v>9</v>
      </c>
      <c r="F157" s="9" t="s">
        <v>9</v>
      </c>
      <c r="G157" s="39" t="s">
        <v>9</v>
      </c>
      <c r="H157" s="39">
        <v>33</v>
      </c>
      <c r="I157" s="39">
        <v>5</v>
      </c>
      <c r="J157" s="39">
        <v>7</v>
      </c>
      <c r="K157" s="39"/>
    </row>
    <row r="158" spans="1:11" x14ac:dyDescent="0.25">
      <c r="A158">
        <v>31</v>
      </c>
      <c r="B158" s="8"/>
      <c r="C158" s="9"/>
      <c r="D158" s="9">
        <v>8482</v>
      </c>
      <c r="E158" s="10" t="s">
        <v>9</v>
      </c>
      <c r="F158" s="9" t="s">
        <v>9</v>
      </c>
      <c r="G158" s="39" t="s">
        <v>10</v>
      </c>
      <c r="H158" s="39">
        <v>25</v>
      </c>
      <c r="I158" s="39">
        <v>5</v>
      </c>
      <c r="J158" s="39">
        <v>14</v>
      </c>
      <c r="K158" s="39"/>
    </row>
    <row r="159" spans="1:11" x14ac:dyDescent="0.25">
      <c r="A159">
        <v>32</v>
      </c>
      <c r="B159" s="8"/>
      <c r="C159" s="9"/>
      <c r="D159" s="9">
        <v>8482</v>
      </c>
      <c r="E159" s="10" t="s">
        <v>9</v>
      </c>
      <c r="F159" s="9" t="s">
        <v>9</v>
      </c>
      <c r="G159" s="39" t="s">
        <v>10</v>
      </c>
      <c r="H159" s="39">
        <v>29</v>
      </c>
      <c r="I159" s="39">
        <v>6</v>
      </c>
      <c r="J159" s="39">
        <v>12</v>
      </c>
      <c r="K159" s="39"/>
    </row>
    <row r="160" spans="1:11" x14ac:dyDescent="0.25">
      <c r="A160">
        <v>33</v>
      </c>
      <c r="B160" s="8"/>
      <c r="C160" s="9"/>
      <c r="D160" s="9">
        <v>8482</v>
      </c>
      <c r="E160" s="10" t="s">
        <v>9</v>
      </c>
      <c r="F160" s="9" t="s">
        <v>9</v>
      </c>
      <c r="G160" s="39" t="s">
        <v>10</v>
      </c>
      <c r="H160" s="39">
        <v>29</v>
      </c>
      <c r="I160" s="39">
        <v>5</v>
      </c>
      <c r="J160" s="39">
        <v>11</v>
      </c>
      <c r="K160" s="39"/>
    </row>
    <row r="161" spans="1:11" x14ac:dyDescent="0.25">
      <c r="A161">
        <v>34</v>
      </c>
      <c r="B161" s="8"/>
      <c r="C161" s="9"/>
      <c r="D161" s="9">
        <v>8482</v>
      </c>
      <c r="E161" s="10" t="s">
        <v>9</v>
      </c>
      <c r="F161" s="9" t="s">
        <v>9</v>
      </c>
      <c r="G161" s="39" t="s">
        <v>9</v>
      </c>
      <c r="H161" s="39">
        <v>32</v>
      </c>
      <c r="I161" s="39">
        <v>8</v>
      </c>
      <c r="J161" s="39">
        <v>10</v>
      </c>
      <c r="K161" s="39"/>
    </row>
    <row r="162" spans="1:11" x14ac:dyDescent="0.25">
      <c r="A162">
        <v>35</v>
      </c>
      <c r="B162" s="8"/>
      <c r="C162" s="9"/>
      <c r="D162" s="9">
        <v>8482</v>
      </c>
      <c r="E162" s="10" t="s">
        <v>9</v>
      </c>
      <c r="F162" s="9" t="s">
        <v>9</v>
      </c>
      <c r="G162" s="39" t="s">
        <v>9</v>
      </c>
      <c r="H162" s="39">
        <v>36</v>
      </c>
      <c r="I162" s="39">
        <v>6</v>
      </c>
      <c r="J162" s="39">
        <v>11</v>
      </c>
      <c r="K162" s="39"/>
    </row>
    <row r="163" spans="1:11" x14ac:dyDescent="0.25">
      <c r="A163">
        <v>36</v>
      </c>
      <c r="B163" s="8"/>
      <c r="C163" s="9"/>
      <c r="D163" s="9">
        <v>8482</v>
      </c>
      <c r="E163" s="10" t="s">
        <v>10</v>
      </c>
      <c r="F163" s="9" t="s">
        <v>9</v>
      </c>
      <c r="G163" s="39" t="s">
        <v>9</v>
      </c>
      <c r="H163" s="39">
        <v>33</v>
      </c>
      <c r="I163" s="39">
        <v>5</v>
      </c>
      <c r="J163" s="39">
        <v>5</v>
      </c>
      <c r="K163" s="39"/>
    </row>
    <row r="164" spans="1:11" x14ac:dyDescent="0.25">
      <c r="A164">
        <v>37</v>
      </c>
      <c r="B164" s="8"/>
      <c r="C164" s="9"/>
      <c r="D164" s="9">
        <v>8482</v>
      </c>
      <c r="E164" s="10" t="s">
        <v>9</v>
      </c>
      <c r="F164" s="9" t="s">
        <v>10</v>
      </c>
      <c r="G164" s="39" t="s">
        <v>10</v>
      </c>
      <c r="H164" s="39">
        <v>28</v>
      </c>
      <c r="I164" s="39">
        <v>5</v>
      </c>
      <c r="J164" s="39">
        <v>5</v>
      </c>
      <c r="K164" s="39"/>
    </row>
    <row r="165" spans="1:11" x14ac:dyDescent="0.25">
      <c r="A165">
        <v>38</v>
      </c>
      <c r="B165" s="8"/>
      <c r="C165" s="9"/>
      <c r="D165" s="9">
        <v>8482</v>
      </c>
      <c r="E165" s="10" t="s">
        <v>9</v>
      </c>
      <c r="F165" s="9" t="s">
        <v>10</v>
      </c>
      <c r="G165" s="39" t="s">
        <v>10</v>
      </c>
      <c r="H165" s="39">
        <v>34</v>
      </c>
      <c r="I165" s="39">
        <v>5</v>
      </c>
      <c r="J165" s="39">
        <v>12</v>
      </c>
      <c r="K165" s="39"/>
    </row>
    <row r="166" spans="1:11" x14ac:dyDescent="0.25">
      <c r="A166">
        <v>39</v>
      </c>
      <c r="B166" s="8"/>
      <c r="C166" s="9"/>
      <c r="D166" s="9">
        <v>8482</v>
      </c>
      <c r="E166" s="10" t="s">
        <v>9</v>
      </c>
      <c r="F166" s="9" t="s">
        <v>10</v>
      </c>
      <c r="G166" s="39" t="s">
        <v>10</v>
      </c>
      <c r="H166" s="39">
        <v>27</v>
      </c>
      <c r="I166" s="39">
        <v>4</v>
      </c>
      <c r="J166" s="39">
        <v>13</v>
      </c>
      <c r="K166" s="39"/>
    </row>
    <row r="167" spans="1:11" x14ac:dyDescent="0.25">
      <c r="A167">
        <v>40</v>
      </c>
      <c r="B167" s="8"/>
      <c r="C167" s="9"/>
      <c r="D167" s="9">
        <v>8482</v>
      </c>
      <c r="E167" s="10" t="s">
        <v>9</v>
      </c>
      <c r="F167" s="9" t="s">
        <v>10</v>
      </c>
      <c r="G167" s="39" t="s">
        <v>10</v>
      </c>
      <c r="H167" s="39">
        <v>23</v>
      </c>
      <c r="I167" s="39">
        <v>4.5</v>
      </c>
      <c r="J167" s="39">
        <v>9</v>
      </c>
      <c r="K167" s="39"/>
    </row>
    <row r="168" spans="1:11" x14ac:dyDescent="0.25">
      <c r="A168">
        <v>41</v>
      </c>
      <c r="B168" s="8"/>
      <c r="C168" s="9"/>
      <c r="D168" s="9">
        <v>8482</v>
      </c>
      <c r="E168" s="10" t="s">
        <v>9</v>
      </c>
      <c r="F168" s="9" t="s">
        <v>9</v>
      </c>
      <c r="G168" s="39" t="s">
        <v>10</v>
      </c>
      <c r="H168" s="39">
        <v>28</v>
      </c>
      <c r="I168" s="39">
        <v>5</v>
      </c>
      <c r="J168" s="39">
        <v>11</v>
      </c>
      <c r="K168" s="39"/>
    </row>
    <row r="169" spans="1:11" x14ac:dyDescent="0.25">
      <c r="A169">
        <v>42</v>
      </c>
      <c r="B169" s="8"/>
      <c r="C169" s="9"/>
      <c r="D169" s="9">
        <v>8482</v>
      </c>
      <c r="E169" s="10" t="s">
        <v>9</v>
      </c>
      <c r="F169" s="9" t="s">
        <v>9</v>
      </c>
      <c r="G169" s="39" t="s">
        <v>9</v>
      </c>
      <c r="H169" s="39">
        <v>27</v>
      </c>
      <c r="I169" s="39">
        <v>7</v>
      </c>
      <c r="J169" s="39">
        <v>8</v>
      </c>
      <c r="K169" s="39"/>
    </row>
    <row r="170" spans="1:11" x14ac:dyDescent="0.25">
      <c r="A170">
        <v>43</v>
      </c>
      <c r="B170" s="8"/>
      <c r="C170" s="9"/>
      <c r="D170" s="9">
        <v>8482</v>
      </c>
      <c r="E170" s="10" t="s">
        <v>9</v>
      </c>
      <c r="F170" s="9" t="s">
        <v>10</v>
      </c>
      <c r="G170" s="39" t="s">
        <v>10</v>
      </c>
      <c r="H170" s="39">
        <v>28</v>
      </c>
      <c r="I170" s="39">
        <v>7</v>
      </c>
      <c r="J170" s="39">
        <v>9</v>
      </c>
      <c r="K170" s="39"/>
    </row>
    <row r="171" spans="1:11" x14ac:dyDescent="0.25">
      <c r="A171">
        <v>44</v>
      </c>
      <c r="B171" s="8"/>
      <c r="C171" s="9"/>
      <c r="D171" s="9">
        <v>8482</v>
      </c>
      <c r="E171" s="10" t="s">
        <v>9</v>
      </c>
      <c r="F171" s="9" t="s">
        <v>10</v>
      </c>
      <c r="G171" s="39" t="s">
        <v>10</v>
      </c>
      <c r="H171" s="39">
        <v>32</v>
      </c>
      <c r="I171" s="39">
        <v>5</v>
      </c>
      <c r="J171" s="39">
        <v>11</v>
      </c>
      <c r="K171" s="39"/>
    </row>
    <row r="172" spans="1:11" x14ac:dyDescent="0.25">
      <c r="A172">
        <v>45</v>
      </c>
      <c r="B172" s="8"/>
      <c r="C172" s="9"/>
      <c r="D172" s="9">
        <v>8482</v>
      </c>
      <c r="E172" s="10" t="s">
        <v>10</v>
      </c>
      <c r="F172" s="9" t="s">
        <v>10</v>
      </c>
      <c r="G172" s="39" t="s">
        <v>9</v>
      </c>
      <c r="H172" s="39">
        <v>27.5</v>
      </c>
      <c r="I172" s="39">
        <v>7</v>
      </c>
      <c r="J172" s="39">
        <v>8</v>
      </c>
      <c r="K172" s="39"/>
    </row>
    <row r="173" spans="1:11" x14ac:dyDescent="0.25">
      <c r="A173">
        <v>46</v>
      </c>
      <c r="B173" s="8"/>
      <c r="C173" s="9"/>
      <c r="D173" s="9">
        <v>8482</v>
      </c>
      <c r="E173" s="10" t="s">
        <v>9</v>
      </c>
      <c r="F173" s="9" t="s">
        <v>11</v>
      </c>
      <c r="G173" s="39" t="s">
        <v>10</v>
      </c>
      <c r="H173" s="39">
        <v>24</v>
      </c>
      <c r="I173" s="39">
        <v>7</v>
      </c>
      <c r="J173" s="39">
        <v>10</v>
      </c>
      <c r="K173" s="39"/>
    </row>
    <row r="174" spans="1:11" x14ac:dyDescent="0.25">
      <c r="A174">
        <v>47</v>
      </c>
      <c r="B174" s="8"/>
      <c r="C174" s="9"/>
      <c r="D174" s="9">
        <v>8482</v>
      </c>
      <c r="E174" s="10" t="s">
        <v>9</v>
      </c>
      <c r="F174" s="9" t="s">
        <v>11</v>
      </c>
      <c r="G174" s="39" t="s">
        <v>10</v>
      </c>
      <c r="H174" s="39">
        <v>41</v>
      </c>
      <c r="I174" s="39">
        <v>5</v>
      </c>
      <c r="J174" s="39">
        <v>15</v>
      </c>
      <c r="K174" s="39"/>
    </row>
    <row r="175" spans="1:11" x14ac:dyDescent="0.25">
      <c r="A175">
        <v>48</v>
      </c>
      <c r="B175" s="8"/>
      <c r="C175" s="9"/>
      <c r="D175" s="9">
        <v>8482</v>
      </c>
      <c r="E175" s="10" t="s">
        <v>9</v>
      </c>
      <c r="F175" s="9" t="s">
        <v>9</v>
      </c>
      <c r="G175" s="39" t="s">
        <v>11</v>
      </c>
      <c r="H175" s="39">
        <v>37</v>
      </c>
      <c r="I175" s="39">
        <v>4</v>
      </c>
      <c r="J175" s="39">
        <v>11</v>
      </c>
      <c r="K175" s="39"/>
    </row>
    <row r="176" spans="1:11" x14ac:dyDescent="0.25">
      <c r="A176">
        <v>49</v>
      </c>
      <c r="B176" s="8"/>
      <c r="C176" s="9"/>
      <c r="D176" s="9">
        <v>8482</v>
      </c>
      <c r="E176" s="10" t="s">
        <v>10</v>
      </c>
      <c r="F176" s="9" t="s">
        <v>11</v>
      </c>
      <c r="G176" s="39" t="s">
        <v>10</v>
      </c>
      <c r="H176" s="39">
        <v>41</v>
      </c>
      <c r="I176" s="39">
        <v>7</v>
      </c>
      <c r="J176" s="39">
        <v>11</v>
      </c>
      <c r="K176" s="39"/>
    </row>
    <row r="177" spans="1:11" x14ac:dyDescent="0.25">
      <c r="A177">
        <v>50</v>
      </c>
      <c r="B177" s="8"/>
      <c r="C177" s="9"/>
      <c r="D177" s="9">
        <v>8482</v>
      </c>
      <c r="E177" s="10" t="s">
        <v>9</v>
      </c>
      <c r="F177" s="9" t="s">
        <v>9</v>
      </c>
      <c r="G177" s="39" t="s">
        <v>10</v>
      </c>
      <c r="H177" s="39">
        <v>33</v>
      </c>
      <c r="I177" s="39">
        <v>4</v>
      </c>
      <c r="J177" s="39">
        <v>18</v>
      </c>
      <c r="K177" s="39"/>
    </row>
    <row r="178" spans="1:11" x14ac:dyDescent="0.25">
      <c r="A178">
        <v>51</v>
      </c>
      <c r="B178" s="8"/>
      <c r="C178" s="9"/>
      <c r="D178" s="9">
        <v>8482</v>
      </c>
      <c r="E178" s="10" t="s">
        <v>10</v>
      </c>
      <c r="F178" s="9" t="s">
        <v>10</v>
      </c>
      <c r="G178" s="39" t="s">
        <v>11</v>
      </c>
      <c r="H178" s="39">
        <v>23</v>
      </c>
      <c r="I178" s="39">
        <v>4</v>
      </c>
      <c r="J178" s="39">
        <v>12</v>
      </c>
      <c r="K178" s="39"/>
    </row>
    <row r="179" spans="1:11" x14ac:dyDescent="0.25">
      <c r="A179">
        <v>52</v>
      </c>
      <c r="B179" s="8"/>
      <c r="C179" s="9"/>
      <c r="D179" s="9">
        <v>8482</v>
      </c>
      <c r="E179" s="10" t="s">
        <v>10</v>
      </c>
      <c r="F179" s="9" t="s">
        <v>10</v>
      </c>
      <c r="G179" s="39" t="s">
        <v>10</v>
      </c>
      <c r="H179" s="39">
        <v>20</v>
      </c>
      <c r="I179" s="39">
        <v>4</v>
      </c>
      <c r="J179" s="39">
        <v>15</v>
      </c>
      <c r="K179" s="39"/>
    </row>
    <row r="180" spans="1:11" x14ac:dyDescent="0.25">
      <c r="A180">
        <v>53</v>
      </c>
      <c r="B180" s="8"/>
      <c r="C180" s="9"/>
      <c r="D180" s="9">
        <v>8482</v>
      </c>
      <c r="E180" s="10" t="s">
        <v>10</v>
      </c>
      <c r="F180" s="9" t="s">
        <v>9</v>
      </c>
      <c r="G180" s="39" t="s">
        <v>9</v>
      </c>
      <c r="H180" s="39">
        <v>34</v>
      </c>
      <c r="I180" s="39">
        <v>6</v>
      </c>
      <c r="J180" s="39">
        <v>18</v>
      </c>
      <c r="K180" s="39"/>
    </row>
    <row r="181" spans="1:11" x14ac:dyDescent="0.25">
      <c r="A181">
        <v>54</v>
      </c>
      <c r="B181" s="8"/>
      <c r="C181" s="9"/>
      <c r="D181" s="9">
        <v>8482</v>
      </c>
      <c r="E181" s="10" t="s">
        <v>9</v>
      </c>
      <c r="F181" s="9" t="s">
        <v>9</v>
      </c>
      <c r="G181" s="39" t="s">
        <v>10</v>
      </c>
      <c r="H181" s="39">
        <v>37</v>
      </c>
      <c r="I181" s="39">
        <v>5.5</v>
      </c>
      <c r="J181" s="39">
        <v>16</v>
      </c>
      <c r="K181" s="39"/>
    </row>
    <row r="182" spans="1:11" x14ac:dyDescent="0.25">
      <c r="A182">
        <v>55</v>
      </c>
      <c r="B182" s="8"/>
      <c r="C182" s="9"/>
      <c r="D182" s="9">
        <v>8482</v>
      </c>
      <c r="E182" s="10" t="s">
        <v>9</v>
      </c>
      <c r="F182" s="9" t="s">
        <v>9</v>
      </c>
      <c r="G182" s="39" t="s">
        <v>9</v>
      </c>
      <c r="H182" s="39">
        <v>31</v>
      </c>
      <c r="I182" s="39">
        <v>5</v>
      </c>
      <c r="J182" s="39">
        <v>15</v>
      </c>
      <c r="K182" s="39"/>
    </row>
    <row r="183" spans="1:11" x14ac:dyDescent="0.25">
      <c r="A183">
        <v>56</v>
      </c>
      <c r="B183" s="8"/>
      <c r="C183" s="9"/>
      <c r="D183" s="9">
        <v>8482</v>
      </c>
      <c r="E183" s="10" t="s">
        <v>9</v>
      </c>
      <c r="F183" s="9" t="s">
        <v>10</v>
      </c>
      <c r="G183" s="39" t="s">
        <v>10</v>
      </c>
      <c r="H183" s="39">
        <v>24</v>
      </c>
      <c r="I183" s="39">
        <v>6</v>
      </c>
      <c r="J183" s="39">
        <v>13</v>
      </c>
      <c r="K183" s="39"/>
    </row>
    <row r="184" spans="1:11" x14ac:dyDescent="0.25">
      <c r="A184">
        <v>57</v>
      </c>
      <c r="B184" s="8"/>
      <c r="C184" s="9"/>
      <c r="D184" s="9">
        <v>8482</v>
      </c>
      <c r="E184" s="10" t="s">
        <v>10</v>
      </c>
      <c r="F184" s="9" t="s">
        <v>10</v>
      </c>
      <c r="G184" s="39" t="s">
        <v>10</v>
      </c>
      <c r="H184" s="39">
        <v>33</v>
      </c>
      <c r="I184" s="39">
        <v>5</v>
      </c>
      <c r="J184" s="39">
        <v>16</v>
      </c>
      <c r="K184" s="39"/>
    </row>
    <row r="185" spans="1:11" x14ac:dyDescent="0.25">
      <c r="A185">
        <v>58</v>
      </c>
      <c r="B185" s="8"/>
      <c r="C185" s="9"/>
      <c r="D185" s="9">
        <v>8482</v>
      </c>
      <c r="E185" s="10" t="s">
        <v>10</v>
      </c>
      <c r="F185" s="9" t="s">
        <v>11</v>
      </c>
      <c r="G185" s="39" t="s">
        <v>10</v>
      </c>
      <c r="H185" s="39">
        <v>29</v>
      </c>
      <c r="I185" s="39">
        <v>5</v>
      </c>
      <c r="J185" s="39">
        <v>15</v>
      </c>
      <c r="K185" s="39"/>
    </row>
    <row r="186" spans="1:11" x14ac:dyDescent="0.25">
      <c r="A186">
        <v>59</v>
      </c>
      <c r="B186" s="8"/>
      <c r="C186" s="9"/>
      <c r="D186" s="9">
        <v>8482</v>
      </c>
      <c r="E186" s="10" t="s">
        <v>10</v>
      </c>
      <c r="F186" s="9" t="s">
        <v>10</v>
      </c>
      <c r="G186" s="39" t="s">
        <v>10</v>
      </c>
      <c r="H186" s="39">
        <v>26</v>
      </c>
      <c r="I186" s="39">
        <v>5.5</v>
      </c>
      <c r="J186" s="39">
        <v>8</v>
      </c>
      <c r="K186" s="39"/>
    </row>
    <row r="187" spans="1:11" x14ac:dyDescent="0.25">
      <c r="A187">
        <v>60</v>
      </c>
      <c r="B187" s="8"/>
      <c r="C187" s="9"/>
      <c r="D187" s="9">
        <v>8482</v>
      </c>
      <c r="E187" s="10" t="s">
        <v>10</v>
      </c>
      <c r="F187" s="9" t="s">
        <v>11</v>
      </c>
      <c r="G187" s="39" t="s">
        <v>11</v>
      </c>
      <c r="H187" s="39">
        <v>19</v>
      </c>
      <c r="I187" s="39">
        <v>4</v>
      </c>
      <c r="J187" s="39">
        <v>10</v>
      </c>
      <c r="K187" s="39"/>
    </row>
    <row r="188" spans="1:11" x14ac:dyDescent="0.25">
      <c r="A188">
        <v>61</v>
      </c>
      <c r="B188" s="8"/>
      <c r="C188" s="9"/>
      <c r="D188" s="9">
        <v>8482</v>
      </c>
      <c r="E188" s="10" t="s">
        <v>10</v>
      </c>
      <c r="F188" s="9" t="s">
        <v>11</v>
      </c>
      <c r="G188" s="39" t="s">
        <v>10</v>
      </c>
      <c r="H188" s="39">
        <v>23</v>
      </c>
      <c r="I188" s="39">
        <v>5</v>
      </c>
      <c r="J188" s="39">
        <v>11</v>
      </c>
      <c r="K188" s="39"/>
    </row>
    <row r="189" spans="1:11" x14ac:dyDescent="0.25">
      <c r="A189">
        <v>62</v>
      </c>
      <c r="B189" s="8"/>
      <c r="C189" s="9"/>
      <c r="D189" s="9">
        <v>8482</v>
      </c>
      <c r="E189" s="10" t="s">
        <v>10</v>
      </c>
      <c r="F189" s="9" t="s">
        <v>10</v>
      </c>
      <c r="G189" s="39" t="s">
        <v>11</v>
      </c>
      <c r="H189" s="39">
        <v>25</v>
      </c>
      <c r="I189" s="39">
        <v>4</v>
      </c>
      <c r="J189" s="39">
        <v>11</v>
      </c>
      <c r="K189" s="39"/>
    </row>
    <row r="190" spans="1:11" x14ac:dyDescent="0.25">
      <c r="A190">
        <v>63</v>
      </c>
      <c r="B190" s="8"/>
      <c r="C190" s="9"/>
      <c r="D190" s="9">
        <v>8482</v>
      </c>
      <c r="E190" s="10" t="s">
        <v>11</v>
      </c>
      <c r="F190" s="9" t="s">
        <v>11</v>
      </c>
      <c r="G190" s="39" t="s">
        <v>11</v>
      </c>
      <c r="H190" s="39">
        <v>36</v>
      </c>
      <c r="I190" s="39">
        <v>5</v>
      </c>
      <c r="J190" s="39">
        <v>6</v>
      </c>
      <c r="K190" s="39"/>
    </row>
    <row r="191" spans="1:11" x14ac:dyDescent="0.25">
      <c r="A191">
        <v>64</v>
      </c>
      <c r="B191" s="8"/>
      <c r="C191" s="9"/>
      <c r="D191" s="9">
        <v>8482</v>
      </c>
      <c r="E191" s="10" t="s">
        <v>11</v>
      </c>
      <c r="F191" s="9" t="s">
        <v>11</v>
      </c>
      <c r="G191" s="39" t="s">
        <v>11</v>
      </c>
      <c r="H191" s="39">
        <v>27</v>
      </c>
      <c r="I191" s="39">
        <v>4</v>
      </c>
      <c r="J191" s="39">
        <v>4</v>
      </c>
      <c r="K191" s="39"/>
    </row>
    <row r="192" spans="1:11" x14ac:dyDescent="0.25">
      <c r="A192">
        <v>65</v>
      </c>
      <c r="B192" s="8"/>
      <c r="C192" s="9"/>
      <c r="D192" s="9">
        <v>8482</v>
      </c>
      <c r="E192" s="10" t="s">
        <v>11</v>
      </c>
      <c r="F192" s="9" t="s">
        <v>11</v>
      </c>
      <c r="G192" s="39" t="s">
        <v>11</v>
      </c>
      <c r="H192" s="39">
        <v>25</v>
      </c>
      <c r="I192" s="39">
        <v>4</v>
      </c>
      <c r="J192" s="39">
        <v>8</v>
      </c>
      <c r="K192" s="39"/>
    </row>
    <row r="193" spans="1:11" x14ac:dyDescent="0.25">
      <c r="A193">
        <v>66</v>
      </c>
      <c r="B193" s="8"/>
      <c r="C193" s="9"/>
      <c r="D193" s="9">
        <v>8482</v>
      </c>
      <c r="E193" s="10" t="s">
        <v>10</v>
      </c>
      <c r="F193" s="9" t="s">
        <v>10</v>
      </c>
      <c r="G193" s="39" t="s">
        <v>11</v>
      </c>
      <c r="H193" s="39">
        <v>25</v>
      </c>
      <c r="I193" s="39">
        <v>5</v>
      </c>
      <c r="J193" s="39">
        <v>13</v>
      </c>
      <c r="K193" s="39"/>
    </row>
    <row r="194" spans="1:11" x14ac:dyDescent="0.25">
      <c r="A194">
        <v>67</v>
      </c>
      <c r="B194" s="8"/>
      <c r="C194" s="9"/>
      <c r="D194" s="9">
        <v>8482</v>
      </c>
      <c r="E194" s="10" t="s">
        <v>9</v>
      </c>
      <c r="F194" s="9" t="s">
        <v>9</v>
      </c>
      <c r="G194" s="39" t="s">
        <v>10</v>
      </c>
      <c r="H194" s="39">
        <v>29</v>
      </c>
      <c r="I194" s="39">
        <v>5</v>
      </c>
      <c r="J194" s="39">
        <v>11.5</v>
      </c>
      <c r="K194" s="39"/>
    </row>
    <row r="195" spans="1:11" x14ac:dyDescent="0.25">
      <c r="A195">
        <v>68</v>
      </c>
      <c r="B195" s="8"/>
      <c r="C195" s="9"/>
      <c r="D195" s="9">
        <v>8482</v>
      </c>
      <c r="E195" s="10" t="s">
        <v>9</v>
      </c>
      <c r="F195" s="9" t="s">
        <v>10</v>
      </c>
      <c r="G195" s="39" t="s">
        <v>10</v>
      </c>
      <c r="H195" s="39">
        <v>25</v>
      </c>
      <c r="I195" s="39">
        <v>6</v>
      </c>
      <c r="J195" s="39">
        <v>17</v>
      </c>
      <c r="K195" s="39"/>
    </row>
    <row r="196" spans="1:11" x14ac:dyDescent="0.25">
      <c r="A196">
        <v>69</v>
      </c>
      <c r="B196" s="8"/>
      <c r="C196" s="9"/>
      <c r="D196" s="9">
        <v>8482</v>
      </c>
      <c r="E196" s="10" t="s">
        <v>9</v>
      </c>
      <c r="F196" s="9" t="s">
        <v>9</v>
      </c>
      <c r="G196" s="39" t="s">
        <v>9</v>
      </c>
      <c r="H196" s="39">
        <v>38</v>
      </c>
      <c r="I196" s="39">
        <v>8</v>
      </c>
      <c r="J196" s="39">
        <v>18</v>
      </c>
      <c r="K196" s="39"/>
    </row>
    <row r="197" spans="1:11" x14ac:dyDescent="0.25">
      <c r="A197">
        <v>70</v>
      </c>
      <c r="B197" s="8"/>
      <c r="C197" s="9"/>
      <c r="D197" s="9">
        <v>8482</v>
      </c>
      <c r="E197" s="10" t="s">
        <v>10</v>
      </c>
      <c r="F197" s="9" t="s">
        <v>10</v>
      </c>
      <c r="G197" s="39" t="s">
        <v>10</v>
      </c>
      <c r="H197" s="39">
        <v>31</v>
      </c>
      <c r="I197" s="39">
        <v>4</v>
      </c>
      <c r="J197" s="39">
        <v>14</v>
      </c>
      <c r="K197" s="39"/>
    </row>
    <row r="198" spans="1:11" x14ac:dyDescent="0.25">
      <c r="A198">
        <v>71</v>
      </c>
      <c r="B198" s="8"/>
      <c r="C198" s="9"/>
      <c r="D198" s="9">
        <v>8482</v>
      </c>
      <c r="E198" s="10" t="s">
        <v>9</v>
      </c>
      <c r="F198" s="9" t="s">
        <v>10</v>
      </c>
      <c r="G198" s="39" t="s">
        <v>9</v>
      </c>
      <c r="H198" s="39">
        <v>29</v>
      </c>
      <c r="I198" s="39">
        <v>7</v>
      </c>
      <c r="J198" s="39">
        <v>13</v>
      </c>
      <c r="K198" s="39"/>
    </row>
    <row r="199" spans="1:11" x14ac:dyDescent="0.25">
      <c r="A199">
        <v>72</v>
      </c>
      <c r="B199" s="8"/>
      <c r="C199" s="9"/>
      <c r="D199" s="9">
        <v>8482</v>
      </c>
      <c r="E199" s="10" t="s">
        <v>9</v>
      </c>
      <c r="F199" s="9" t="s">
        <v>9</v>
      </c>
      <c r="G199" s="39" t="s">
        <v>10</v>
      </c>
      <c r="H199" s="39">
        <v>18</v>
      </c>
      <c r="I199" s="39">
        <v>4</v>
      </c>
      <c r="J199" s="39">
        <v>9</v>
      </c>
      <c r="K199" s="39"/>
    </row>
    <row r="200" spans="1:11" x14ac:dyDescent="0.25">
      <c r="A200">
        <v>73</v>
      </c>
      <c r="B200" s="8"/>
      <c r="C200" s="9"/>
      <c r="D200" s="9">
        <v>8482</v>
      </c>
      <c r="E200" s="10" t="s">
        <v>11</v>
      </c>
      <c r="F200" s="9" t="s">
        <v>9</v>
      </c>
      <c r="G200" s="39" t="s">
        <v>10</v>
      </c>
      <c r="H200" s="39">
        <v>27</v>
      </c>
      <c r="I200" s="39">
        <v>4.5</v>
      </c>
      <c r="J200" s="39">
        <v>9</v>
      </c>
      <c r="K200" s="39"/>
    </row>
    <row r="201" spans="1:11" x14ac:dyDescent="0.25">
      <c r="A201">
        <v>74</v>
      </c>
      <c r="B201" s="8"/>
      <c r="C201" s="9"/>
      <c r="D201" s="9">
        <v>8482</v>
      </c>
      <c r="E201" s="10" t="s">
        <v>11</v>
      </c>
      <c r="F201" s="9" t="s">
        <v>11</v>
      </c>
      <c r="G201" s="39" t="s">
        <v>9</v>
      </c>
      <c r="H201" s="39">
        <v>32</v>
      </c>
      <c r="I201" s="39">
        <v>5</v>
      </c>
      <c r="J201" s="39">
        <v>11</v>
      </c>
      <c r="K201" s="39"/>
    </row>
    <row r="202" spans="1:11" x14ac:dyDescent="0.25">
      <c r="A202">
        <v>75</v>
      </c>
      <c r="B202" s="8"/>
      <c r="C202" s="9"/>
      <c r="D202" s="9">
        <v>8482</v>
      </c>
      <c r="E202" s="10" t="s">
        <v>11</v>
      </c>
      <c r="F202" s="9" t="s">
        <v>11</v>
      </c>
      <c r="G202" s="39" t="s">
        <v>9</v>
      </c>
      <c r="H202" s="39">
        <v>40</v>
      </c>
      <c r="I202" s="39">
        <v>12</v>
      </c>
      <c r="J202" s="39">
        <v>9</v>
      </c>
      <c r="K202" s="39"/>
    </row>
    <row r="203" spans="1:11" x14ac:dyDescent="0.25">
      <c r="A203">
        <v>76</v>
      </c>
      <c r="B203" s="8"/>
      <c r="C203" s="9"/>
      <c r="D203" s="9">
        <v>8482</v>
      </c>
      <c r="E203" s="10" t="s">
        <v>11</v>
      </c>
      <c r="F203" s="9" t="s">
        <v>11</v>
      </c>
      <c r="G203" s="39" t="s">
        <v>10</v>
      </c>
      <c r="H203" s="39">
        <v>35</v>
      </c>
      <c r="I203" s="39">
        <v>5</v>
      </c>
      <c r="J203" s="39">
        <v>18</v>
      </c>
      <c r="K203" s="39"/>
    </row>
    <row r="204" spans="1:11" x14ac:dyDescent="0.25">
      <c r="A204">
        <v>77</v>
      </c>
      <c r="B204" s="8"/>
      <c r="C204" s="9"/>
      <c r="D204" s="9">
        <v>8482</v>
      </c>
      <c r="E204" s="10" t="s">
        <v>9</v>
      </c>
      <c r="F204" s="9" t="s">
        <v>10</v>
      </c>
      <c r="G204" s="39" t="s">
        <v>11</v>
      </c>
      <c r="H204" s="39">
        <v>21</v>
      </c>
      <c r="I204" s="39">
        <v>4</v>
      </c>
      <c r="J204" s="39">
        <v>9</v>
      </c>
      <c r="K204" s="39"/>
    </row>
    <row r="205" spans="1:11" x14ac:dyDescent="0.25">
      <c r="A205">
        <v>78</v>
      </c>
      <c r="B205" s="8"/>
      <c r="C205" s="9"/>
      <c r="D205" s="9">
        <v>8482</v>
      </c>
      <c r="E205" s="10" t="s">
        <v>10</v>
      </c>
      <c r="F205" s="9" t="s">
        <v>10</v>
      </c>
      <c r="G205" s="39" t="s">
        <v>10</v>
      </c>
      <c r="H205" s="39">
        <v>32</v>
      </c>
      <c r="I205" s="39">
        <v>6</v>
      </c>
      <c r="J205" s="39">
        <v>13</v>
      </c>
      <c r="K205" s="39"/>
    </row>
    <row r="206" spans="1:11" x14ac:dyDescent="0.25">
      <c r="A206">
        <v>79</v>
      </c>
      <c r="B206" s="8"/>
      <c r="C206" s="9"/>
      <c r="D206" s="9">
        <v>8482</v>
      </c>
      <c r="E206" s="10" t="s">
        <v>10</v>
      </c>
      <c r="F206" s="9" t="s">
        <v>10</v>
      </c>
      <c r="G206" s="39" t="s">
        <v>9</v>
      </c>
      <c r="H206" s="39">
        <v>36</v>
      </c>
      <c r="I206" s="39">
        <v>6</v>
      </c>
      <c r="J206" s="39">
        <v>12</v>
      </c>
      <c r="K206" s="39"/>
    </row>
    <row r="207" spans="1:11" x14ac:dyDescent="0.25">
      <c r="A207">
        <v>80</v>
      </c>
      <c r="B207" s="8"/>
      <c r="C207" s="9"/>
      <c r="D207" s="9">
        <v>8482</v>
      </c>
      <c r="E207" s="10" t="s">
        <v>11</v>
      </c>
      <c r="F207" s="9" t="s">
        <v>10</v>
      </c>
      <c r="G207" s="39" t="s">
        <v>10</v>
      </c>
      <c r="H207" s="39">
        <v>34</v>
      </c>
      <c r="I207" s="39">
        <v>5</v>
      </c>
      <c r="J207" s="39">
        <v>16</v>
      </c>
      <c r="K207" s="39"/>
    </row>
    <row r="208" spans="1:11" x14ac:dyDescent="0.25">
      <c r="A208">
        <v>81</v>
      </c>
      <c r="B208" s="8"/>
      <c r="C208" s="9"/>
      <c r="D208" s="9">
        <v>8482</v>
      </c>
      <c r="E208" s="10" t="s">
        <v>11</v>
      </c>
      <c r="F208" s="9" t="s">
        <v>11</v>
      </c>
      <c r="G208" s="39" t="s">
        <v>10</v>
      </c>
      <c r="H208" s="39">
        <v>27</v>
      </c>
      <c r="I208" s="39">
        <v>6</v>
      </c>
      <c r="J208" s="39">
        <v>17</v>
      </c>
      <c r="K208" s="39"/>
    </row>
    <row r="209" spans="1:11" x14ac:dyDescent="0.25">
      <c r="A209">
        <v>82</v>
      </c>
      <c r="B209" s="8"/>
      <c r="C209" s="9"/>
      <c r="D209" s="9">
        <v>8482</v>
      </c>
      <c r="E209" s="10" t="s">
        <v>9</v>
      </c>
      <c r="F209" s="9" t="s">
        <v>11</v>
      </c>
      <c r="G209" s="39" t="s">
        <v>11</v>
      </c>
      <c r="H209" s="39">
        <v>24</v>
      </c>
      <c r="I209" s="39">
        <v>5</v>
      </c>
      <c r="J209" s="39">
        <v>4</v>
      </c>
      <c r="K209" s="39"/>
    </row>
    <row r="210" spans="1:11" x14ac:dyDescent="0.25">
      <c r="A210">
        <v>83</v>
      </c>
      <c r="B210" s="8"/>
      <c r="C210" s="9"/>
      <c r="D210" s="9">
        <v>8482</v>
      </c>
      <c r="E210" s="10" t="s">
        <v>10</v>
      </c>
      <c r="F210" s="9" t="s">
        <v>9</v>
      </c>
      <c r="G210" s="39" t="s">
        <v>11</v>
      </c>
      <c r="H210" s="39">
        <v>32</v>
      </c>
      <c r="I210" s="39">
        <v>6</v>
      </c>
      <c r="J210" s="39">
        <v>9</v>
      </c>
      <c r="K210" s="39"/>
    </row>
    <row r="211" spans="1:11" x14ac:dyDescent="0.25">
      <c r="A211">
        <v>84</v>
      </c>
      <c r="B211" s="8"/>
      <c r="C211" s="9"/>
      <c r="D211" s="9">
        <v>8482</v>
      </c>
      <c r="E211" s="10" t="s">
        <v>10</v>
      </c>
      <c r="F211" s="9" t="s">
        <v>10</v>
      </c>
      <c r="G211" s="39" t="s">
        <v>11</v>
      </c>
      <c r="H211" s="39">
        <v>30</v>
      </c>
      <c r="I211" s="39">
        <v>5</v>
      </c>
      <c r="J211" s="39">
        <v>9</v>
      </c>
      <c r="K211" s="39"/>
    </row>
    <row r="212" spans="1:11" x14ac:dyDescent="0.25">
      <c r="A212">
        <v>85</v>
      </c>
      <c r="B212" s="8"/>
      <c r="C212" s="9"/>
      <c r="D212" s="9">
        <v>8482</v>
      </c>
      <c r="E212" s="10" t="s">
        <v>11</v>
      </c>
      <c r="F212" s="9" t="s">
        <v>10</v>
      </c>
      <c r="G212" s="39" t="s">
        <v>9</v>
      </c>
      <c r="H212" s="39">
        <v>32</v>
      </c>
      <c r="I212" s="39">
        <v>6</v>
      </c>
      <c r="J212" s="39">
        <v>20</v>
      </c>
      <c r="K212" s="39"/>
    </row>
    <row r="213" spans="1:11" x14ac:dyDescent="0.25">
      <c r="A213">
        <v>86</v>
      </c>
      <c r="B213" s="8"/>
      <c r="C213" s="9"/>
      <c r="D213" s="9">
        <v>8482</v>
      </c>
      <c r="E213" s="10" t="s">
        <v>11</v>
      </c>
      <c r="F213" s="9" t="s">
        <v>10</v>
      </c>
      <c r="G213" s="39" t="s">
        <v>9</v>
      </c>
      <c r="H213" s="39">
        <v>35</v>
      </c>
      <c r="I213" s="39">
        <v>6</v>
      </c>
      <c r="J213" s="39">
        <v>14</v>
      </c>
      <c r="K213" s="39"/>
    </row>
    <row r="214" spans="1:11" x14ac:dyDescent="0.25">
      <c r="A214">
        <v>87</v>
      </c>
      <c r="B214" s="8"/>
      <c r="C214" s="9"/>
      <c r="D214" s="9">
        <v>8482</v>
      </c>
      <c r="E214" s="10" t="s">
        <v>11</v>
      </c>
      <c r="F214" s="9" t="s">
        <v>11</v>
      </c>
      <c r="G214" s="39" t="s">
        <v>9</v>
      </c>
      <c r="H214" s="39">
        <v>47</v>
      </c>
      <c r="I214" s="39">
        <v>7</v>
      </c>
      <c r="J214" s="39">
        <v>19</v>
      </c>
      <c r="K214" s="39"/>
    </row>
    <row r="215" spans="1:11" x14ac:dyDescent="0.25">
      <c r="A215">
        <v>88</v>
      </c>
      <c r="B215" s="8"/>
      <c r="C215" s="9"/>
      <c r="D215" s="9">
        <v>8482</v>
      </c>
      <c r="E215" s="10" t="s">
        <v>10</v>
      </c>
      <c r="F215" s="9" t="s">
        <v>11</v>
      </c>
      <c r="G215" s="39" t="s">
        <v>10</v>
      </c>
      <c r="H215" s="39">
        <v>37</v>
      </c>
      <c r="I215" s="39">
        <v>6</v>
      </c>
      <c r="J215" s="39">
        <v>19</v>
      </c>
      <c r="K215" s="39"/>
    </row>
    <row r="216" spans="1:11" x14ac:dyDescent="0.25">
      <c r="A216">
        <v>89</v>
      </c>
      <c r="B216" s="8"/>
      <c r="C216" s="9"/>
      <c r="D216" s="9">
        <v>8482</v>
      </c>
      <c r="E216" s="10" t="s">
        <v>10</v>
      </c>
      <c r="F216" s="9" t="s">
        <v>9</v>
      </c>
      <c r="G216" s="39" t="s">
        <v>11</v>
      </c>
      <c r="H216" s="39">
        <v>25</v>
      </c>
      <c r="I216" s="39">
        <v>4</v>
      </c>
      <c r="J216" s="39">
        <v>9</v>
      </c>
      <c r="K216" s="39"/>
    </row>
    <row r="217" spans="1:11" x14ac:dyDescent="0.25">
      <c r="A217">
        <v>90</v>
      </c>
      <c r="B217" s="8"/>
      <c r="C217" s="9"/>
      <c r="D217" s="9">
        <v>8482</v>
      </c>
      <c r="E217" s="10" t="s">
        <v>10</v>
      </c>
      <c r="F217" s="9" t="s">
        <v>9</v>
      </c>
      <c r="G217" s="39" t="s">
        <v>10</v>
      </c>
      <c r="H217" s="39">
        <v>28</v>
      </c>
      <c r="I217" s="39">
        <v>4</v>
      </c>
      <c r="J217" s="39">
        <v>12</v>
      </c>
      <c r="K217" s="39"/>
    </row>
    <row r="218" spans="1:11" x14ac:dyDescent="0.25">
      <c r="A218">
        <v>91</v>
      </c>
      <c r="B218" s="8"/>
      <c r="C218" s="9"/>
      <c r="D218" s="9">
        <v>8482</v>
      </c>
      <c r="E218" s="10" t="s">
        <v>9</v>
      </c>
      <c r="F218" s="9" t="s">
        <v>10</v>
      </c>
      <c r="G218" s="39" t="s">
        <v>10</v>
      </c>
      <c r="H218" s="39">
        <v>30</v>
      </c>
      <c r="I218" s="39">
        <v>5</v>
      </c>
      <c r="J218" s="39">
        <v>12</v>
      </c>
      <c r="K218" s="39"/>
    </row>
    <row r="219" spans="1:11" x14ac:dyDescent="0.25">
      <c r="A219">
        <v>92</v>
      </c>
      <c r="B219" s="8"/>
      <c r="C219" s="9"/>
      <c r="D219" s="9">
        <v>8482</v>
      </c>
      <c r="E219" s="10" t="s">
        <v>9</v>
      </c>
      <c r="F219" s="9" t="s">
        <v>9</v>
      </c>
      <c r="G219" s="39" t="s">
        <v>9</v>
      </c>
      <c r="H219" s="39">
        <v>38</v>
      </c>
      <c r="I219" s="39">
        <v>7</v>
      </c>
      <c r="J219" s="39">
        <v>10</v>
      </c>
      <c r="K219" s="39"/>
    </row>
    <row r="220" spans="1:11" x14ac:dyDescent="0.25">
      <c r="A220">
        <v>93</v>
      </c>
      <c r="B220" s="8"/>
      <c r="C220" s="9"/>
      <c r="D220" s="9">
        <v>8482</v>
      </c>
      <c r="E220" s="10" t="s">
        <v>10</v>
      </c>
      <c r="F220" s="9" t="s">
        <v>10</v>
      </c>
      <c r="G220" s="39" t="s">
        <v>10</v>
      </c>
      <c r="H220" s="39">
        <v>35</v>
      </c>
      <c r="I220" s="39">
        <v>5</v>
      </c>
      <c r="J220" s="39">
        <v>14</v>
      </c>
      <c r="K220" s="39"/>
    </row>
    <row r="221" spans="1:11" x14ac:dyDescent="0.25">
      <c r="A221">
        <v>94</v>
      </c>
      <c r="B221" s="8"/>
      <c r="C221" s="9"/>
      <c r="D221" s="9">
        <v>8482</v>
      </c>
      <c r="E221" s="10" t="s">
        <v>9</v>
      </c>
      <c r="F221" s="9" t="s">
        <v>10</v>
      </c>
      <c r="G221" s="39" t="s">
        <v>9</v>
      </c>
      <c r="H221" s="39">
        <v>32</v>
      </c>
      <c r="I221" s="39">
        <v>7</v>
      </c>
      <c r="J221" s="39">
        <v>8</v>
      </c>
      <c r="K221" s="39"/>
    </row>
    <row r="222" spans="1:11" x14ac:dyDescent="0.25">
      <c r="A222">
        <v>95</v>
      </c>
      <c r="B222" s="8"/>
      <c r="C222" s="9"/>
      <c r="D222" s="9">
        <v>8482</v>
      </c>
      <c r="E222" s="10" t="s">
        <v>9</v>
      </c>
      <c r="F222" s="9" t="s">
        <v>11</v>
      </c>
      <c r="G222" s="39" t="s">
        <v>10</v>
      </c>
      <c r="H222" s="39">
        <v>35</v>
      </c>
      <c r="I222" s="39">
        <v>5</v>
      </c>
      <c r="J222" s="39">
        <v>12</v>
      </c>
      <c r="K222" s="39"/>
    </row>
    <row r="223" spans="1:11" x14ac:dyDescent="0.25">
      <c r="A223">
        <v>96</v>
      </c>
      <c r="B223" s="8"/>
      <c r="C223" s="9"/>
      <c r="D223" s="9">
        <v>8482</v>
      </c>
      <c r="E223" s="10" t="s">
        <v>9</v>
      </c>
      <c r="F223" s="9" t="s">
        <v>9</v>
      </c>
      <c r="G223" s="39" t="s">
        <v>9</v>
      </c>
      <c r="H223" s="39">
        <v>27</v>
      </c>
      <c r="I223" s="39">
        <v>5</v>
      </c>
      <c r="J223" s="39">
        <v>10</v>
      </c>
      <c r="K223" s="39"/>
    </row>
    <row r="224" spans="1:11" x14ac:dyDescent="0.25">
      <c r="A224">
        <v>97</v>
      </c>
      <c r="B224" s="8"/>
      <c r="C224" s="9"/>
      <c r="D224" s="9">
        <v>8482</v>
      </c>
      <c r="E224" s="10" t="s">
        <v>9</v>
      </c>
      <c r="F224" s="9" t="s">
        <v>11</v>
      </c>
      <c r="G224" s="39" t="s">
        <v>10</v>
      </c>
      <c r="H224" s="39">
        <v>35</v>
      </c>
      <c r="I224" s="39">
        <v>5</v>
      </c>
      <c r="J224" s="39">
        <v>12</v>
      </c>
      <c r="K224" s="39"/>
    </row>
    <row r="225" spans="1:11" x14ac:dyDescent="0.25">
      <c r="A225">
        <v>98</v>
      </c>
      <c r="B225" s="8"/>
      <c r="C225" s="9"/>
      <c r="D225" s="9">
        <v>8482</v>
      </c>
      <c r="E225" s="10" t="s">
        <v>9</v>
      </c>
      <c r="F225" s="9" t="s">
        <v>9</v>
      </c>
      <c r="G225" s="39" t="s">
        <v>9</v>
      </c>
      <c r="H225" s="39">
        <v>36</v>
      </c>
      <c r="I225" s="39">
        <v>5</v>
      </c>
      <c r="J225" s="39">
        <v>15</v>
      </c>
      <c r="K225" s="39"/>
    </row>
    <row r="226" spans="1:11" x14ac:dyDescent="0.25">
      <c r="A226">
        <v>99</v>
      </c>
      <c r="B226" s="8"/>
      <c r="C226" s="9"/>
      <c r="D226" s="9">
        <v>8482</v>
      </c>
      <c r="E226" s="10" t="s">
        <v>9</v>
      </c>
      <c r="F226" s="9" t="s">
        <v>9</v>
      </c>
      <c r="G226" s="39" t="s">
        <v>10</v>
      </c>
      <c r="H226" s="39">
        <v>38</v>
      </c>
      <c r="I226" s="39">
        <v>5</v>
      </c>
      <c r="J226" s="39">
        <v>14</v>
      </c>
      <c r="K226" s="39"/>
    </row>
    <row r="227" spans="1:11" x14ac:dyDescent="0.25">
      <c r="A227">
        <v>100</v>
      </c>
      <c r="B227" s="8"/>
      <c r="C227" s="9"/>
      <c r="D227" s="9">
        <v>8482</v>
      </c>
      <c r="E227" s="10" t="s">
        <v>9</v>
      </c>
      <c r="F227" s="9" t="s">
        <v>9</v>
      </c>
      <c r="G227" s="39" t="s">
        <v>9</v>
      </c>
      <c r="H227" s="39">
        <v>50</v>
      </c>
      <c r="I227" s="39">
        <v>10</v>
      </c>
      <c r="J227" s="39">
        <v>17</v>
      </c>
      <c r="K227" s="39"/>
    </row>
    <row r="228" spans="1:11" x14ac:dyDescent="0.25">
      <c r="A228">
        <v>101</v>
      </c>
      <c r="B228" s="8"/>
      <c r="C228" s="9"/>
      <c r="D228" s="9">
        <v>8482</v>
      </c>
      <c r="E228" s="10" t="s">
        <v>9</v>
      </c>
      <c r="F228" s="9" t="s">
        <v>9</v>
      </c>
      <c r="G228" s="39" t="s">
        <v>9</v>
      </c>
      <c r="H228" s="39">
        <v>37</v>
      </c>
      <c r="I228" s="39">
        <v>7</v>
      </c>
      <c r="J228" s="39">
        <v>7</v>
      </c>
      <c r="K228" s="39"/>
    </row>
    <row r="229" spans="1:11" x14ac:dyDescent="0.25">
      <c r="A229">
        <v>102</v>
      </c>
      <c r="B229" s="8"/>
      <c r="C229" s="9"/>
      <c r="D229" s="9">
        <v>8482</v>
      </c>
      <c r="E229" s="10" t="s">
        <v>10</v>
      </c>
      <c r="F229" s="9" t="s">
        <v>9</v>
      </c>
      <c r="G229" s="39" t="s">
        <v>9</v>
      </c>
      <c r="H229" s="39">
        <v>35</v>
      </c>
      <c r="I229" s="39">
        <v>6</v>
      </c>
      <c r="J229" s="39">
        <v>18</v>
      </c>
      <c r="K229" s="39"/>
    </row>
    <row r="230" spans="1:11" x14ac:dyDescent="0.25">
      <c r="A230">
        <v>103</v>
      </c>
      <c r="B230" s="8"/>
      <c r="C230" s="9"/>
      <c r="D230" s="9">
        <v>8482</v>
      </c>
      <c r="E230" s="10" t="s">
        <v>10</v>
      </c>
      <c r="F230" s="9" t="s">
        <v>9</v>
      </c>
      <c r="G230" s="39" t="s">
        <v>9</v>
      </c>
      <c r="H230" s="39">
        <v>40</v>
      </c>
      <c r="I230" s="39">
        <v>7</v>
      </c>
      <c r="J230" s="39">
        <v>18</v>
      </c>
      <c r="K230" s="39"/>
    </row>
    <row r="231" spans="1:11" x14ac:dyDescent="0.25">
      <c r="A231">
        <v>104</v>
      </c>
      <c r="B231" s="8"/>
      <c r="C231" s="9"/>
      <c r="D231" s="9">
        <v>8482</v>
      </c>
      <c r="E231" s="10" t="s">
        <v>9</v>
      </c>
      <c r="F231" s="9" t="s">
        <v>9</v>
      </c>
      <c r="G231" s="39" t="s">
        <v>10</v>
      </c>
      <c r="H231" s="39">
        <v>37</v>
      </c>
      <c r="I231" s="39">
        <v>6</v>
      </c>
      <c r="J231" s="39">
        <v>19</v>
      </c>
      <c r="K231" s="39"/>
    </row>
    <row r="232" spans="1:11" x14ac:dyDescent="0.25">
      <c r="A232">
        <v>105</v>
      </c>
      <c r="B232" s="8"/>
      <c r="C232" s="9"/>
      <c r="D232" s="9">
        <v>8482</v>
      </c>
      <c r="E232" s="10" t="s">
        <v>9</v>
      </c>
      <c r="F232" s="9" t="s">
        <v>9</v>
      </c>
      <c r="G232" s="39" t="s">
        <v>9</v>
      </c>
      <c r="H232" s="39">
        <v>37</v>
      </c>
      <c r="I232" s="39">
        <v>7</v>
      </c>
      <c r="J232" s="39">
        <v>17</v>
      </c>
      <c r="K232" s="39"/>
    </row>
    <row r="233" spans="1:11" x14ac:dyDescent="0.25">
      <c r="A233">
        <v>106</v>
      </c>
      <c r="B233" s="8"/>
      <c r="C233" s="9"/>
      <c r="D233" s="9">
        <v>8482</v>
      </c>
      <c r="E233" s="10" t="s">
        <v>10</v>
      </c>
      <c r="F233" s="9" t="s">
        <v>10</v>
      </c>
      <c r="G233" s="39" t="s">
        <v>9</v>
      </c>
      <c r="H233" s="39">
        <v>43</v>
      </c>
      <c r="I233" s="39">
        <v>7</v>
      </c>
      <c r="J233" s="39">
        <v>18</v>
      </c>
      <c r="K233" s="39"/>
    </row>
    <row r="234" spans="1:11" x14ac:dyDescent="0.25">
      <c r="A234">
        <v>107</v>
      </c>
      <c r="B234" s="8"/>
      <c r="C234" s="9"/>
      <c r="D234" s="9">
        <v>8482</v>
      </c>
      <c r="E234" s="10" t="s">
        <v>10</v>
      </c>
      <c r="F234" s="9" t="s">
        <v>10</v>
      </c>
      <c r="G234" s="39" t="s">
        <v>9</v>
      </c>
      <c r="H234" s="39">
        <v>40</v>
      </c>
      <c r="I234" s="39">
        <v>8</v>
      </c>
      <c r="J234" s="39">
        <v>13</v>
      </c>
      <c r="K234" s="39"/>
    </row>
    <row r="235" spans="1:11" x14ac:dyDescent="0.25">
      <c r="A235">
        <v>108</v>
      </c>
      <c r="B235" s="8"/>
      <c r="C235" s="9"/>
      <c r="D235" s="9">
        <v>8482</v>
      </c>
      <c r="E235" s="10" t="s">
        <v>9</v>
      </c>
      <c r="F235" s="9" t="s">
        <v>11</v>
      </c>
      <c r="G235" s="39" t="s">
        <v>9</v>
      </c>
      <c r="H235" s="39">
        <v>41</v>
      </c>
      <c r="I235" s="39">
        <v>7</v>
      </c>
      <c r="J235" s="39">
        <v>17</v>
      </c>
      <c r="K235" s="39"/>
    </row>
    <row r="236" spans="1:11" x14ac:dyDescent="0.25">
      <c r="A236">
        <v>109</v>
      </c>
      <c r="B236" s="8"/>
      <c r="C236" s="9"/>
      <c r="D236" s="9">
        <v>8482</v>
      </c>
      <c r="E236" s="10" t="s">
        <v>11</v>
      </c>
      <c r="F236" s="9" t="s">
        <v>10</v>
      </c>
      <c r="G236" s="39" t="s">
        <v>10</v>
      </c>
      <c r="H236" s="39">
        <v>33</v>
      </c>
      <c r="I236" s="39">
        <v>6</v>
      </c>
      <c r="J236" s="39">
        <v>7</v>
      </c>
      <c r="K236" s="39"/>
    </row>
    <row r="237" spans="1:11" x14ac:dyDescent="0.25">
      <c r="A237">
        <v>110</v>
      </c>
      <c r="B237" s="8"/>
      <c r="C237" s="9"/>
      <c r="D237" s="9">
        <v>8482</v>
      </c>
      <c r="E237" s="10" t="s">
        <v>11</v>
      </c>
      <c r="F237" s="9" t="s">
        <v>10</v>
      </c>
      <c r="G237" s="39" t="s">
        <v>10</v>
      </c>
      <c r="H237" s="39">
        <v>34</v>
      </c>
      <c r="I237" s="39">
        <v>5</v>
      </c>
      <c r="J237" s="39">
        <v>13</v>
      </c>
      <c r="K237" s="39"/>
    </row>
    <row r="238" spans="1:11" x14ac:dyDescent="0.25">
      <c r="A238">
        <v>111</v>
      </c>
      <c r="B238" s="8"/>
      <c r="C238" s="9"/>
      <c r="D238" s="9">
        <v>8482</v>
      </c>
      <c r="E238" s="10" t="s">
        <v>11</v>
      </c>
      <c r="F238" s="9" t="s">
        <v>10</v>
      </c>
      <c r="G238" s="39" t="s">
        <v>10</v>
      </c>
      <c r="H238" s="39">
        <v>29</v>
      </c>
      <c r="I238" s="39">
        <v>6</v>
      </c>
      <c r="J238" s="39">
        <v>8</v>
      </c>
      <c r="K238" s="39"/>
    </row>
    <row r="239" spans="1:11" x14ac:dyDescent="0.25">
      <c r="A239">
        <v>112</v>
      </c>
      <c r="B239" s="8"/>
      <c r="C239" s="9"/>
      <c r="D239" s="9">
        <v>8482</v>
      </c>
      <c r="E239" s="10" t="s">
        <v>11</v>
      </c>
      <c r="F239" s="9" t="s">
        <v>11</v>
      </c>
      <c r="G239" s="39" t="s">
        <v>10</v>
      </c>
      <c r="H239" s="39">
        <v>35</v>
      </c>
      <c r="I239" s="39">
        <v>7</v>
      </c>
      <c r="J239" s="39">
        <v>17</v>
      </c>
      <c r="K239" s="39"/>
    </row>
    <row r="240" spans="1:11" x14ac:dyDescent="0.25">
      <c r="A240">
        <v>113</v>
      </c>
      <c r="B240" s="8"/>
      <c r="C240" s="9"/>
      <c r="D240" s="9">
        <v>8482</v>
      </c>
      <c r="E240" s="10" t="s">
        <v>9</v>
      </c>
      <c r="F240" s="9" t="s">
        <v>11</v>
      </c>
      <c r="G240" s="39" t="s">
        <v>10</v>
      </c>
      <c r="H240" s="39">
        <v>29</v>
      </c>
      <c r="I240" s="39">
        <v>6</v>
      </c>
      <c r="J240" s="39">
        <v>13</v>
      </c>
      <c r="K240" s="39"/>
    </row>
    <row r="241" spans="1:11" x14ac:dyDescent="0.25">
      <c r="A241">
        <v>114</v>
      </c>
      <c r="B241" s="8"/>
      <c r="C241" s="9"/>
      <c r="D241" s="9">
        <v>8482</v>
      </c>
      <c r="E241" s="10" t="s">
        <v>9</v>
      </c>
      <c r="F241" s="9" t="s">
        <v>10</v>
      </c>
      <c r="G241" s="39" t="s">
        <v>10</v>
      </c>
      <c r="H241" s="39">
        <v>29</v>
      </c>
      <c r="I241" s="39">
        <v>5</v>
      </c>
      <c r="J241" s="39">
        <v>9</v>
      </c>
      <c r="K241" s="39"/>
    </row>
    <row r="242" spans="1:11" x14ac:dyDescent="0.25">
      <c r="A242">
        <v>115</v>
      </c>
      <c r="B242" s="8"/>
      <c r="C242" s="9"/>
      <c r="D242" s="9">
        <v>8482</v>
      </c>
      <c r="E242" s="10" t="s">
        <v>10</v>
      </c>
      <c r="F242" s="9" t="s">
        <v>10</v>
      </c>
      <c r="G242" s="39" t="s">
        <v>10</v>
      </c>
      <c r="H242" s="39">
        <v>28</v>
      </c>
      <c r="I242" s="39">
        <v>6</v>
      </c>
      <c r="J242" s="39">
        <v>13</v>
      </c>
      <c r="K242" s="39"/>
    </row>
    <row r="243" spans="1:11" x14ac:dyDescent="0.25">
      <c r="A243">
        <v>116</v>
      </c>
      <c r="B243" s="8"/>
      <c r="C243" s="9"/>
      <c r="D243" s="9">
        <v>8482</v>
      </c>
      <c r="E243" s="10" t="s">
        <v>10</v>
      </c>
      <c r="F243" s="9" t="s">
        <v>11</v>
      </c>
      <c r="G243" s="39" t="s">
        <v>9</v>
      </c>
      <c r="H243" s="39">
        <v>46</v>
      </c>
      <c r="I243" s="39">
        <v>6</v>
      </c>
      <c r="J243" s="39">
        <v>22</v>
      </c>
      <c r="K243" s="39"/>
    </row>
    <row r="244" spans="1:11" x14ac:dyDescent="0.25">
      <c r="A244">
        <v>117</v>
      </c>
      <c r="B244" s="8"/>
      <c r="C244" s="9"/>
      <c r="D244" s="9">
        <v>8482</v>
      </c>
      <c r="E244" s="10" t="s">
        <v>10</v>
      </c>
      <c r="F244" s="9" t="s">
        <v>10</v>
      </c>
      <c r="G244" s="39" t="s">
        <v>10</v>
      </c>
      <c r="H244" s="39">
        <v>21</v>
      </c>
      <c r="I244" s="39">
        <v>5</v>
      </c>
      <c r="J244" s="39">
        <v>13</v>
      </c>
      <c r="K244" s="39"/>
    </row>
    <row r="245" spans="1:11" x14ac:dyDescent="0.25">
      <c r="A245">
        <v>118</v>
      </c>
      <c r="B245" s="8"/>
      <c r="C245" s="9"/>
      <c r="D245" s="9">
        <v>8482</v>
      </c>
      <c r="E245" s="10" t="s">
        <v>11</v>
      </c>
      <c r="F245" s="9" t="s">
        <v>9</v>
      </c>
      <c r="G245" s="39" t="s">
        <v>10</v>
      </c>
      <c r="H245" s="39">
        <v>39</v>
      </c>
      <c r="I245" s="39">
        <v>4</v>
      </c>
      <c r="J245" s="39">
        <v>21</v>
      </c>
      <c r="K245" s="39"/>
    </row>
    <row r="246" spans="1:11" x14ac:dyDescent="0.25">
      <c r="A246">
        <v>119</v>
      </c>
      <c r="B246" s="8"/>
      <c r="C246" s="9"/>
      <c r="D246" s="9">
        <v>8482</v>
      </c>
      <c r="E246" s="10" t="s">
        <v>10</v>
      </c>
      <c r="F246" s="9" t="s">
        <v>10</v>
      </c>
      <c r="G246" s="39" t="s">
        <v>9</v>
      </c>
      <c r="H246" s="39">
        <v>44</v>
      </c>
      <c r="I246" s="39">
        <v>7</v>
      </c>
      <c r="J246" s="39">
        <v>20</v>
      </c>
      <c r="K246" s="39"/>
    </row>
    <row r="247" spans="1:11" x14ac:dyDescent="0.25">
      <c r="A247">
        <v>120</v>
      </c>
      <c r="B247" s="8"/>
      <c r="C247" s="9"/>
      <c r="D247" s="9">
        <v>8482</v>
      </c>
      <c r="E247" s="10" t="s">
        <v>10</v>
      </c>
      <c r="F247" s="9" t="s">
        <v>10</v>
      </c>
      <c r="G247" s="39" t="s">
        <v>10</v>
      </c>
      <c r="H247" s="39">
        <v>32</v>
      </c>
      <c r="I247" s="39">
        <v>6</v>
      </c>
      <c r="J247" s="39">
        <v>15</v>
      </c>
      <c r="K247" s="39"/>
    </row>
    <row r="248" spans="1:11" x14ac:dyDescent="0.25">
      <c r="A248">
        <v>121</v>
      </c>
      <c r="B248" s="8"/>
      <c r="C248" s="9"/>
      <c r="D248" s="9">
        <v>8482</v>
      </c>
      <c r="E248" s="10" t="s">
        <v>11</v>
      </c>
      <c r="F248" s="9" t="s">
        <v>9</v>
      </c>
      <c r="G248" s="39" t="s">
        <v>9</v>
      </c>
      <c r="H248" s="39">
        <v>34</v>
      </c>
      <c r="I248" s="39">
        <v>6</v>
      </c>
      <c r="J248" s="39">
        <v>15</v>
      </c>
      <c r="K248" s="39"/>
    </row>
    <row r="249" spans="1:11" x14ac:dyDescent="0.25">
      <c r="A249">
        <v>122</v>
      </c>
      <c r="B249" s="8"/>
      <c r="C249" s="9"/>
      <c r="D249" s="9">
        <v>8482</v>
      </c>
      <c r="E249" s="10" t="s">
        <v>9</v>
      </c>
      <c r="F249" s="9" t="s">
        <v>9</v>
      </c>
      <c r="G249" s="39" t="s">
        <v>9</v>
      </c>
      <c r="H249" s="39">
        <v>38</v>
      </c>
      <c r="I249" s="39">
        <v>7</v>
      </c>
      <c r="J249" s="39">
        <v>18</v>
      </c>
      <c r="K249" s="39"/>
    </row>
    <row r="250" spans="1:11" x14ac:dyDescent="0.25">
      <c r="A250">
        <v>123</v>
      </c>
      <c r="B250" s="8"/>
      <c r="C250" s="9"/>
      <c r="D250" s="9">
        <v>8482</v>
      </c>
      <c r="E250" s="10" t="s">
        <v>10</v>
      </c>
      <c r="F250" s="9" t="s">
        <v>10</v>
      </c>
      <c r="G250" s="39" t="s">
        <v>9</v>
      </c>
      <c r="H250" s="39">
        <v>41</v>
      </c>
      <c r="I250" s="39">
        <v>7</v>
      </c>
      <c r="J250" s="39">
        <v>22</v>
      </c>
      <c r="K250" s="39"/>
    </row>
    <row r="251" spans="1:11" x14ac:dyDescent="0.25">
      <c r="A251">
        <v>124</v>
      </c>
      <c r="B251" s="8"/>
      <c r="C251" s="9"/>
      <c r="D251" s="9">
        <v>8482</v>
      </c>
      <c r="E251" s="10" t="s">
        <v>9</v>
      </c>
      <c r="F251" s="9" t="s">
        <v>10</v>
      </c>
      <c r="G251" s="39" t="s">
        <v>10</v>
      </c>
      <c r="H251" s="39">
        <v>37</v>
      </c>
      <c r="I251" s="39">
        <v>7</v>
      </c>
      <c r="J251" s="39">
        <v>10</v>
      </c>
      <c r="K251" s="39"/>
    </row>
    <row r="252" spans="1:11" x14ac:dyDescent="0.25">
      <c r="A252">
        <v>125</v>
      </c>
      <c r="B252" s="8"/>
      <c r="C252" s="9"/>
      <c r="D252" s="9">
        <v>8482</v>
      </c>
      <c r="E252" s="10" t="s">
        <v>9</v>
      </c>
      <c r="F252" s="9" t="s">
        <v>9</v>
      </c>
      <c r="G252" s="39" t="s">
        <v>9</v>
      </c>
      <c r="H252" s="39">
        <v>28</v>
      </c>
      <c r="I252" s="39">
        <v>4</v>
      </c>
      <c r="J252" s="39">
        <v>8</v>
      </c>
      <c r="K252" s="39"/>
    </row>
    <row r="253" spans="1:11" x14ac:dyDescent="0.25">
      <c r="A253">
        <v>126</v>
      </c>
      <c r="B253" s="8"/>
      <c r="C253" s="9"/>
      <c r="D253" s="9">
        <v>8482</v>
      </c>
      <c r="E253" s="10" t="s">
        <v>9</v>
      </c>
      <c r="F253" s="9" t="s">
        <v>9</v>
      </c>
      <c r="G253" s="39" t="s">
        <v>10</v>
      </c>
      <c r="H253" s="39">
        <v>32</v>
      </c>
      <c r="I253" s="39">
        <v>4</v>
      </c>
      <c r="J253" s="39">
        <v>10</v>
      </c>
      <c r="K253" s="39"/>
    </row>
    <row r="254" spans="1:11" x14ac:dyDescent="0.25">
      <c r="A254">
        <v>127</v>
      </c>
      <c r="B254" s="8"/>
      <c r="C254" s="9"/>
      <c r="D254" s="9">
        <v>8482</v>
      </c>
      <c r="E254" s="10" t="s">
        <v>9</v>
      </c>
      <c r="F254" s="9" t="s">
        <v>9</v>
      </c>
      <c r="G254" s="39" t="s">
        <v>9</v>
      </c>
      <c r="H254" s="39">
        <v>35</v>
      </c>
      <c r="I254" s="39">
        <v>8</v>
      </c>
      <c r="J254" s="39">
        <v>12</v>
      </c>
      <c r="K254" s="39"/>
    </row>
    <row r="255" spans="1:11" x14ac:dyDescent="0.25">
      <c r="A255">
        <v>128</v>
      </c>
      <c r="B255" s="8"/>
      <c r="C255" s="9"/>
      <c r="D255" s="9">
        <v>8482</v>
      </c>
      <c r="E255" s="10"/>
      <c r="F255" s="9"/>
      <c r="G255" s="39" t="s">
        <v>9</v>
      </c>
      <c r="H255" s="39">
        <v>33</v>
      </c>
      <c r="I255" s="39">
        <v>9</v>
      </c>
      <c r="J255" s="39">
        <v>17</v>
      </c>
      <c r="K255" s="39"/>
    </row>
    <row r="256" spans="1:11" x14ac:dyDescent="0.25">
      <c r="A256">
        <v>129</v>
      </c>
      <c r="B256" s="8"/>
      <c r="C256" s="9"/>
      <c r="D256" s="9">
        <v>8482</v>
      </c>
      <c r="E256" s="10"/>
      <c r="F256" s="9"/>
      <c r="G256" s="39" t="s">
        <v>9</v>
      </c>
      <c r="H256" s="39">
        <v>27</v>
      </c>
      <c r="I256" s="39">
        <v>7</v>
      </c>
      <c r="J256" s="39">
        <v>11</v>
      </c>
      <c r="K256" s="39"/>
    </row>
    <row r="257" spans="1:11" x14ac:dyDescent="0.25">
      <c r="A257">
        <v>130</v>
      </c>
      <c r="B257" s="8"/>
      <c r="C257" s="9"/>
      <c r="D257" s="9">
        <v>8482</v>
      </c>
      <c r="E257" s="10"/>
      <c r="F257" s="9"/>
      <c r="G257" s="39" t="s">
        <v>9</v>
      </c>
      <c r="H257" s="39">
        <v>37</v>
      </c>
      <c r="I257" s="39">
        <v>8</v>
      </c>
      <c r="J257" s="39">
        <v>12</v>
      </c>
      <c r="K257" s="39"/>
    </row>
    <row r="258" spans="1:11" x14ac:dyDescent="0.25">
      <c r="A258">
        <v>1</v>
      </c>
      <c r="B258" s="8">
        <v>3</v>
      </c>
      <c r="C258" s="9" t="s">
        <v>16</v>
      </c>
      <c r="D258" s="9">
        <v>63594</v>
      </c>
      <c r="E258" s="10" t="s">
        <v>9</v>
      </c>
      <c r="F258" s="9" t="s">
        <v>10</v>
      </c>
      <c r="G258" s="39" t="s">
        <v>10</v>
      </c>
      <c r="H258" s="39">
        <v>29</v>
      </c>
      <c r="I258" s="39">
        <v>6</v>
      </c>
      <c r="J258" s="39">
        <v>5</v>
      </c>
      <c r="K258" s="39"/>
    </row>
    <row r="259" spans="1:11" x14ac:dyDescent="0.25">
      <c r="A259">
        <v>2</v>
      </c>
      <c r="B259" s="8"/>
      <c r="C259" s="9"/>
      <c r="D259" s="9">
        <v>63594</v>
      </c>
      <c r="E259" s="10" t="s">
        <v>9</v>
      </c>
      <c r="F259" s="9" t="s">
        <v>10</v>
      </c>
      <c r="G259" s="39" t="s">
        <v>9</v>
      </c>
      <c r="H259" s="39">
        <v>35</v>
      </c>
      <c r="I259" s="39">
        <v>4</v>
      </c>
      <c r="J259" s="39">
        <v>6</v>
      </c>
      <c r="K259" s="39"/>
    </row>
    <row r="260" spans="1:11" x14ac:dyDescent="0.25">
      <c r="A260">
        <v>3</v>
      </c>
      <c r="B260" s="8"/>
      <c r="C260" s="9"/>
      <c r="D260" s="9">
        <v>63594</v>
      </c>
      <c r="E260" s="10" t="s">
        <v>9</v>
      </c>
      <c r="F260" s="9" t="s">
        <v>9</v>
      </c>
      <c r="G260" s="39" t="s">
        <v>9</v>
      </c>
      <c r="H260" s="39">
        <v>36</v>
      </c>
      <c r="I260" s="39">
        <v>6</v>
      </c>
      <c r="J260" s="39">
        <v>8</v>
      </c>
      <c r="K260" s="39"/>
    </row>
    <row r="261" spans="1:11" x14ac:dyDescent="0.25">
      <c r="A261">
        <v>4</v>
      </c>
      <c r="B261" s="8"/>
      <c r="C261" s="9"/>
      <c r="D261" s="9">
        <v>63594</v>
      </c>
      <c r="E261" s="10" t="s">
        <v>9</v>
      </c>
      <c r="F261" s="9" t="s">
        <v>10</v>
      </c>
      <c r="G261" s="39" t="s">
        <v>9</v>
      </c>
      <c r="H261" s="39">
        <v>36</v>
      </c>
      <c r="I261" s="39">
        <v>6</v>
      </c>
      <c r="J261" s="39">
        <v>7</v>
      </c>
      <c r="K261" s="39"/>
    </row>
    <row r="262" spans="1:11" x14ac:dyDescent="0.25">
      <c r="A262">
        <v>5</v>
      </c>
      <c r="B262" s="8"/>
      <c r="C262" s="9"/>
      <c r="D262" s="9">
        <v>63594</v>
      </c>
      <c r="E262" s="10" t="s">
        <v>9</v>
      </c>
      <c r="F262" s="9" t="s">
        <v>10</v>
      </c>
      <c r="G262" s="39" t="s">
        <v>10</v>
      </c>
      <c r="H262" s="39">
        <v>22</v>
      </c>
      <c r="I262" s="39">
        <v>5</v>
      </c>
      <c r="J262" s="39">
        <v>10</v>
      </c>
      <c r="K262" s="39"/>
    </row>
    <row r="263" spans="1:11" x14ac:dyDescent="0.25">
      <c r="A263">
        <v>6</v>
      </c>
      <c r="B263" s="8"/>
      <c r="C263" s="9"/>
      <c r="D263" s="9">
        <v>63594</v>
      </c>
      <c r="E263" s="10" t="s">
        <v>10</v>
      </c>
      <c r="F263" s="9" t="s">
        <v>10</v>
      </c>
      <c r="G263" s="39" t="s">
        <v>10</v>
      </c>
      <c r="H263" s="39">
        <v>32</v>
      </c>
      <c r="I263" s="39">
        <v>6</v>
      </c>
      <c r="J263" s="39">
        <v>5</v>
      </c>
      <c r="K263" s="39"/>
    </row>
    <row r="264" spans="1:11" x14ac:dyDescent="0.25">
      <c r="A264">
        <v>7</v>
      </c>
      <c r="B264" s="8"/>
      <c r="C264" s="9"/>
      <c r="D264" s="9">
        <v>63594</v>
      </c>
      <c r="E264" s="10" t="s">
        <v>10</v>
      </c>
      <c r="F264" s="9" t="s">
        <v>10</v>
      </c>
      <c r="G264" s="39" t="s">
        <v>9</v>
      </c>
      <c r="H264" s="39">
        <v>36</v>
      </c>
      <c r="I264" s="39">
        <v>6</v>
      </c>
      <c r="J264" s="39">
        <v>8</v>
      </c>
      <c r="K264" s="39"/>
    </row>
    <row r="265" spans="1:11" x14ac:dyDescent="0.25">
      <c r="A265">
        <v>8</v>
      </c>
      <c r="B265" s="8"/>
      <c r="C265" s="9"/>
      <c r="D265" s="9">
        <v>63594</v>
      </c>
      <c r="E265" s="10" t="s">
        <v>9</v>
      </c>
      <c r="F265" s="9" t="s">
        <v>9</v>
      </c>
      <c r="G265" s="39" t="s">
        <v>9</v>
      </c>
      <c r="H265" s="39">
        <v>48</v>
      </c>
      <c r="I265" s="39">
        <v>7</v>
      </c>
      <c r="J265" s="39">
        <v>20</v>
      </c>
      <c r="K265" s="39"/>
    </row>
    <row r="266" spans="1:11" x14ac:dyDescent="0.25">
      <c r="A266">
        <v>9</v>
      </c>
      <c r="B266" s="8"/>
      <c r="C266" s="9"/>
      <c r="D266" s="9">
        <v>63594</v>
      </c>
      <c r="E266" s="10" t="s">
        <v>9</v>
      </c>
      <c r="F266" s="9" t="s">
        <v>10</v>
      </c>
      <c r="G266" s="39" t="s">
        <v>9</v>
      </c>
      <c r="H266" s="39">
        <v>30</v>
      </c>
      <c r="I266" s="39">
        <v>4</v>
      </c>
      <c r="J266" s="39">
        <v>9</v>
      </c>
      <c r="K266" s="39"/>
    </row>
    <row r="267" spans="1:11" x14ac:dyDescent="0.25">
      <c r="A267">
        <v>10</v>
      </c>
      <c r="B267" s="8"/>
      <c r="C267" s="9"/>
      <c r="D267" s="9">
        <v>63594</v>
      </c>
      <c r="E267" s="10" t="s">
        <v>9</v>
      </c>
      <c r="F267" s="9" t="s">
        <v>9</v>
      </c>
      <c r="G267" s="39" t="s">
        <v>9</v>
      </c>
      <c r="H267" s="39">
        <v>31</v>
      </c>
      <c r="I267" s="39">
        <v>7</v>
      </c>
      <c r="J267" s="39">
        <v>8</v>
      </c>
      <c r="K267" s="39"/>
    </row>
    <row r="268" spans="1:11" x14ac:dyDescent="0.25">
      <c r="A268">
        <v>11</v>
      </c>
      <c r="B268" s="8"/>
      <c r="C268" s="9"/>
      <c r="D268" s="9">
        <v>63594</v>
      </c>
      <c r="E268" s="10" t="s">
        <v>9</v>
      </c>
      <c r="F268" s="9" t="s">
        <v>9</v>
      </c>
      <c r="G268" s="39" t="s">
        <v>9</v>
      </c>
      <c r="H268" s="39">
        <v>43</v>
      </c>
      <c r="I268" s="39">
        <v>5</v>
      </c>
      <c r="J268" s="39">
        <v>14</v>
      </c>
      <c r="K268" s="39"/>
    </row>
    <row r="269" spans="1:11" x14ac:dyDescent="0.25">
      <c r="A269">
        <v>12</v>
      </c>
      <c r="B269" s="8"/>
      <c r="C269" s="9"/>
      <c r="D269" s="9">
        <v>63594</v>
      </c>
      <c r="E269" s="10" t="s">
        <v>9</v>
      </c>
      <c r="F269" s="9" t="s">
        <v>9</v>
      </c>
      <c r="G269" s="39" t="s">
        <v>9</v>
      </c>
      <c r="H269" s="39">
        <v>42</v>
      </c>
      <c r="I269" s="39">
        <v>5</v>
      </c>
      <c r="J269" s="39">
        <v>8</v>
      </c>
      <c r="K269" s="39"/>
    </row>
    <row r="270" spans="1:11" x14ac:dyDescent="0.25">
      <c r="A270">
        <v>13</v>
      </c>
      <c r="B270" s="8"/>
      <c r="C270" s="9"/>
      <c r="D270" s="9">
        <v>63594</v>
      </c>
      <c r="E270" s="10" t="s">
        <v>9</v>
      </c>
      <c r="F270" s="9" t="s">
        <v>9</v>
      </c>
      <c r="G270" s="39" t="s">
        <v>9</v>
      </c>
      <c r="H270" s="39">
        <v>46</v>
      </c>
      <c r="I270" s="39">
        <v>7</v>
      </c>
      <c r="J270" s="39">
        <v>18</v>
      </c>
      <c r="K270" s="39"/>
    </row>
    <row r="271" spans="1:11" x14ac:dyDescent="0.25">
      <c r="A271">
        <v>14</v>
      </c>
      <c r="B271" s="8"/>
      <c r="C271" s="9"/>
      <c r="D271" s="9">
        <v>63594</v>
      </c>
      <c r="E271" s="10" t="s">
        <v>9</v>
      </c>
      <c r="F271" s="9" t="s">
        <v>9</v>
      </c>
      <c r="G271" s="39" t="s">
        <v>9</v>
      </c>
      <c r="H271" s="39">
        <v>37</v>
      </c>
      <c r="I271" s="39">
        <v>7</v>
      </c>
      <c r="J271" s="39">
        <v>10</v>
      </c>
      <c r="K271" s="39"/>
    </row>
    <row r="272" spans="1:11" x14ac:dyDescent="0.25">
      <c r="A272">
        <v>15</v>
      </c>
      <c r="B272" s="8"/>
      <c r="C272" s="9"/>
      <c r="D272" s="9">
        <v>63594</v>
      </c>
      <c r="E272" s="10" t="s">
        <v>9</v>
      </c>
      <c r="F272" s="9" t="s">
        <v>9</v>
      </c>
      <c r="G272" s="39" t="s">
        <v>13</v>
      </c>
      <c r="H272" s="39"/>
      <c r="I272" s="39"/>
      <c r="J272" s="39"/>
      <c r="K272" s="39"/>
    </row>
    <row r="273" spans="1:11" x14ac:dyDescent="0.25">
      <c r="A273">
        <v>16</v>
      </c>
      <c r="B273" s="8"/>
      <c r="C273" s="9"/>
      <c r="D273" s="9">
        <v>63594</v>
      </c>
      <c r="E273" s="10" t="s">
        <v>9</v>
      </c>
      <c r="F273" s="9" t="s">
        <v>10</v>
      </c>
      <c r="G273" s="39" t="s">
        <v>9</v>
      </c>
      <c r="H273" s="39">
        <v>36</v>
      </c>
      <c r="I273" s="39">
        <v>6</v>
      </c>
      <c r="J273" s="39">
        <v>8</v>
      </c>
      <c r="K273" s="39"/>
    </row>
    <row r="274" spans="1:11" x14ac:dyDescent="0.25">
      <c r="A274">
        <v>17</v>
      </c>
      <c r="B274" s="8"/>
      <c r="C274" s="9"/>
      <c r="D274" s="9">
        <v>63594</v>
      </c>
      <c r="E274" s="10" t="s">
        <v>9</v>
      </c>
      <c r="F274" s="9" t="s">
        <v>9</v>
      </c>
      <c r="G274" s="39" t="s">
        <v>9</v>
      </c>
      <c r="H274" s="39">
        <v>37</v>
      </c>
      <c r="I274" s="39">
        <v>5</v>
      </c>
      <c r="J274" s="39">
        <v>10</v>
      </c>
      <c r="K274" s="39"/>
    </row>
    <row r="275" spans="1:11" x14ac:dyDescent="0.25">
      <c r="A275">
        <v>18</v>
      </c>
      <c r="B275" s="8"/>
      <c r="C275" s="9"/>
      <c r="D275" s="9">
        <v>63594</v>
      </c>
      <c r="E275" s="10" t="s">
        <v>9</v>
      </c>
      <c r="F275" s="9" t="s">
        <v>10</v>
      </c>
      <c r="G275" s="39" t="s">
        <v>9</v>
      </c>
      <c r="H275" s="39">
        <v>28</v>
      </c>
      <c r="I275" s="39">
        <v>6</v>
      </c>
      <c r="J275" s="39">
        <v>2</v>
      </c>
      <c r="K275" s="39"/>
    </row>
    <row r="276" spans="1:11" x14ac:dyDescent="0.25">
      <c r="A276">
        <v>19</v>
      </c>
      <c r="B276" s="8"/>
      <c r="C276" s="9"/>
      <c r="D276" s="9">
        <v>63594</v>
      </c>
      <c r="E276" s="10" t="s">
        <v>9</v>
      </c>
      <c r="F276" s="9" t="s">
        <v>9</v>
      </c>
      <c r="G276" s="39" t="s">
        <v>9</v>
      </c>
      <c r="H276" s="39">
        <v>39</v>
      </c>
      <c r="I276" s="39">
        <v>5</v>
      </c>
      <c r="J276" s="39">
        <v>8</v>
      </c>
      <c r="K276" s="39"/>
    </row>
    <row r="277" spans="1:11" x14ac:dyDescent="0.25">
      <c r="A277">
        <v>20</v>
      </c>
      <c r="B277" s="8"/>
      <c r="C277" s="9"/>
      <c r="D277" s="9">
        <v>63594</v>
      </c>
      <c r="E277" s="10" t="s">
        <v>9</v>
      </c>
      <c r="F277" s="9" t="s">
        <v>10</v>
      </c>
      <c r="G277" s="39" t="s">
        <v>10</v>
      </c>
      <c r="H277" s="39">
        <v>28</v>
      </c>
      <c r="I277" s="39">
        <v>5</v>
      </c>
      <c r="J277" s="39">
        <v>2</v>
      </c>
      <c r="K277" s="39"/>
    </row>
    <row r="278" spans="1:11" x14ac:dyDescent="0.25">
      <c r="A278">
        <v>21</v>
      </c>
      <c r="B278" s="8"/>
      <c r="C278" s="9"/>
      <c r="D278" s="9">
        <v>63594</v>
      </c>
      <c r="E278" s="10" t="s">
        <v>10</v>
      </c>
      <c r="F278" s="9" t="s">
        <v>10</v>
      </c>
      <c r="G278" s="39" t="s">
        <v>10</v>
      </c>
      <c r="H278" s="39">
        <v>31</v>
      </c>
      <c r="I278" s="39">
        <v>5</v>
      </c>
      <c r="J278" s="39">
        <v>4</v>
      </c>
      <c r="K278" s="39"/>
    </row>
    <row r="279" spans="1:11" x14ac:dyDescent="0.25">
      <c r="A279">
        <v>22</v>
      </c>
      <c r="B279" s="8"/>
      <c r="C279" s="9"/>
      <c r="D279" s="9">
        <v>63594</v>
      </c>
      <c r="E279" s="10" t="s">
        <v>9</v>
      </c>
      <c r="F279" s="9" t="s">
        <v>10</v>
      </c>
      <c r="G279" s="39" t="s">
        <v>10</v>
      </c>
      <c r="H279" s="39">
        <v>33</v>
      </c>
      <c r="I279" s="39">
        <v>4</v>
      </c>
      <c r="J279" s="39">
        <v>5</v>
      </c>
      <c r="K279" s="39"/>
    </row>
    <row r="280" spans="1:11" x14ac:dyDescent="0.25">
      <c r="A280">
        <v>23</v>
      </c>
      <c r="B280" s="8"/>
      <c r="C280" s="9"/>
      <c r="D280" s="9">
        <v>63594</v>
      </c>
      <c r="E280" s="10" t="s">
        <v>9</v>
      </c>
      <c r="F280" s="9" t="s">
        <v>10</v>
      </c>
      <c r="G280" s="39" t="s">
        <v>10</v>
      </c>
      <c r="H280" s="39">
        <v>29</v>
      </c>
      <c r="I280" s="39">
        <v>5</v>
      </c>
      <c r="J280" s="39">
        <v>6</v>
      </c>
      <c r="K280" s="39"/>
    </row>
    <row r="281" spans="1:11" x14ac:dyDescent="0.25">
      <c r="A281">
        <v>24</v>
      </c>
      <c r="B281" s="8"/>
      <c r="C281" s="9"/>
      <c r="D281" s="9">
        <v>63594</v>
      </c>
      <c r="E281" s="10" t="s">
        <v>9</v>
      </c>
      <c r="F281" s="9" t="s">
        <v>9</v>
      </c>
      <c r="G281" s="39" t="s">
        <v>9</v>
      </c>
      <c r="H281" s="39">
        <v>38</v>
      </c>
      <c r="I281" s="39">
        <v>5</v>
      </c>
      <c r="J281" s="39">
        <v>10</v>
      </c>
      <c r="K281" s="39"/>
    </row>
    <row r="282" spans="1:11" x14ac:dyDescent="0.25">
      <c r="A282">
        <v>25</v>
      </c>
      <c r="B282" s="8"/>
      <c r="C282" s="9"/>
      <c r="D282" s="9">
        <v>63594</v>
      </c>
      <c r="E282" s="10" t="s">
        <v>9</v>
      </c>
      <c r="F282" s="9" t="s">
        <v>9</v>
      </c>
      <c r="G282" s="39" t="s">
        <v>9</v>
      </c>
      <c r="H282" s="39">
        <v>43</v>
      </c>
      <c r="I282" s="39">
        <v>7</v>
      </c>
      <c r="J282" s="39">
        <v>16</v>
      </c>
      <c r="K282" s="39" t="s">
        <v>89</v>
      </c>
    </row>
    <row r="283" spans="1:11" x14ac:dyDescent="0.25">
      <c r="A283">
        <v>26</v>
      </c>
      <c r="B283" s="8"/>
      <c r="C283" s="9"/>
      <c r="D283" s="9">
        <v>63594</v>
      </c>
      <c r="E283" s="10" t="s">
        <v>9</v>
      </c>
      <c r="F283" s="9" t="s">
        <v>10</v>
      </c>
      <c r="G283" s="39" t="s">
        <v>10</v>
      </c>
      <c r="H283" s="39">
        <v>34</v>
      </c>
      <c r="I283" s="39">
        <v>4</v>
      </c>
      <c r="J283" s="39">
        <v>4</v>
      </c>
      <c r="K283" s="39"/>
    </row>
    <row r="284" spans="1:11" x14ac:dyDescent="0.25">
      <c r="A284">
        <v>27</v>
      </c>
      <c r="B284" s="8"/>
      <c r="C284" s="9"/>
      <c r="D284" s="9">
        <v>63594</v>
      </c>
      <c r="E284" s="10" t="s">
        <v>10</v>
      </c>
      <c r="F284" s="9" t="s">
        <v>10</v>
      </c>
      <c r="G284" s="39" t="s">
        <v>9</v>
      </c>
      <c r="H284" s="39">
        <v>43</v>
      </c>
      <c r="I284" s="39">
        <v>6</v>
      </c>
      <c r="J284" s="39">
        <v>9</v>
      </c>
      <c r="K284" s="39"/>
    </row>
    <row r="285" spans="1:11" x14ac:dyDescent="0.25">
      <c r="A285">
        <v>28</v>
      </c>
      <c r="B285" s="8"/>
      <c r="C285" s="9"/>
      <c r="D285" s="9">
        <v>63594</v>
      </c>
      <c r="E285" s="10" t="s">
        <v>9</v>
      </c>
      <c r="F285" s="9" t="s">
        <v>10</v>
      </c>
      <c r="G285" s="39" t="s">
        <v>11</v>
      </c>
      <c r="H285" s="39">
        <v>27</v>
      </c>
      <c r="I285" s="39">
        <v>4</v>
      </c>
      <c r="J285" s="39">
        <v>3</v>
      </c>
      <c r="K285" s="39"/>
    </row>
    <row r="286" spans="1:11" x14ac:dyDescent="0.25">
      <c r="A286">
        <v>29</v>
      </c>
      <c r="B286" s="8"/>
      <c r="C286" s="9"/>
      <c r="D286" s="9">
        <v>63594</v>
      </c>
      <c r="E286" s="10" t="s">
        <v>9</v>
      </c>
      <c r="F286" s="9" t="s">
        <v>9</v>
      </c>
      <c r="G286" s="39" t="s">
        <v>9</v>
      </c>
      <c r="H286" s="39">
        <v>36</v>
      </c>
      <c r="I286" s="39">
        <v>5</v>
      </c>
      <c r="J286" s="39">
        <v>7</v>
      </c>
      <c r="K286" s="39"/>
    </row>
    <row r="287" spans="1:11" x14ac:dyDescent="0.25">
      <c r="A287">
        <v>30</v>
      </c>
      <c r="B287" s="8"/>
      <c r="C287" s="9"/>
      <c r="D287" s="9">
        <v>63594</v>
      </c>
      <c r="E287" s="10" t="s">
        <v>9</v>
      </c>
      <c r="F287" s="9" t="s">
        <v>9</v>
      </c>
      <c r="G287" s="39" t="s">
        <v>10</v>
      </c>
      <c r="H287" s="39">
        <v>33</v>
      </c>
      <c r="I287" s="39">
        <v>6</v>
      </c>
      <c r="J287" s="39">
        <v>5</v>
      </c>
      <c r="K287" s="39"/>
    </row>
    <row r="288" spans="1:11" x14ac:dyDescent="0.25">
      <c r="A288">
        <v>31</v>
      </c>
      <c r="B288" s="8"/>
      <c r="C288" s="9"/>
      <c r="D288" s="9">
        <v>63594</v>
      </c>
      <c r="E288" s="10" t="s">
        <v>10</v>
      </c>
      <c r="F288" s="9" t="s">
        <v>9</v>
      </c>
      <c r="G288" s="39" t="s">
        <v>10</v>
      </c>
      <c r="H288" s="39">
        <v>33</v>
      </c>
      <c r="I288" s="39">
        <v>7</v>
      </c>
      <c r="J288" s="39">
        <v>7</v>
      </c>
      <c r="K288" s="39"/>
    </row>
    <row r="289" spans="1:11" x14ac:dyDescent="0.25">
      <c r="A289">
        <v>32</v>
      </c>
      <c r="B289" s="8"/>
      <c r="C289" s="9"/>
      <c r="D289" s="9">
        <v>63594</v>
      </c>
      <c r="E289" s="10" t="s">
        <v>9</v>
      </c>
      <c r="F289" s="9" t="s">
        <v>9</v>
      </c>
      <c r="G289" s="39" t="s">
        <v>9</v>
      </c>
      <c r="H289" s="39">
        <v>27</v>
      </c>
      <c r="I289" s="39">
        <v>5</v>
      </c>
      <c r="J289" s="39">
        <v>7</v>
      </c>
      <c r="K289" s="39"/>
    </row>
    <row r="290" spans="1:11" x14ac:dyDescent="0.25">
      <c r="A290">
        <v>33</v>
      </c>
      <c r="B290" s="8"/>
      <c r="C290" s="9"/>
      <c r="D290" s="9">
        <v>63594</v>
      </c>
      <c r="E290" s="10" t="s">
        <v>9</v>
      </c>
      <c r="F290" s="9" t="s">
        <v>10</v>
      </c>
      <c r="G290" s="39" t="s">
        <v>9</v>
      </c>
      <c r="H290" s="39">
        <v>31</v>
      </c>
      <c r="I290" s="39">
        <v>4</v>
      </c>
      <c r="J290" s="39">
        <v>7</v>
      </c>
      <c r="K290" s="39"/>
    </row>
    <row r="291" spans="1:11" x14ac:dyDescent="0.25">
      <c r="A291">
        <v>34</v>
      </c>
      <c r="B291" s="8"/>
      <c r="C291" s="9"/>
      <c r="D291" s="9">
        <v>63594</v>
      </c>
      <c r="E291" s="10" t="s">
        <v>10</v>
      </c>
      <c r="F291" s="9" t="s">
        <v>10</v>
      </c>
      <c r="G291" s="39" t="s">
        <v>9</v>
      </c>
      <c r="H291" s="39">
        <v>34</v>
      </c>
      <c r="I291" s="39">
        <v>5</v>
      </c>
      <c r="J291" s="39">
        <v>10</v>
      </c>
      <c r="K291" s="39"/>
    </row>
    <row r="292" spans="1:11" x14ac:dyDescent="0.25">
      <c r="A292">
        <v>35</v>
      </c>
      <c r="B292" s="8"/>
      <c r="C292" s="9"/>
      <c r="D292" s="9">
        <v>63594</v>
      </c>
      <c r="E292" s="10" t="s">
        <v>9</v>
      </c>
      <c r="F292" s="9" t="s">
        <v>10</v>
      </c>
      <c r="G292" s="39" t="s">
        <v>9</v>
      </c>
      <c r="H292" s="39">
        <v>28</v>
      </c>
      <c r="I292" s="39">
        <v>5</v>
      </c>
      <c r="J292" s="39">
        <v>9</v>
      </c>
      <c r="K292" s="39"/>
    </row>
    <row r="293" spans="1:11" x14ac:dyDescent="0.25">
      <c r="A293">
        <v>36</v>
      </c>
      <c r="B293" s="8"/>
      <c r="C293" s="9"/>
      <c r="D293" s="9">
        <v>63594</v>
      </c>
      <c r="E293" s="10" t="s">
        <v>9</v>
      </c>
      <c r="F293" s="9" t="s">
        <v>10</v>
      </c>
      <c r="G293" s="39" t="s">
        <v>10</v>
      </c>
      <c r="H293" s="39">
        <v>28</v>
      </c>
      <c r="I293" s="39">
        <v>6</v>
      </c>
      <c r="J293" s="39">
        <v>4</v>
      </c>
      <c r="K293" s="39"/>
    </row>
    <row r="294" spans="1:11" x14ac:dyDescent="0.25">
      <c r="A294">
        <v>37</v>
      </c>
      <c r="B294" s="8"/>
      <c r="C294" s="9"/>
      <c r="D294" s="9">
        <v>63594</v>
      </c>
      <c r="E294" s="10" t="s">
        <v>9</v>
      </c>
      <c r="F294" s="9" t="s">
        <v>11</v>
      </c>
      <c r="G294" s="39" t="s">
        <v>10</v>
      </c>
      <c r="H294" s="39">
        <v>31</v>
      </c>
      <c r="I294" s="39">
        <v>6</v>
      </c>
      <c r="J294" s="39">
        <v>4</v>
      </c>
      <c r="K294" s="39"/>
    </row>
    <row r="295" spans="1:11" x14ac:dyDescent="0.25">
      <c r="A295">
        <v>38</v>
      </c>
      <c r="B295" s="8"/>
      <c r="C295" s="9"/>
      <c r="D295" s="9">
        <v>63594</v>
      </c>
      <c r="E295" s="10" t="s">
        <v>9</v>
      </c>
      <c r="F295" s="9" t="s">
        <v>11</v>
      </c>
      <c r="G295" s="39" t="s">
        <v>11</v>
      </c>
      <c r="H295" s="39">
        <v>28</v>
      </c>
      <c r="I295" s="39">
        <v>5</v>
      </c>
      <c r="J295" s="39">
        <v>8</v>
      </c>
      <c r="K295" s="39"/>
    </row>
    <row r="296" spans="1:11" x14ac:dyDescent="0.25">
      <c r="A296">
        <v>39</v>
      </c>
      <c r="B296" s="8"/>
      <c r="C296" s="9"/>
      <c r="D296" s="9">
        <v>63594</v>
      </c>
      <c r="E296" s="10" t="s">
        <v>9</v>
      </c>
      <c r="F296" s="9" t="s">
        <v>10</v>
      </c>
      <c r="G296" s="39" t="s">
        <v>10</v>
      </c>
      <c r="H296" s="39">
        <v>35</v>
      </c>
      <c r="I296" s="39">
        <v>6</v>
      </c>
      <c r="J296" s="39">
        <v>7</v>
      </c>
      <c r="K296" s="39"/>
    </row>
    <row r="297" spans="1:11" x14ac:dyDescent="0.25">
      <c r="A297">
        <v>40</v>
      </c>
      <c r="B297" s="8"/>
      <c r="C297" s="9"/>
      <c r="D297" s="9">
        <v>63594</v>
      </c>
      <c r="E297" s="10" t="s">
        <v>9</v>
      </c>
      <c r="F297" s="9" t="s">
        <v>11</v>
      </c>
      <c r="G297" s="39" t="s">
        <v>10</v>
      </c>
      <c r="H297" s="39">
        <v>32</v>
      </c>
      <c r="I297" s="39">
        <v>4</v>
      </c>
      <c r="J297" s="39">
        <v>12</v>
      </c>
      <c r="K297" s="39"/>
    </row>
    <row r="298" spans="1:11" x14ac:dyDescent="0.25">
      <c r="A298">
        <v>41</v>
      </c>
      <c r="B298" s="8"/>
      <c r="C298" s="9"/>
      <c r="D298" s="9">
        <v>63594</v>
      </c>
      <c r="E298" s="10" t="s">
        <v>9</v>
      </c>
      <c r="F298" s="9" t="s">
        <v>10</v>
      </c>
      <c r="G298" s="39" t="s">
        <v>10</v>
      </c>
      <c r="H298" s="39">
        <v>26</v>
      </c>
      <c r="I298" s="39">
        <v>6</v>
      </c>
      <c r="J298" s="39">
        <v>5</v>
      </c>
      <c r="K298" s="39"/>
    </row>
    <row r="299" spans="1:11" x14ac:dyDescent="0.25">
      <c r="A299">
        <v>42</v>
      </c>
      <c r="B299" s="8"/>
      <c r="C299" s="9"/>
      <c r="D299" s="9">
        <v>63594</v>
      </c>
      <c r="E299" s="10" t="s">
        <v>9</v>
      </c>
      <c r="F299" s="9" t="s">
        <v>10</v>
      </c>
      <c r="G299" s="39" t="s">
        <v>9</v>
      </c>
      <c r="H299" s="39">
        <v>37</v>
      </c>
      <c r="I299" s="39">
        <v>5</v>
      </c>
      <c r="J299" s="39">
        <v>10</v>
      </c>
      <c r="K299" s="39"/>
    </row>
    <row r="300" spans="1:11" x14ac:dyDescent="0.25">
      <c r="A300">
        <v>43</v>
      </c>
      <c r="B300" s="8"/>
      <c r="C300" s="9"/>
      <c r="D300" s="9">
        <v>63594</v>
      </c>
      <c r="E300" s="10" t="s">
        <v>11</v>
      </c>
      <c r="F300" s="9" t="s">
        <v>11</v>
      </c>
      <c r="G300" s="39" t="s">
        <v>10</v>
      </c>
      <c r="H300" s="39">
        <v>29</v>
      </c>
      <c r="I300" s="39">
        <v>5</v>
      </c>
      <c r="J300" s="39">
        <v>7</v>
      </c>
      <c r="K300" s="39"/>
    </row>
    <row r="301" spans="1:11" x14ac:dyDescent="0.25">
      <c r="A301">
        <v>44</v>
      </c>
      <c r="B301" s="8"/>
      <c r="C301" s="9"/>
      <c r="D301" s="9">
        <v>63594</v>
      </c>
      <c r="E301" s="10" t="s">
        <v>9</v>
      </c>
      <c r="F301" s="9" t="s">
        <v>9</v>
      </c>
      <c r="G301" s="39" t="s">
        <v>11</v>
      </c>
      <c r="H301" s="39">
        <v>39</v>
      </c>
      <c r="I301" s="39">
        <v>6</v>
      </c>
      <c r="J301" s="39">
        <v>6</v>
      </c>
      <c r="K301" s="39"/>
    </row>
    <row r="302" spans="1:11" x14ac:dyDescent="0.25">
      <c r="A302">
        <v>45</v>
      </c>
      <c r="B302" s="8"/>
      <c r="C302" s="9"/>
      <c r="D302" s="9">
        <v>63594</v>
      </c>
      <c r="E302" s="10" t="s">
        <v>9</v>
      </c>
      <c r="F302" s="9" t="s">
        <v>9</v>
      </c>
      <c r="G302" s="39" t="s">
        <v>9</v>
      </c>
      <c r="H302" s="39">
        <v>34</v>
      </c>
      <c r="I302" s="39">
        <v>6</v>
      </c>
      <c r="J302" s="39">
        <v>10</v>
      </c>
      <c r="K302" s="39"/>
    </row>
    <row r="303" spans="1:11" x14ac:dyDescent="0.25">
      <c r="A303">
        <v>46</v>
      </c>
      <c r="B303" s="8"/>
      <c r="C303" s="9"/>
      <c r="D303" s="9">
        <v>63594</v>
      </c>
      <c r="E303" s="10" t="s">
        <v>10</v>
      </c>
      <c r="F303" s="9" t="s">
        <v>11</v>
      </c>
      <c r="G303" s="39" t="s">
        <v>11</v>
      </c>
      <c r="H303" s="39">
        <v>23</v>
      </c>
      <c r="I303" s="39">
        <v>3</v>
      </c>
      <c r="J303" s="39">
        <v>2</v>
      </c>
      <c r="K303" s="39"/>
    </row>
    <row r="304" spans="1:11" x14ac:dyDescent="0.25">
      <c r="A304">
        <v>47</v>
      </c>
      <c r="B304" s="8"/>
      <c r="C304" s="9"/>
      <c r="D304" s="9">
        <v>63594</v>
      </c>
      <c r="E304" s="10" t="s">
        <v>9</v>
      </c>
      <c r="F304" s="9" t="s">
        <v>10</v>
      </c>
      <c r="G304" s="39" t="s">
        <v>10</v>
      </c>
      <c r="H304" s="39">
        <v>39</v>
      </c>
      <c r="I304" s="39">
        <v>7</v>
      </c>
      <c r="J304" s="39">
        <v>6</v>
      </c>
      <c r="K304" s="39"/>
    </row>
    <row r="305" spans="1:11" x14ac:dyDescent="0.25">
      <c r="A305">
        <v>48</v>
      </c>
      <c r="B305" s="8"/>
      <c r="C305" s="9"/>
      <c r="D305" s="9">
        <v>63594</v>
      </c>
      <c r="E305" s="10" t="s">
        <v>9</v>
      </c>
      <c r="F305" s="9" t="s">
        <v>10</v>
      </c>
      <c r="G305" s="39" t="s">
        <v>10</v>
      </c>
      <c r="H305" s="39">
        <v>30</v>
      </c>
      <c r="I305" s="39">
        <v>6</v>
      </c>
      <c r="J305" s="39">
        <v>4</v>
      </c>
      <c r="K305" s="39"/>
    </row>
    <row r="306" spans="1:11" x14ac:dyDescent="0.25">
      <c r="A306">
        <v>49</v>
      </c>
      <c r="B306" s="8"/>
      <c r="C306" s="9"/>
      <c r="D306" s="9">
        <v>63594</v>
      </c>
      <c r="E306" s="10" t="s">
        <v>9</v>
      </c>
      <c r="F306" s="9" t="s">
        <v>11</v>
      </c>
      <c r="G306" s="39" t="s">
        <v>10</v>
      </c>
      <c r="H306" s="39">
        <v>32</v>
      </c>
      <c r="I306" s="39">
        <v>4</v>
      </c>
      <c r="J306" s="39">
        <v>6</v>
      </c>
      <c r="K306" s="39"/>
    </row>
    <row r="307" spans="1:11" x14ac:dyDescent="0.25">
      <c r="A307">
        <v>50</v>
      </c>
      <c r="B307" s="8"/>
      <c r="C307" s="9"/>
      <c r="D307" s="9">
        <v>63594</v>
      </c>
      <c r="E307" s="10" t="s">
        <v>10</v>
      </c>
      <c r="F307" s="9" t="s">
        <v>9</v>
      </c>
      <c r="G307" s="39" t="s">
        <v>9</v>
      </c>
      <c r="H307" s="39">
        <v>34</v>
      </c>
      <c r="I307" s="39">
        <v>5</v>
      </c>
      <c r="J307" s="39">
        <v>11</v>
      </c>
      <c r="K307" s="39"/>
    </row>
    <row r="308" spans="1:11" x14ac:dyDescent="0.25">
      <c r="A308">
        <v>51</v>
      </c>
      <c r="B308" s="8"/>
      <c r="C308" s="9"/>
      <c r="D308" s="9">
        <v>63594</v>
      </c>
      <c r="E308" s="10" t="s">
        <v>9</v>
      </c>
      <c r="F308" s="9" t="s">
        <v>10</v>
      </c>
      <c r="G308" s="39" t="s">
        <v>10</v>
      </c>
      <c r="H308" s="39">
        <v>32</v>
      </c>
      <c r="I308" s="39">
        <v>6</v>
      </c>
      <c r="J308" s="39">
        <v>5</v>
      </c>
      <c r="K308" s="39"/>
    </row>
    <row r="309" spans="1:11" x14ac:dyDescent="0.25">
      <c r="A309">
        <v>52</v>
      </c>
      <c r="B309" s="8"/>
      <c r="C309" s="9"/>
      <c r="D309" s="9">
        <v>63594</v>
      </c>
      <c r="E309" s="10" t="s">
        <v>9</v>
      </c>
      <c r="F309" s="9" t="s">
        <v>9</v>
      </c>
      <c r="G309" s="39" t="s">
        <v>10</v>
      </c>
      <c r="H309" s="39">
        <v>30</v>
      </c>
      <c r="I309" s="39">
        <v>4</v>
      </c>
      <c r="J309" s="39">
        <v>10</v>
      </c>
      <c r="K309" s="39"/>
    </row>
    <row r="310" spans="1:11" x14ac:dyDescent="0.25">
      <c r="A310">
        <v>53</v>
      </c>
      <c r="B310" s="8"/>
      <c r="C310" s="9"/>
      <c r="D310" s="9">
        <v>63594</v>
      </c>
      <c r="E310" s="10" t="s">
        <v>9</v>
      </c>
      <c r="F310" s="9" t="s">
        <v>9</v>
      </c>
      <c r="G310" s="39" t="s">
        <v>9</v>
      </c>
      <c r="H310" s="39">
        <v>39</v>
      </c>
      <c r="I310" s="39">
        <v>6</v>
      </c>
      <c r="J310" s="39">
        <v>10</v>
      </c>
      <c r="K310" s="39"/>
    </row>
    <row r="311" spans="1:11" x14ac:dyDescent="0.25">
      <c r="A311">
        <v>54</v>
      </c>
      <c r="B311" s="8"/>
      <c r="C311" s="9"/>
      <c r="D311" s="9">
        <v>63594</v>
      </c>
      <c r="E311" s="10" t="s">
        <v>9</v>
      </c>
      <c r="F311" s="9" t="s">
        <v>10</v>
      </c>
      <c r="G311" s="39" t="s">
        <v>10</v>
      </c>
      <c r="H311" s="39">
        <v>33</v>
      </c>
      <c r="I311" s="39">
        <v>5</v>
      </c>
      <c r="J311" s="39">
        <v>4</v>
      </c>
      <c r="K311" s="39"/>
    </row>
    <row r="312" spans="1:11" x14ac:dyDescent="0.25">
      <c r="A312">
        <v>55</v>
      </c>
      <c r="B312" s="8"/>
      <c r="C312" s="9"/>
      <c r="D312" s="9">
        <v>63594</v>
      </c>
      <c r="E312" s="10" t="s">
        <v>10</v>
      </c>
      <c r="F312" s="9" t="s">
        <v>10</v>
      </c>
      <c r="G312" s="39" t="s">
        <v>10</v>
      </c>
      <c r="H312" s="39">
        <v>26</v>
      </c>
      <c r="I312" s="39">
        <v>6</v>
      </c>
      <c r="J312" s="39">
        <v>5</v>
      </c>
      <c r="K312" s="39"/>
    </row>
    <row r="313" spans="1:11" x14ac:dyDescent="0.25">
      <c r="A313">
        <v>56</v>
      </c>
      <c r="B313" s="8"/>
      <c r="C313" s="9"/>
      <c r="D313" s="9">
        <v>63594</v>
      </c>
      <c r="E313" s="10" t="s">
        <v>9</v>
      </c>
      <c r="F313" s="9" t="s">
        <v>10</v>
      </c>
      <c r="G313" s="39" t="s">
        <v>11</v>
      </c>
      <c r="H313" s="39">
        <v>32</v>
      </c>
      <c r="I313" s="39">
        <v>5</v>
      </c>
      <c r="J313" s="39">
        <v>5</v>
      </c>
      <c r="K313" s="39"/>
    </row>
    <row r="314" spans="1:11" x14ac:dyDescent="0.25">
      <c r="A314">
        <v>57</v>
      </c>
      <c r="B314" s="8"/>
      <c r="C314" s="9"/>
      <c r="D314" s="9">
        <v>63594</v>
      </c>
      <c r="E314" s="10" t="s">
        <v>9</v>
      </c>
      <c r="F314" s="9" t="s">
        <v>10</v>
      </c>
      <c r="G314" s="39" t="s">
        <v>11</v>
      </c>
      <c r="H314" s="39">
        <v>28</v>
      </c>
      <c r="I314" s="39">
        <v>5</v>
      </c>
      <c r="J314" s="39">
        <v>4</v>
      </c>
      <c r="K314" s="39"/>
    </row>
    <row r="315" spans="1:11" x14ac:dyDescent="0.25">
      <c r="A315">
        <v>58</v>
      </c>
      <c r="B315" s="8"/>
      <c r="C315" s="9"/>
      <c r="D315" s="9">
        <v>63594</v>
      </c>
      <c r="E315" s="10" t="s">
        <v>9</v>
      </c>
      <c r="F315" s="9" t="s">
        <v>11</v>
      </c>
      <c r="G315" s="39" t="s">
        <v>10</v>
      </c>
      <c r="H315" s="39">
        <v>28</v>
      </c>
      <c r="I315" s="39">
        <v>5</v>
      </c>
      <c r="J315" s="39">
        <v>4</v>
      </c>
      <c r="K315" s="39"/>
    </row>
    <row r="316" spans="1:11" x14ac:dyDescent="0.25">
      <c r="A316">
        <v>59</v>
      </c>
      <c r="B316" s="8"/>
      <c r="C316" s="9"/>
      <c r="D316" s="9">
        <v>63594</v>
      </c>
      <c r="E316" s="10" t="s">
        <v>9</v>
      </c>
      <c r="F316" s="9" t="s">
        <v>11</v>
      </c>
      <c r="G316" s="39" t="s">
        <v>10</v>
      </c>
      <c r="H316" s="39">
        <v>30</v>
      </c>
      <c r="I316" s="39">
        <v>4</v>
      </c>
      <c r="J316" s="39">
        <v>5</v>
      </c>
      <c r="K316" s="39"/>
    </row>
    <row r="317" spans="1:11" x14ac:dyDescent="0.25">
      <c r="A317">
        <v>60</v>
      </c>
      <c r="B317" s="8"/>
      <c r="C317" s="9"/>
      <c r="D317" s="9">
        <v>63594</v>
      </c>
      <c r="E317" s="10" t="s">
        <v>11</v>
      </c>
      <c r="F317" s="9" t="s">
        <v>10</v>
      </c>
      <c r="G317" s="39" t="s">
        <v>9</v>
      </c>
      <c r="H317" s="39">
        <v>27</v>
      </c>
      <c r="I317" s="39">
        <v>5</v>
      </c>
      <c r="J317" s="39">
        <v>4</v>
      </c>
      <c r="K317" s="39"/>
    </row>
    <row r="318" spans="1:11" x14ac:dyDescent="0.25">
      <c r="A318">
        <v>61</v>
      </c>
      <c r="B318" s="8"/>
      <c r="C318" s="9"/>
      <c r="D318" s="9">
        <v>63594</v>
      </c>
      <c r="E318" s="10" t="s">
        <v>10</v>
      </c>
      <c r="F318" s="9" t="s">
        <v>10</v>
      </c>
      <c r="G318" s="39" t="s">
        <v>10</v>
      </c>
      <c r="H318" s="39">
        <v>35</v>
      </c>
      <c r="I318" s="39">
        <v>5</v>
      </c>
      <c r="J318" s="39">
        <v>4</v>
      </c>
      <c r="K318" s="39"/>
    </row>
    <row r="319" spans="1:11" x14ac:dyDescent="0.25">
      <c r="A319">
        <v>62</v>
      </c>
      <c r="B319" s="8"/>
      <c r="C319" s="9"/>
      <c r="D319" s="9">
        <v>63594</v>
      </c>
      <c r="E319" s="10" t="s">
        <v>11</v>
      </c>
      <c r="F319" s="9" t="s">
        <v>10</v>
      </c>
      <c r="G319" s="39" t="s">
        <v>9</v>
      </c>
      <c r="H319" s="39">
        <v>23</v>
      </c>
      <c r="I319" s="39">
        <v>4</v>
      </c>
      <c r="J319" s="39">
        <v>5</v>
      </c>
      <c r="K319" s="39"/>
    </row>
    <row r="320" spans="1:11" x14ac:dyDescent="0.25">
      <c r="A320">
        <v>63</v>
      </c>
      <c r="B320" s="8"/>
      <c r="C320" s="9"/>
      <c r="D320" s="9">
        <v>63594</v>
      </c>
      <c r="E320" s="10" t="s">
        <v>10</v>
      </c>
      <c r="F320" s="9" t="s">
        <v>10</v>
      </c>
      <c r="G320" s="39" t="s">
        <v>10</v>
      </c>
      <c r="H320" s="39">
        <v>27</v>
      </c>
      <c r="I320" s="39">
        <v>5</v>
      </c>
      <c r="J320" s="39">
        <v>3</v>
      </c>
      <c r="K320" s="39"/>
    </row>
    <row r="321" spans="1:11" x14ac:dyDescent="0.25">
      <c r="A321">
        <v>64</v>
      </c>
      <c r="B321" s="8"/>
      <c r="C321" s="9"/>
      <c r="D321" s="9">
        <v>63594</v>
      </c>
      <c r="E321" s="10" t="s">
        <v>9</v>
      </c>
      <c r="F321" s="9" t="s">
        <v>11</v>
      </c>
      <c r="G321" s="39" t="s">
        <v>11</v>
      </c>
      <c r="H321" s="39">
        <v>25</v>
      </c>
      <c r="I321" s="39">
        <v>5</v>
      </c>
      <c r="J321" s="39">
        <v>7</v>
      </c>
      <c r="K321" s="39"/>
    </row>
    <row r="322" spans="1:11" x14ac:dyDescent="0.25">
      <c r="A322">
        <v>65</v>
      </c>
      <c r="B322" s="8"/>
      <c r="C322" s="9"/>
      <c r="D322" s="9">
        <v>63594</v>
      </c>
      <c r="E322" s="10" t="s">
        <v>9</v>
      </c>
      <c r="F322" s="9" t="s">
        <v>10</v>
      </c>
      <c r="G322" s="39" t="s">
        <v>10</v>
      </c>
      <c r="H322" s="39">
        <v>26</v>
      </c>
      <c r="I322" s="39">
        <v>4</v>
      </c>
      <c r="J322" s="39">
        <v>8</v>
      </c>
      <c r="K322" s="39"/>
    </row>
    <row r="323" spans="1:11" x14ac:dyDescent="0.25">
      <c r="A323">
        <v>66</v>
      </c>
      <c r="B323" s="8"/>
      <c r="C323" s="9"/>
      <c r="D323" s="9">
        <v>63594</v>
      </c>
      <c r="E323" s="10" t="s">
        <v>9</v>
      </c>
      <c r="F323" s="9" t="s">
        <v>10</v>
      </c>
      <c r="G323" s="39" t="s">
        <v>11</v>
      </c>
      <c r="H323" s="39">
        <v>22</v>
      </c>
      <c r="I323" s="39">
        <v>4</v>
      </c>
      <c r="J323" s="39">
        <v>5</v>
      </c>
      <c r="K323" s="39"/>
    </row>
    <row r="324" spans="1:11" x14ac:dyDescent="0.25">
      <c r="A324">
        <v>67</v>
      </c>
      <c r="B324" s="8"/>
      <c r="C324" s="9"/>
      <c r="D324" s="9">
        <v>63594</v>
      </c>
      <c r="E324" s="10" t="s">
        <v>9</v>
      </c>
      <c r="F324" s="9" t="s">
        <v>11</v>
      </c>
      <c r="G324" s="39" t="s">
        <v>10</v>
      </c>
      <c r="H324" s="39">
        <v>26</v>
      </c>
      <c r="I324" s="39">
        <v>4</v>
      </c>
      <c r="J324" s="39">
        <v>5</v>
      </c>
      <c r="K324" s="39"/>
    </row>
    <row r="325" spans="1:11" x14ac:dyDescent="0.25">
      <c r="A325">
        <v>68</v>
      </c>
      <c r="B325" s="8"/>
      <c r="C325" s="9"/>
      <c r="D325" s="9">
        <v>63594</v>
      </c>
      <c r="E325" s="10" t="s">
        <v>10</v>
      </c>
      <c r="F325" s="9" t="s">
        <v>11</v>
      </c>
      <c r="G325" s="39" t="s">
        <v>10</v>
      </c>
      <c r="H325" s="39">
        <v>35</v>
      </c>
      <c r="I325" s="39">
        <v>5</v>
      </c>
      <c r="J325" s="39">
        <v>6</v>
      </c>
      <c r="K325" s="39"/>
    </row>
    <row r="326" spans="1:11" x14ac:dyDescent="0.25">
      <c r="A326">
        <v>69</v>
      </c>
      <c r="B326" s="8"/>
      <c r="C326" s="9"/>
      <c r="D326" s="9">
        <v>63594</v>
      </c>
      <c r="E326" s="10" t="s">
        <v>9</v>
      </c>
      <c r="F326" s="9" t="s">
        <v>9</v>
      </c>
      <c r="G326" s="39" t="s">
        <v>10</v>
      </c>
      <c r="H326" s="39">
        <v>36</v>
      </c>
      <c r="I326" s="39">
        <v>6</v>
      </c>
      <c r="J326" s="39">
        <v>6</v>
      </c>
      <c r="K326" s="39"/>
    </row>
    <row r="327" spans="1:11" x14ac:dyDescent="0.25">
      <c r="A327">
        <v>70</v>
      </c>
      <c r="B327" s="8"/>
      <c r="C327" s="9"/>
      <c r="D327" s="9">
        <v>63594</v>
      </c>
      <c r="E327" s="10" t="s">
        <v>9</v>
      </c>
      <c r="F327" s="9" t="s">
        <v>10</v>
      </c>
      <c r="G327" s="39" t="s">
        <v>9</v>
      </c>
      <c r="H327" s="39">
        <v>36</v>
      </c>
      <c r="I327" s="39">
        <v>6</v>
      </c>
      <c r="J327" s="39">
        <v>6</v>
      </c>
      <c r="K327" s="39"/>
    </row>
    <row r="328" spans="1:11" x14ac:dyDescent="0.25">
      <c r="A328">
        <v>71</v>
      </c>
      <c r="B328" s="8"/>
      <c r="C328" s="9"/>
      <c r="D328" s="9">
        <v>63594</v>
      </c>
      <c r="E328" s="10" t="s">
        <v>10</v>
      </c>
      <c r="F328" s="9" t="s">
        <v>10</v>
      </c>
      <c r="G328" s="39" t="s">
        <v>9</v>
      </c>
      <c r="H328" s="39">
        <v>30</v>
      </c>
      <c r="I328" s="39">
        <v>7</v>
      </c>
      <c r="J328" s="39">
        <v>6</v>
      </c>
      <c r="K328" s="39"/>
    </row>
    <row r="329" spans="1:11" x14ac:dyDescent="0.25">
      <c r="A329">
        <v>72</v>
      </c>
      <c r="B329" s="8"/>
      <c r="C329" s="9"/>
      <c r="D329" s="9">
        <v>63594</v>
      </c>
      <c r="E329" s="10" t="s">
        <v>11</v>
      </c>
      <c r="F329" s="9" t="s">
        <v>11</v>
      </c>
      <c r="G329" s="39" t="s">
        <v>10</v>
      </c>
      <c r="H329" s="39">
        <v>29</v>
      </c>
      <c r="I329" s="39">
        <v>4</v>
      </c>
      <c r="J329" s="39">
        <v>5</v>
      </c>
      <c r="K329" s="39"/>
    </row>
    <row r="330" spans="1:11" x14ac:dyDescent="0.25">
      <c r="A330">
        <v>73</v>
      </c>
      <c r="B330" s="8"/>
      <c r="C330" s="9"/>
      <c r="D330" s="9">
        <v>63594</v>
      </c>
      <c r="E330" s="10" t="s">
        <v>9</v>
      </c>
      <c r="F330" s="9" t="s">
        <v>10</v>
      </c>
      <c r="G330" s="39" t="s">
        <v>9</v>
      </c>
      <c r="H330" s="39">
        <v>40</v>
      </c>
      <c r="I330" s="39">
        <v>6</v>
      </c>
      <c r="J330" s="39">
        <v>10</v>
      </c>
      <c r="K330" s="39"/>
    </row>
    <row r="331" spans="1:11" x14ac:dyDescent="0.25">
      <c r="A331">
        <v>74</v>
      </c>
      <c r="B331" s="8"/>
      <c r="C331" s="9"/>
      <c r="D331" s="9">
        <v>63594</v>
      </c>
      <c r="E331" s="10" t="s">
        <v>10</v>
      </c>
      <c r="F331" s="9" t="s">
        <v>10</v>
      </c>
      <c r="G331" s="39" t="s">
        <v>9</v>
      </c>
      <c r="H331" s="39">
        <v>37</v>
      </c>
      <c r="I331" s="39">
        <v>7</v>
      </c>
      <c r="J331" s="39">
        <v>9</v>
      </c>
      <c r="K331" s="39"/>
    </row>
    <row r="332" spans="1:11" x14ac:dyDescent="0.25">
      <c r="A332">
        <v>75</v>
      </c>
      <c r="B332" s="8"/>
      <c r="C332" s="9"/>
      <c r="D332" s="9">
        <v>63594</v>
      </c>
      <c r="E332" s="10" t="s">
        <v>11</v>
      </c>
      <c r="F332" s="9" t="s">
        <v>10</v>
      </c>
      <c r="G332" s="39" t="s">
        <v>9</v>
      </c>
      <c r="H332" s="39">
        <v>35</v>
      </c>
      <c r="I332" s="39">
        <v>6</v>
      </c>
      <c r="J332" s="39">
        <v>6</v>
      </c>
      <c r="K332" s="39"/>
    </row>
    <row r="333" spans="1:11" x14ac:dyDescent="0.25">
      <c r="A333">
        <v>76</v>
      </c>
      <c r="B333" s="8"/>
      <c r="C333" s="9"/>
      <c r="D333" s="9">
        <v>63594</v>
      </c>
      <c r="E333" s="10" t="s">
        <v>10</v>
      </c>
      <c r="F333" s="9" t="s">
        <v>10</v>
      </c>
      <c r="G333" s="39" t="s">
        <v>9</v>
      </c>
      <c r="H333" s="39">
        <v>37</v>
      </c>
      <c r="I333" s="39">
        <v>7</v>
      </c>
      <c r="J333" s="39">
        <v>7</v>
      </c>
      <c r="K333" s="39"/>
    </row>
    <row r="334" spans="1:11" x14ac:dyDescent="0.25">
      <c r="A334">
        <v>77</v>
      </c>
      <c r="B334" s="8"/>
      <c r="C334" s="9"/>
      <c r="D334" s="9">
        <v>63594</v>
      </c>
      <c r="E334" s="10" t="s">
        <v>10</v>
      </c>
      <c r="F334" s="9" t="s">
        <v>11</v>
      </c>
      <c r="G334" s="39" t="s">
        <v>10</v>
      </c>
      <c r="H334" s="39">
        <v>30</v>
      </c>
      <c r="I334" s="39">
        <v>6</v>
      </c>
      <c r="J334" s="39">
        <v>5</v>
      </c>
      <c r="K334" s="39"/>
    </row>
    <row r="335" spans="1:11" x14ac:dyDescent="0.25">
      <c r="A335">
        <v>78</v>
      </c>
      <c r="B335" s="8"/>
      <c r="C335" s="9"/>
      <c r="D335" s="9">
        <v>63594</v>
      </c>
      <c r="E335" s="10" t="s">
        <v>10</v>
      </c>
      <c r="F335" s="9" t="s">
        <v>10</v>
      </c>
      <c r="G335" s="39" t="s">
        <v>9</v>
      </c>
      <c r="H335" s="39">
        <v>40</v>
      </c>
      <c r="I335" s="39">
        <v>7</v>
      </c>
      <c r="J335" s="39">
        <v>10</v>
      </c>
      <c r="K335" s="39"/>
    </row>
    <row r="336" spans="1:11" x14ac:dyDescent="0.25">
      <c r="A336">
        <v>79</v>
      </c>
      <c r="B336" s="8"/>
      <c r="C336" s="9"/>
      <c r="D336" s="9">
        <v>63594</v>
      </c>
      <c r="E336" s="10" t="s">
        <v>11</v>
      </c>
      <c r="F336" s="9" t="s">
        <v>11</v>
      </c>
      <c r="G336" s="39" t="s">
        <v>10</v>
      </c>
      <c r="H336" s="39">
        <v>32</v>
      </c>
      <c r="I336" s="39">
        <v>6</v>
      </c>
      <c r="J336" s="39">
        <v>7</v>
      </c>
      <c r="K336" s="39"/>
    </row>
    <row r="337" spans="1:11" x14ac:dyDescent="0.25">
      <c r="A337">
        <v>80</v>
      </c>
      <c r="B337" s="8"/>
      <c r="C337" s="9"/>
      <c r="D337" s="9">
        <v>63594</v>
      </c>
      <c r="E337" s="10" t="s">
        <v>9</v>
      </c>
      <c r="F337" s="9" t="s">
        <v>10</v>
      </c>
      <c r="G337" s="39" t="s">
        <v>11</v>
      </c>
      <c r="H337" s="39">
        <v>29</v>
      </c>
      <c r="I337" s="39">
        <v>4</v>
      </c>
      <c r="J337" s="39">
        <v>9</v>
      </c>
      <c r="K337" s="39"/>
    </row>
    <row r="338" spans="1:11" x14ac:dyDescent="0.25">
      <c r="A338">
        <v>81</v>
      </c>
      <c r="B338" s="8"/>
      <c r="C338" s="9"/>
      <c r="D338" s="9">
        <v>63594</v>
      </c>
      <c r="E338" s="10" t="s">
        <v>10</v>
      </c>
      <c r="F338" s="9" t="s">
        <v>10</v>
      </c>
      <c r="G338" s="39" t="s">
        <v>9</v>
      </c>
      <c r="H338" s="39">
        <v>35</v>
      </c>
      <c r="I338" s="39">
        <v>6</v>
      </c>
      <c r="J338" s="39">
        <v>6</v>
      </c>
      <c r="K338" s="39"/>
    </row>
    <row r="339" spans="1:11" x14ac:dyDescent="0.25">
      <c r="A339">
        <v>82</v>
      </c>
      <c r="B339" s="8"/>
      <c r="C339" s="9"/>
      <c r="D339" s="9">
        <v>63594</v>
      </c>
      <c r="E339" s="10" t="s">
        <v>10</v>
      </c>
      <c r="F339" s="9" t="s">
        <v>10</v>
      </c>
      <c r="G339" s="39" t="s">
        <v>9</v>
      </c>
      <c r="H339" s="39">
        <v>34</v>
      </c>
      <c r="I339" s="39">
        <v>7</v>
      </c>
      <c r="J339" s="39">
        <v>8</v>
      </c>
      <c r="K339" s="39"/>
    </row>
    <row r="340" spans="1:11" x14ac:dyDescent="0.25">
      <c r="A340">
        <v>83</v>
      </c>
      <c r="B340" s="8"/>
      <c r="C340" s="9"/>
      <c r="D340" s="9">
        <v>63594</v>
      </c>
      <c r="E340" s="10" t="s">
        <v>10</v>
      </c>
      <c r="F340" s="9" t="s">
        <v>11</v>
      </c>
      <c r="G340" s="39" t="s">
        <v>10</v>
      </c>
      <c r="H340" s="39">
        <v>29</v>
      </c>
      <c r="I340" s="39">
        <v>5</v>
      </c>
      <c r="J340" s="39">
        <v>4</v>
      </c>
      <c r="K340" s="39"/>
    </row>
    <row r="341" spans="1:11" x14ac:dyDescent="0.25">
      <c r="A341">
        <v>84</v>
      </c>
      <c r="B341" s="8"/>
      <c r="C341" s="9"/>
      <c r="D341" s="9">
        <v>63594</v>
      </c>
      <c r="E341" s="10" t="s">
        <v>10</v>
      </c>
      <c r="F341" s="9" t="s">
        <v>10</v>
      </c>
      <c r="G341" s="39" t="s">
        <v>10</v>
      </c>
      <c r="H341" s="39">
        <v>29</v>
      </c>
      <c r="I341" s="39">
        <v>4</v>
      </c>
      <c r="J341" s="39">
        <v>5</v>
      </c>
      <c r="K341" s="39"/>
    </row>
    <row r="342" spans="1:11" x14ac:dyDescent="0.25">
      <c r="A342">
        <v>85</v>
      </c>
      <c r="B342" s="8"/>
      <c r="C342" s="9"/>
      <c r="D342" s="9">
        <v>63594</v>
      </c>
      <c r="E342" s="10" t="s">
        <v>9</v>
      </c>
      <c r="F342" s="9" t="s">
        <v>10</v>
      </c>
      <c r="G342" s="39" t="s">
        <v>10</v>
      </c>
      <c r="H342" s="39">
        <v>28</v>
      </c>
      <c r="I342" s="39">
        <v>4</v>
      </c>
      <c r="J342" s="39">
        <v>3</v>
      </c>
      <c r="K342" s="39"/>
    </row>
    <row r="343" spans="1:11" x14ac:dyDescent="0.25">
      <c r="A343">
        <v>86</v>
      </c>
      <c r="B343" s="8"/>
      <c r="C343" s="9"/>
      <c r="D343" s="9">
        <v>63594</v>
      </c>
      <c r="E343" s="10" t="s">
        <v>9</v>
      </c>
      <c r="F343" s="9" t="s">
        <v>10</v>
      </c>
      <c r="G343" s="39" t="s">
        <v>10</v>
      </c>
      <c r="H343" s="39">
        <v>28</v>
      </c>
      <c r="I343" s="39">
        <v>4</v>
      </c>
      <c r="J343" s="39">
        <v>6</v>
      </c>
      <c r="K343" s="39"/>
    </row>
    <row r="344" spans="1:11" x14ac:dyDescent="0.25">
      <c r="A344">
        <v>87</v>
      </c>
      <c r="B344" s="8"/>
      <c r="C344" s="9"/>
      <c r="D344" s="9">
        <v>63594</v>
      </c>
      <c r="E344" s="10" t="s">
        <v>9</v>
      </c>
      <c r="F344" s="9" t="s">
        <v>11</v>
      </c>
      <c r="G344" s="39" t="s">
        <v>10</v>
      </c>
      <c r="H344" s="39">
        <v>26</v>
      </c>
      <c r="I344" s="39">
        <v>5</v>
      </c>
      <c r="J344" s="39">
        <v>5</v>
      </c>
      <c r="K344" s="39"/>
    </row>
    <row r="345" spans="1:11" x14ac:dyDescent="0.25">
      <c r="A345">
        <v>88</v>
      </c>
      <c r="B345" s="8"/>
      <c r="C345" s="9"/>
      <c r="D345" s="9">
        <v>63594</v>
      </c>
      <c r="E345" s="10" t="s">
        <v>9</v>
      </c>
      <c r="F345" s="9" t="s">
        <v>11</v>
      </c>
      <c r="G345" s="39" t="s">
        <v>11</v>
      </c>
      <c r="H345" s="39">
        <v>30</v>
      </c>
      <c r="I345" s="39">
        <v>5</v>
      </c>
      <c r="J345" s="39">
        <v>7</v>
      </c>
      <c r="K345" s="39"/>
    </row>
    <row r="346" spans="1:11" x14ac:dyDescent="0.25">
      <c r="A346">
        <v>89</v>
      </c>
      <c r="B346" s="8"/>
      <c r="C346" s="9"/>
      <c r="D346" s="9">
        <v>63594</v>
      </c>
      <c r="E346" s="10" t="s">
        <v>9</v>
      </c>
      <c r="F346" s="9" t="s">
        <v>10</v>
      </c>
      <c r="G346" s="39" t="s">
        <v>10</v>
      </c>
      <c r="H346" s="39">
        <v>23</v>
      </c>
      <c r="I346" s="39">
        <v>4</v>
      </c>
      <c r="J346" s="39">
        <v>3</v>
      </c>
      <c r="K346" s="39"/>
    </row>
    <row r="347" spans="1:11" x14ac:dyDescent="0.25">
      <c r="A347">
        <v>90</v>
      </c>
      <c r="B347" s="8"/>
      <c r="C347" s="9"/>
      <c r="D347" s="9">
        <v>63594</v>
      </c>
      <c r="E347" s="10" t="s">
        <v>10</v>
      </c>
      <c r="F347" s="9" t="s">
        <v>10</v>
      </c>
      <c r="G347" s="39" t="s">
        <v>10</v>
      </c>
      <c r="H347" s="39">
        <v>30</v>
      </c>
      <c r="I347" s="39">
        <v>5</v>
      </c>
      <c r="J347" s="39">
        <v>5</v>
      </c>
      <c r="K347" s="39"/>
    </row>
    <row r="348" spans="1:11" x14ac:dyDescent="0.25">
      <c r="A348">
        <v>91</v>
      </c>
      <c r="B348" s="8"/>
      <c r="C348" s="9"/>
      <c r="D348" s="9">
        <v>63594</v>
      </c>
      <c r="E348" s="10" t="s">
        <v>10</v>
      </c>
      <c r="F348" s="9" t="s">
        <v>10</v>
      </c>
      <c r="G348" s="39" t="s">
        <v>10</v>
      </c>
      <c r="H348" s="39">
        <v>29</v>
      </c>
      <c r="I348" s="39">
        <v>6</v>
      </c>
      <c r="J348" s="39">
        <v>5</v>
      </c>
      <c r="K348" s="39"/>
    </row>
    <row r="349" spans="1:11" x14ac:dyDescent="0.25">
      <c r="A349">
        <v>92</v>
      </c>
      <c r="B349" s="8"/>
      <c r="C349" s="9"/>
      <c r="D349" s="9">
        <v>63594</v>
      </c>
      <c r="E349" s="10" t="s">
        <v>10</v>
      </c>
      <c r="F349" s="9" t="s">
        <v>10</v>
      </c>
      <c r="G349" s="39" t="s">
        <v>10</v>
      </c>
      <c r="H349" s="39">
        <v>36</v>
      </c>
      <c r="I349" s="39">
        <v>5</v>
      </c>
      <c r="J349" s="39">
        <v>4</v>
      </c>
      <c r="K349" s="39"/>
    </row>
    <row r="350" spans="1:11" x14ac:dyDescent="0.25">
      <c r="A350">
        <v>93</v>
      </c>
      <c r="B350" s="8"/>
      <c r="C350" s="9"/>
      <c r="D350" s="9">
        <v>63594</v>
      </c>
      <c r="E350" s="10" t="s">
        <v>9</v>
      </c>
      <c r="F350" s="9" t="s">
        <v>10</v>
      </c>
      <c r="G350" s="39" t="s">
        <v>9</v>
      </c>
      <c r="H350" s="39">
        <v>31</v>
      </c>
      <c r="I350" s="39">
        <v>6</v>
      </c>
      <c r="J350" s="39">
        <v>6</v>
      </c>
      <c r="K350" s="39"/>
    </row>
    <row r="351" spans="1:11" x14ac:dyDescent="0.25">
      <c r="A351">
        <v>94</v>
      </c>
      <c r="B351" s="8"/>
      <c r="C351" s="9"/>
      <c r="D351" s="9">
        <v>63594</v>
      </c>
      <c r="E351" s="10" t="s">
        <v>9</v>
      </c>
      <c r="F351" s="9" t="s">
        <v>11</v>
      </c>
      <c r="G351" s="39" t="s">
        <v>9</v>
      </c>
      <c r="H351" s="39">
        <v>34</v>
      </c>
      <c r="I351" s="39">
        <v>5</v>
      </c>
      <c r="J351" s="39">
        <v>7</v>
      </c>
      <c r="K351" s="39"/>
    </row>
    <row r="352" spans="1:11" x14ac:dyDescent="0.25">
      <c r="A352">
        <v>95</v>
      </c>
      <c r="B352" s="8"/>
      <c r="C352" s="9"/>
      <c r="D352" s="9">
        <v>63594</v>
      </c>
      <c r="E352" s="10" t="s">
        <v>9</v>
      </c>
      <c r="F352" s="9" t="s">
        <v>11</v>
      </c>
      <c r="G352" s="39" t="s">
        <v>9</v>
      </c>
      <c r="H352" s="39">
        <v>32</v>
      </c>
      <c r="I352" s="39">
        <v>7</v>
      </c>
      <c r="J352" s="39">
        <v>6</v>
      </c>
      <c r="K352" s="39"/>
    </row>
    <row r="353" spans="1:11" x14ac:dyDescent="0.25">
      <c r="A353">
        <v>96</v>
      </c>
      <c r="B353" s="8"/>
      <c r="C353" s="9"/>
      <c r="D353" s="9">
        <v>63594</v>
      </c>
      <c r="E353" s="10" t="s">
        <v>10</v>
      </c>
      <c r="F353" s="9" t="s">
        <v>11</v>
      </c>
      <c r="G353" s="39" t="s">
        <v>10</v>
      </c>
      <c r="H353" s="39">
        <v>32</v>
      </c>
      <c r="I353" s="39">
        <v>6</v>
      </c>
      <c r="J353" s="39">
        <v>5</v>
      </c>
      <c r="K353" s="39"/>
    </row>
    <row r="354" spans="1:11" x14ac:dyDescent="0.25">
      <c r="A354">
        <v>97</v>
      </c>
      <c r="B354" s="8"/>
      <c r="C354" s="9"/>
      <c r="D354" s="9">
        <v>63594</v>
      </c>
      <c r="E354" s="10" t="s">
        <v>9</v>
      </c>
      <c r="F354" s="9" t="s">
        <v>10</v>
      </c>
      <c r="G354" s="39" t="s">
        <v>9</v>
      </c>
      <c r="H354" s="39">
        <v>30</v>
      </c>
      <c r="I354" s="39">
        <v>5</v>
      </c>
      <c r="J354" s="39">
        <v>6</v>
      </c>
      <c r="K354" s="39"/>
    </row>
    <row r="355" spans="1:11" x14ac:dyDescent="0.25">
      <c r="A355">
        <v>98</v>
      </c>
      <c r="B355" s="8"/>
      <c r="C355" s="9"/>
      <c r="D355" s="9">
        <v>63594</v>
      </c>
      <c r="E355" s="10" t="s">
        <v>9</v>
      </c>
      <c r="F355" s="9" t="s">
        <v>9</v>
      </c>
      <c r="G355" s="39" t="s">
        <v>9</v>
      </c>
      <c r="H355" s="39">
        <v>43</v>
      </c>
      <c r="I355" s="39">
        <v>6</v>
      </c>
      <c r="J355" s="39">
        <v>9</v>
      </c>
      <c r="K355" s="39"/>
    </row>
    <row r="356" spans="1:11" x14ac:dyDescent="0.25">
      <c r="A356">
        <v>99</v>
      </c>
      <c r="B356" s="8"/>
      <c r="C356" s="9"/>
      <c r="D356" s="9">
        <v>63594</v>
      </c>
      <c r="E356" s="10" t="s">
        <v>10</v>
      </c>
      <c r="F356" s="9" t="s">
        <v>10</v>
      </c>
      <c r="G356" s="39" t="s">
        <v>9</v>
      </c>
      <c r="H356" s="39">
        <v>30</v>
      </c>
      <c r="I356" s="39">
        <v>5</v>
      </c>
      <c r="J356" s="39">
        <v>6</v>
      </c>
      <c r="K356" s="39"/>
    </row>
    <row r="357" spans="1:11" x14ac:dyDescent="0.25">
      <c r="A357">
        <v>100</v>
      </c>
      <c r="B357" s="8"/>
      <c r="C357" s="9"/>
      <c r="D357" s="9">
        <v>63594</v>
      </c>
      <c r="E357" s="10" t="s">
        <v>9</v>
      </c>
      <c r="F357" s="9" t="s">
        <v>10</v>
      </c>
      <c r="G357" s="39" t="s">
        <v>9</v>
      </c>
      <c r="H357" s="39">
        <v>34</v>
      </c>
      <c r="I357" s="39">
        <v>6</v>
      </c>
      <c r="J357" s="39">
        <v>5</v>
      </c>
      <c r="K357" s="39"/>
    </row>
    <row r="358" spans="1:11" x14ac:dyDescent="0.25">
      <c r="A358">
        <v>101</v>
      </c>
      <c r="B358" s="8"/>
      <c r="C358" s="9"/>
      <c r="D358" s="9">
        <v>63594</v>
      </c>
      <c r="E358" s="10" t="s">
        <v>10</v>
      </c>
      <c r="F358" s="9" t="s">
        <v>10</v>
      </c>
      <c r="G358" s="39" t="s">
        <v>10</v>
      </c>
      <c r="H358" s="39">
        <v>44</v>
      </c>
      <c r="I358" s="39">
        <v>7</v>
      </c>
      <c r="J358" s="39">
        <v>13</v>
      </c>
      <c r="K358" s="39"/>
    </row>
    <row r="359" spans="1:11" x14ac:dyDescent="0.25">
      <c r="A359">
        <v>102</v>
      </c>
      <c r="B359" s="8"/>
      <c r="C359" s="9"/>
      <c r="D359" s="9">
        <v>63594</v>
      </c>
      <c r="E359" s="10" t="s">
        <v>9</v>
      </c>
      <c r="F359" s="9" t="s">
        <v>10</v>
      </c>
      <c r="G359" s="39" t="s">
        <v>9</v>
      </c>
      <c r="H359" s="39">
        <v>42</v>
      </c>
      <c r="I359" s="39">
        <v>6</v>
      </c>
      <c r="J359" s="39">
        <v>13</v>
      </c>
      <c r="K359" s="39"/>
    </row>
    <row r="360" spans="1:11" x14ac:dyDescent="0.25">
      <c r="A360">
        <v>103</v>
      </c>
      <c r="B360" s="8"/>
      <c r="C360" s="9"/>
      <c r="D360" s="9">
        <v>63594</v>
      </c>
      <c r="E360" s="10" t="s">
        <v>10</v>
      </c>
      <c r="F360" s="9" t="s">
        <v>10</v>
      </c>
      <c r="G360" s="39" t="s">
        <v>10</v>
      </c>
      <c r="H360" s="39">
        <v>28</v>
      </c>
      <c r="I360" s="39">
        <v>5</v>
      </c>
      <c r="J360" s="39">
        <v>4</v>
      </c>
      <c r="K360" s="39"/>
    </row>
    <row r="361" spans="1:11" x14ac:dyDescent="0.25">
      <c r="A361">
        <v>104</v>
      </c>
      <c r="B361" s="8"/>
      <c r="C361" s="9"/>
      <c r="D361" s="9">
        <v>63594</v>
      </c>
      <c r="E361" s="10" t="s">
        <v>10</v>
      </c>
      <c r="F361" s="9" t="s">
        <v>9</v>
      </c>
      <c r="G361" s="39" t="s">
        <v>10</v>
      </c>
      <c r="H361" s="39">
        <v>32</v>
      </c>
      <c r="I361" s="39">
        <v>6</v>
      </c>
      <c r="J361" s="39">
        <v>5</v>
      </c>
      <c r="K361" s="39"/>
    </row>
    <row r="362" spans="1:11" x14ac:dyDescent="0.25">
      <c r="A362">
        <v>105</v>
      </c>
      <c r="B362" s="8"/>
      <c r="C362" s="9"/>
      <c r="D362" s="9">
        <v>63594</v>
      </c>
      <c r="E362" s="10" t="s">
        <v>10</v>
      </c>
      <c r="F362" s="9" t="s">
        <v>10</v>
      </c>
      <c r="G362" s="39" t="s">
        <v>9</v>
      </c>
      <c r="H362" s="39">
        <v>38</v>
      </c>
      <c r="I362" s="39">
        <v>6</v>
      </c>
      <c r="J362" s="39">
        <v>12</v>
      </c>
      <c r="K362" s="39"/>
    </row>
    <row r="363" spans="1:11" x14ac:dyDescent="0.25">
      <c r="A363">
        <v>106</v>
      </c>
      <c r="B363" s="8"/>
      <c r="C363" s="9"/>
      <c r="D363" s="9">
        <v>63594</v>
      </c>
      <c r="E363" s="10" t="s">
        <v>10</v>
      </c>
      <c r="F363" s="9" t="s">
        <v>9</v>
      </c>
      <c r="G363" s="39" t="s">
        <v>10</v>
      </c>
      <c r="H363" s="39">
        <v>33</v>
      </c>
      <c r="I363" s="39">
        <v>6</v>
      </c>
      <c r="J363" s="39">
        <v>4</v>
      </c>
      <c r="K363" s="39"/>
    </row>
    <row r="364" spans="1:11" x14ac:dyDescent="0.25">
      <c r="A364">
        <v>107</v>
      </c>
      <c r="B364" s="8"/>
      <c r="C364" s="9"/>
      <c r="D364" s="9">
        <v>63594</v>
      </c>
      <c r="E364" s="10" t="s">
        <v>10</v>
      </c>
      <c r="F364" s="9" t="s">
        <v>9</v>
      </c>
      <c r="G364" s="39" t="s">
        <v>10</v>
      </c>
      <c r="H364" s="39">
        <v>35</v>
      </c>
      <c r="I364" s="39">
        <v>7</v>
      </c>
      <c r="J364" s="39">
        <v>13</v>
      </c>
      <c r="K364" s="39"/>
    </row>
    <row r="365" spans="1:11" x14ac:dyDescent="0.25">
      <c r="A365">
        <v>108</v>
      </c>
      <c r="B365" s="8"/>
      <c r="C365" s="9"/>
      <c r="D365" s="9">
        <v>63594</v>
      </c>
      <c r="E365" s="10" t="s">
        <v>11</v>
      </c>
      <c r="F365" s="9" t="s">
        <v>10</v>
      </c>
      <c r="G365" s="39" t="s">
        <v>11</v>
      </c>
      <c r="H365" s="39">
        <v>29</v>
      </c>
      <c r="I365" s="39">
        <v>6</v>
      </c>
      <c r="J365" s="39">
        <v>9</v>
      </c>
      <c r="K365" s="39"/>
    </row>
    <row r="366" spans="1:11" x14ac:dyDescent="0.25">
      <c r="A366">
        <v>109</v>
      </c>
      <c r="B366" s="8"/>
      <c r="C366" s="9"/>
      <c r="D366" s="9">
        <v>63594</v>
      </c>
      <c r="E366" s="10" t="s">
        <v>10</v>
      </c>
      <c r="F366" s="9" t="s">
        <v>10</v>
      </c>
      <c r="G366" s="39" t="s">
        <v>9</v>
      </c>
      <c r="H366" s="39">
        <v>33</v>
      </c>
      <c r="I366" s="39">
        <v>6</v>
      </c>
      <c r="J366" s="39">
        <v>8</v>
      </c>
      <c r="K366" s="39"/>
    </row>
    <row r="367" spans="1:11" x14ac:dyDescent="0.25">
      <c r="A367">
        <v>110</v>
      </c>
      <c r="B367" s="8"/>
      <c r="C367" s="9"/>
      <c r="D367" s="9">
        <v>63594</v>
      </c>
      <c r="E367" s="10" t="s">
        <v>11</v>
      </c>
      <c r="F367" s="9" t="s">
        <v>10</v>
      </c>
      <c r="G367" s="39" t="s">
        <v>9</v>
      </c>
      <c r="H367" s="39">
        <v>37</v>
      </c>
      <c r="I367" s="39">
        <v>7</v>
      </c>
      <c r="J367" s="39">
        <v>9</v>
      </c>
      <c r="K367" s="39"/>
    </row>
    <row r="368" spans="1:11" x14ac:dyDescent="0.25">
      <c r="A368">
        <v>111</v>
      </c>
      <c r="B368" s="8"/>
      <c r="C368" s="9"/>
      <c r="D368" s="9">
        <v>63594</v>
      </c>
      <c r="E368" s="10" t="s">
        <v>10</v>
      </c>
      <c r="F368" s="9" t="s">
        <v>10</v>
      </c>
      <c r="G368" s="39" t="s">
        <v>10</v>
      </c>
      <c r="H368" s="39">
        <v>30</v>
      </c>
      <c r="I368" s="39">
        <v>7</v>
      </c>
      <c r="J368" s="39">
        <v>7</v>
      </c>
      <c r="K368" s="39"/>
    </row>
    <row r="369" spans="1:11" x14ac:dyDescent="0.25">
      <c r="A369">
        <v>112</v>
      </c>
      <c r="B369" s="8"/>
      <c r="C369" s="9"/>
      <c r="D369" s="9">
        <v>63594</v>
      </c>
      <c r="E369" s="10" t="s">
        <v>10</v>
      </c>
      <c r="F369" s="9" t="s">
        <v>10</v>
      </c>
      <c r="G369" s="39" t="s">
        <v>9</v>
      </c>
      <c r="H369" s="39">
        <v>35</v>
      </c>
      <c r="I369" s="39">
        <v>4</v>
      </c>
      <c r="J369" s="39">
        <v>10</v>
      </c>
      <c r="K369" s="39"/>
    </row>
    <row r="370" spans="1:11" x14ac:dyDescent="0.25">
      <c r="A370">
        <v>113</v>
      </c>
      <c r="B370" s="8"/>
      <c r="C370" s="9"/>
      <c r="D370" s="9">
        <v>63594</v>
      </c>
      <c r="E370" s="10" t="s">
        <v>11</v>
      </c>
      <c r="F370" s="9" t="s">
        <v>11</v>
      </c>
      <c r="G370" s="39" t="s">
        <v>10</v>
      </c>
      <c r="H370" s="39">
        <v>32</v>
      </c>
      <c r="I370" s="39">
        <v>6</v>
      </c>
      <c r="J370" s="39">
        <v>4</v>
      </c>
      <c r="K370" s="39"/>
    </row>
    <row r="371" spans="1:11" x14ac:dyDescent="0.25">
      <c r="A371">
        <v>114</v>
      </c>
      <c r="B371" s="8"/>
      <c r="C371" s="9"/>
      <c r="D371" s="9">
        <v>63594</v>
      </c>
      <c r="E371" s="10" t="s">
        <v>9</v>
      </c>
      <c r="F371" s="9" t="s">
        <v>9</v>
      </c>
      <c r="G371" s="39" t="s">
        <v>10</v>
      </c>
      <c r="H371" s="39">
        <v>34</v>
      </c>
      <c r="I371" s="39">
        <v>5</v>
      </c>
      <c r="J371" s="39">
        <v>6</v>
      </c>
      <c r="K371" s="39"/>
    </row>
    <row r="372" spans="1:11" x14ac:dyDescent="0.25">
      <c r="A372">
        <v>115</v>
      </c>
      <c r="B372" s="8"/>
      <c r="C372" s="9"/>
      <c r="D372" s="9">
        <v>63594</v>
      </c>
      <c r="E372" s="10" t="s">
        <v>10</v>
      </c>
      <c r="F372" s="9" t="s">
        <v>9</v>
      </c>
      <c r="G372" s="39" t="s">
        <v>10</v>
      </c>
      <c r="H372" s="39">
        <v>20</v>
      </c>
      <c r="I372" s="39">
        <v>5</v>
      </c>
      <c r="J372" s="39">
        <v>6</v>
      </c>
      <c r="K372" s="39"/>
    </row>
    <row r="373" spans="1:11" x14ac:dyDescent="0.25">
      <c r="A373">
        <v>116</v>
      </c>
      <c r="B373" s="8"/>
      <c r="C373" s="9"/>
      <c r="D373" s="9">
        <v>63594</v>
      </c>
      <c r="E373" s="10" t="s">
        <v>9</v>
      </c>
      <c r="F373" s="9" t="s">
        <v>9</v>
      </c>
      <c r="G373" s="39" t="s">
        <v>9</v>
      </c>
      <c r="H373" s="39">
        <v>29</v>
      </c>
      <c r="I373" s="39">
        <v>6</v>
      </c>
      <c r="J373" s="39">
        <v>9</v>
      </c>
      <c r="K373" s="39"/>
    </row>
    <row r="374" spans="1:11" x14ac:dyDescent="0.25">
      <c r="A374">
        <v>117</v>
      </c>
      <c r="B374" s="8"/>
      <c r="C374" s="9"/>
      <c r="D374" s="9">
        <v>63594</v>
      </c>
      <c r="E374" s="10" t="s">
        <v>9</v>
      </c>
      <c r="F374" s="9" t="s">
        <v>9</v>
      </c>
      <c r="G374" s="39" t="s">
        <v>9</v>
      </c>
      <c r="H374" s="39">
        <v>34</v>
      </c>
      <c r="I374" s="39">
        <v>8</v>
      </c>
      <c r="J374" s="39">
        <v>9</v>
      </c>
      <c r="K374" s="39"/>
    </row>
    <row r="375" spans="1:11" x14ac:dyDescent="0.25">
      <c r="A375">
        <v>118</v>
      </c>
      <c r="B375" s="8"/>
      <c r="C375" s="9"/>
      <c r="D375" s="9">
        <v>63594</v>
      </c>
      <c r="E375" s="10" t="s">
        <v>9</v>
      </c>
      <c r="F375" s="9" t="s">
        <v>10</v>
      </c>
      <c r="G375" s="39" t="s">
        <v>11</v>
      </c>
      <c r="H375" s="39">
        <v>21</v>
      </c>
      <c r="I375" s="39">
        <v>5</v>
      </c>
      <c r="J375" s="39">
        <v>4</v>
      </c>
      <c r="K375" s="39"/>
    </row>
    <row r="376" spans="1:11" x14ac:dyDescent="0.25">
      <c r="A376">
        <v>119</v>
      </c>
      <c r="B376" s="8"/>
      <c r="C376" s="9"/>
      <c r="D376" s="9">
        <v>63594</v>
      </c>
      <c r="E376" s="10" t="s">
        <v>10</v>
      </c>
      <c r="F376" s="9" t="s">
        <v>11</v>
      </c>
      <c r="G376" s="39" t="s">
        <v>10</v>
      </c>
      <c r="H376" s="39">
        <v>30</v>
      </c>
      <c r="I376" s="39">
        <v>5</v>
      </c>
      <c r="J376" s="39">
        <v>4</v>
      </c>
      <c r="K376" s="39"/>
    </row>
    <row r="377" spans="1:11" x14ac:dyDescent="0.25">
      <c r="A377">
        <v>120</v>
      </c>
      <c r="B377" s="8"/>
      <c r="C377" s="9"/>
      <c r="D377" s="9">
        <v>63594</v>
      </c>
      <c r="E377" s="10" t="s">
        <v>9</v>
      </c>
      <c r="F377" s="9" t="s">
        <v>10</v>
      </c>
      <c r="G377" s="39" t="s">
        <v>10</v>
      </c>
      <c r="H377" s="39">
        <v>26</v>
      </c>
      <c r="I377" s="39">
        <v>5</v>
      </c>
      <c r="J377" s="39">
        <v>10</v>
      </c>
      <c r="K377" s="39"/>
    </row>
    <row r="378" spans="1:11" x14ac:dyDescent="0.25">
      <c r="A378">
        <v>121</v>
      </c>
      <c r="B378" s="8"/>
      <c r="C378" s="9"/>
      <c r="D378" s="9">
        <v>63594</v>
      </c>
      <c r="E378" s="10" t="s">
        <v>10</v>
      </c>
      <c r="F378" s="9" t="s">
        <v>10</v>
      </c>
      <c r="G378" s="39" t="s">
        <v>10</v>
      </c>
      <c r="H378" s="39">
        <v>29</v>
      </c>
      <c r="I378" s="39">
        <v>6</v>
      </c>
      <c r="J378" s="39">
        <v>6</v>
      </c>
      <c r="K378" s="39"/>
    </row>
    <row r="379" spans="1:11" x14ac:dyDescent="0.25">
      <c r="A379">
        <v>122</v>
      </c>
      <c r="B379" s="8"/>
      <c r="C379" s="9"/>
      <c r="D379" s="9">
        <v>63594</v>
      </c>
      <c r="E379" s="10" t="s">
        <v>9</v>
      </c>
      <c r="F379" s="9" t="s">
        <v>9</v>
      </c>
      <c r="G379" s="39" t="s">
        <v>9</v>
      </c>
      <c r="H379" s="39">
        <v>31</v>
      </c>
      <c r="I379" s="39">
        <v>6</v>
      </c>
      <c r="J379" s="39">
        <v>5</v>
      </c>
      <c r="K379" s="39"/>
    </row>
    <row r="380" spans="1:11" x14ac:dyDescent="0.25">
      <c r="A380">
        <v>123</v>
      </c>
      <c r="B380" s="8"/>
      <c r="C380" s="9"/>
      <c r="D380" s="9">
        <v>63594</v>
      </c>
      <c r="E380" s="10" t="s">
        <v>10</v>
      </c>
      <c r="F380" s="9" t="s">
        <v>11</v>
      </c>
      <c r="G380" s="39" t="s">
        <v>9</v>
      </c>
      <c r="H380" s="39">
        <v>40</v>
      </c>
      <c r="I380" s="39">
        <v>6</v>
      </c>
      <c r="J380" s="39">
        <v>11</v>
      </c>
      <c r="K380" s="39"/>
    </row>
    <row r="381" spans="1:11" x14ac:dyDescent="0.25">
      <c r="A381">
        <v>124</v>
      </c>
      <c r="B381" s="8"/>
      <c r="C381" s="9"/>
      <c r="D381" s="9">
        <v>63594</v>
      </c>
      <c r="E381" s="10" t="s">
        <v>9</v>
      </c>
      <c r="F381" s="9" t="s">
        <v>11</v>
      </c>
      <c r="G381" s="39" t="s">
        <v>9</v>
      </c>
      <c r="H381" s="39">
        <v>30</v>
      </c>
      <c r="I381" s="39">
        <v>7</v>
      </c>
      <c r="J381" s="39">
        <v>7</v>
      </c>
      <c r="K381" s="39"/>
    </row>
    <row r="382" spans="1:11" x14ac:dyDescent="0.25">
      <c r="A382">
        <v>125</v>
      </c>
      <c r="B382" s="8"/>
      <c r="C382" s="9"/>
      <c r="D382" s="9">
        <v>63594</v>
      </c>
      <c r="E382" s="10" t="s">
        <v>9</v>
      </c>
      <c r="F382" s="9" t="s">
        <v>10</v>
      </c>
      <c r="G382" s="39" t="s">
        <v>10</v>
      </c>
      <c r="H382" s="39">
        <v>30</v>
      </c>
      <c r="I382" s="39">
        <v>5</v>
      </c>
      <c r="J382" s="39">
        <v>4</v>
      </c>
      <c r="K382" s="39"/>
    </row>
    <row r="383" spans="1:11" x14ac:dyDescent="0.25">
      <c r="A383">
        <v>126</v>
      </c>
      <c r="B383" s="8"/>
      <c r="C383" s="9"/>
      <c r="D383" s="9">
        <v>63594</v>
      </c>
      <c r="E383" s="10" t="s">
        <v>9</v>
      </c>
      <c r="F383" s="9" t="s">
        <v>9</v>
      </c>
      <c r="G383" s="39" t="s">
        <v>10</v>
      </c>
      <c r="H383" s="39">
        <v>30</v>
      </c>
      <c r="I383" s="39">
        <v>6</v>
      </c>
      <c r="J383" s="39">
        <v>6</v>
      </c>
      <c r="K383" s="39"/>
    </row>
    <row r="384" spans="1:11" x14ac:dyDescent="0.25">
      <c r="A384">
        <v>127</v>
      </c>
      <c r="B384" s="8"/>
      <c r="C384" s="9"/>
      <c r="D384" s="9">
        <v>63594</v>
      </c>
      <c r="E384" s="10" t="s">
        <v>10</v>
      </c>
      <c r="F384" s="9" t="s">
        <v>11</v>
      </c>
      <c r="G384" s="39" t="s">
        <v>10</v>
      </c>
      <c r="H384" s="39">
        <v>36</v>
      </c>
      <c r="I384" s="39">
        <v>7</v>
      </c>
      <c r="J384" s="39">
        <v>1</v>
      </c>
      <c r="K384" s="39"/>
    </row>
    <row r="385" spans="1:11" x14ac:dyDescent="0.25">
      <c r="A385">
        <v>128</v>
      </c>
      <c r="B385" s="8"/>
      <c r="C385" s="9"/>
      <c r="D385" s="9">
        <v>63594</v>
      </c>
      <c r="E385" s="10" t="s">
        <v>9</v>
      </c>
      <c r="F385" s="9" t="s">
        <v>10</v>
      </c>
      <c r="G385" s="39" t="s">
        <v>10</v>
      </c>
      <c r="H385" s="39">
        <v>35</v>
      </c>
      <c r="I385" s="39">
        <v>5</v>
      </c>
      <c r="J385" s="39">
        <v>6</v>
      </c>
      <c r="K385" s="39"/>
    </row>
    <row r="386" spans="1:11" x14ac:dyDescent="0.25">
      <c r="B386" s="8"/>
      <c r="C386" s="9"/>
      <c r="D386" s="9">
        <v>63594</v>
      </c>
      <c r="E386" s="9"/>
      <c r="F386" s="9"/>
      <c r="G386" s="39" t="s">
        <v>9</v>
      </c>
      <c r="H386" s="39">
        <v>37</v>
      </c>
      <c r="I386" s="39">
        <v>7</v>
      </c>
      <c r="J386" s="39">
        <v>10</v>
      </c>
      <c r="K386" s="39"/>
    </row>
    <row r="387" spans="1:11" x14ac:dyDescent="0.25">
      <c r="B387" s="8"/>
      <c r="C387" s="9"/>
      <c r="D387" s="9">
        <v>63594</v>
      </c>
      <c r="E387" s="9"/>
      <c r="F387" s="9"/>
      <c r="G387" s="39" t="s">
        <v>9</v>
      </c>
      <c r="H387" s="39">
        <v>37</v>
      </c>
      <c r="I387" s="39">
        <v>5</v>
      </c>
      <c r="J387" s="39">
        <v>8</v>
      </c>
      <c r="K387" s="39"/>
    </row>
    <row r="388" spans="1:11" x14ac:dyDescent="0.25">
      <c r="B388" s="8"/>
      <c r="C388" s="9"/>
      <c r="D388" s="9">
        <v>63594</v>
      </c>
      <c r="E388" s="9"/>
      <c r="F388" s="9"/>
      <c r="G388" s="39" t="s">
        <v>10</v>
      </c>
      <c r="H388" s="39">
        <v>38</v>
      </c>
      <c r="I388" s="39">
        <v>7</v>
      </c>
      <c r="J388" s="39">
        <v>6</v>
      </c>
      <c r="K388" s="39"/>
    </row>
    <row r="389" spans="1:11" x14ac:dyDescent="0.25">
      <c r="B389" s="8"/>
      <c r="C389" s="9"/>
      <c r="D389" s="9">
        <v>63594</v>
      </c>
      <c r="G389" s="39" t="s">
        <v>9</v>
      </c>
      <c r="H389" s="39">
        <v>45</v>
      </c>
      <c r="I389" s="39">
        <v>7</v>
      </c>
      <c r="J389" s="39">
        <v>8</v>
      </c>
      <c r="K389" s="39"/>
    </row>
    <row r="390" spans="1:11" x14ac:dyDescent="0.25">
      <c r="A390">
        <v>1</v>
      </c>
      <c r="B390" s="8">
        <v>4</v>
      </c>
      <c r="C390" s="9" t="s">
        <v>15</v>
      </c>
      <c r="D390" s="9">
        <v>32274</v>
      </c>
      <c r="E390" s="10" t="s">
        <v>9</v>
      </c>
      <c r="F390" s="9" t="s">
        <v>9</v>
      </c>
      <c r="G390" s="39" t="s">
        <v>9</v>
      </c>
      <c r="H390" s="39">
        <v>35</v>
      </c>
      <c r="I390" s="39">
        <v>8</v>
      </c>
      <c r="J390" s="39">
        <v>11</v>
      </c>
      <c r="K390" s="39" t="s">
        <v>38</v>
      </c>
    </row>
    <row r="391" spans="1:11" x14ac:dyDescent="0.25">
      <c r="A391">
        <v>2</v>
      </c>
      <c r="B391" s="8"/>
      <c r="C391" s="9"/>
      <c r="D391" s="9">
        <v>32274</v>
      </c>
      <c r="E391" s="10" t="s">
        <v>10</v>
      </c>
      <c r="F391" s="9" t="s">
        <v>10</v>
      </c>
      <c r="G391" s="39" t="s">
        <v>10</v>
      </c>
      <c r="H391" s="39">
        <v>37</v>
      </c>
      <c r="I391" s="39">
        <v>7</v>
      </c>
      <c r="J391" s="39">
        <v>8</v>
      </c>
      <c r="K391" s="39"/>
    </row>
    <row r="392" spans="1:11" x14ac:dyDescent="0.25">
      <c r="A392">
        <v>3</v>
      </c>
      <c r="B392" s="8"/>
      <c r="C392" s="9"/>
      <c r="D392" s="9">
        <v>32274</v>
      </c>
      <c r="E392" s="10" t="s">
        <v>9</v>
      </c>
      <c r="F392" s="9" t="s">
        <v>9</v>
      </c>
      <c r="G392" s="39" t="s">
        <v>9</v>
      </c>
      <c r="H392" s="39">
        <v>34</v>
      </c>
      <c r="I392" s="39">
        <v>10</v>
      </c>
      <c r="J392" s="39">
        <v>14</v>
      </c>
      <c r="K392" s="39"/>
    </row>
    <row r="393" spans="1:11" x14ac:dyDescent="0.25">
      <c r="A393">
        <v>4</v>
      </c>
      <c r="B393" s="8"/>
      <c r="C393" s="9"/>
      <c r="D393" s="9">
        <v>32274</v>
      </c>
      <c r="E393" s="10" t="s">
        <v>10</v>
      </c>
      <c r="F393" s="9" t="s">
        <v>10</v>
      </c>
      <c r="G393" s="39" t="s">
        <v>10</v>
      </c>
      <c r="H393" s="39">
        <v>32</v>
      </c>
      <c r="I393" s="39">
        <v>9</v>
      </c>
      <c r="J393" s="39">
        <v>12</v>
      </c>
      <c r="K393" s="39"/>
    </row>
    <row r="394" spans="1:11" x14ac:dyDescent="0.25">
      <c r="A394">
        <v>5</v>
      </c>
      <c r="B394" s="8"/>
      <c r="C394" s="9"/>
      <c r="D394" s="9">
        <v>32274</v>
      </c>
      <c r="E394" s="10" t="s">
        <v>9</v>
      </c>
      <c r="F394" s="9" t="s">
        <v>9</v>
      </c>
      <c r="G394" s="39" t="s">
        <v>9</v>
      </c>
      <c r="H394" s="39">
        <v>43</v>
      </c>
      <c r="I394" s="39">
        <v>5</v>
      </c>
      <c r="J394" s="39">
        <v>13</v>
      </c>
      <c r="K394" s="39"/>
    </row>
    <row r="395" spans="1:11" x14ac:dyDescent="0.25">
      <c r="A395">
        <v>6</v>
      </c>
      <c r="B395" s="8"/>
      <c r="C395" s="9"/>
      <c r="D395" s="9">
        <v>32274</v>
      </c>
      <c r="E395" s="10" t="s">
        <v>9</v>
      </c>
      <c r="F395" s="9" t="s">
        <v>9</v>
      </c>
      <c r="G395" s="39" t="s">
        <v>10</v>
      </c>
      <c r="H395" s="39">
        <v>31</v>
      </c>
      <c r="I395" s="39">
        <v>7</v>
      </c>
      <c r="J395" s="39">
        <v>8</v>
      </c>
      <c r="K395" s="39"/>
    </row>
    <row r="396" spans="1:11" x14ac:dyDescent="0.25">
      <c r="A396">
        <v>7</v>
      </c>
      <c r="B396" s="8"/>
      <c r="C396" s="9"/>
      <c r="D396" s="9">
        <v>32274</v>
      </c>
      <c r="E396" s="10" t="s">
        <v>10</v>
      </c>
      <c r="F396" s="9" t="s">
        <v>11</v>
      </c>
      <c r="G396" s="39" t="s">
        <v>11</v>
      </c>
      <c r="H396" s="39">
        <v>30</v>
      </c>
      <c r="I396" s="39">
        <v>7</v>
      </c>
      <c r="J396" s="39">
        <v>9</v>
      </c>
      <c r="K396" s="39"/>
    </row>
    <row r="397" spans="1:11" x14ac:dyDescent="0.25">
      <c r="A397">
        <v>8</v>
      </c>
      <c r="B397" s="8"/>
      <c r="C397" s="9"/>
      <c r="D397" s="9">
        <v>32274</v>
      </c>
      <c r="E397" s="10" t="s">
        <v>10</v>
      </c>
      <c r="F397" s="9" t="s">
        <v>10</v>
      </c>
      <c r="G397" s="39" t="s">
        <v>9</v>
      </c>
      <c r="H397" s="39">
        <v>36</v>
      </c>
      <c r="I397" s="39">
        <v>7</v>
      </c>
      <c r="J397" s="39">
        <v>18</v>
      </c>
      <c r="K397" s="39"/>
    </row>
    <row r="398" spans="1:11" x14ac:dyDescent="0.25">
      <c r="A398">
        <v>9</v>
      </c>
      <c r="B398" s="8"/>
      <c r="C398" s="9"/>
      <c r="D398" s="9">
        <v>32274</v>
      </c>
      <c r="E398" s="10" t="s">
        <v>10</v>
      </c>
      <c r="F398" s="9" t="s">
        <v>11</v>
      </c>
      <c r="G398" s="39" t="s">
        <v>11</v>
      </c>
      <c r="H398" s="39">
        <v>31</v>
      </c>
      <c r="I398" s="39">
        <v>6</v>
      </c>
      <c r="J398" s="39">
        <v>7</v>
      </c>
      <c r="K398" s="39"/>
    </row>
    <row r="399" spans="1:11" x14ac:dyDescent="0.25">
      <c r="A399">
        <v>10</v>
      </c>
      <c r="B399" s="8"/>
      <c r="C399" s="9"/>
      <c r="D399" s="9">
        <v>32274</v>
      </c>
      <c r="E399" s="10" t="s">
        <v>9</v>
      </c>
      <c r="F399" s="9" t="s">
        <v>9</v>
      </c>
      <c r="G399" s="39" t="s">
        <v>9</v>
      </c>
      <c r="H399" s="39">
        <v>36</v>
      </c>
      <c r="I399" s="39">
        <v>7</v>
      </c>
      <c r="J399" s="39">
        <v>15</v>
      </c>
      <c r="K399" s="39"/>
    </row>
    <row r="400" spans="1:11" x14ac:dyDescent="0.25">
      <c r="A400">
        <v>11</v>
      </c>
      <c r="B400" s="8"/>
      <c r="C400" s="9"/>
      <c r="D400" s="9">
        <v>32274</v>
      </c>
      <c r="E400" s="10" t="s">
        <v>10</v>
      </c>
      <c r="F400" s="9" t="s">
        <v>10</v>
      </c>
      <c r="G400" s="39" t="s">
        <v>9</v>
      </c>
      <c r="H400" s="39">
        <v>33</v>
      </c>
      <c r="I400" s="39">
        <v>6</v>
      </c>
      <c r="J400" s="39">
        <v>10</v>
      </c>
      <c r="K400" s="39"/>
    </row>
    <row r="401" spans="1:11" x14ac:dyDescent="0.25">
      <c r="A401">
        <v>12</v>
      </c>
      <c r="B401" s="8"/>
      <c r="C401" s="9"/>
      <c r="D401" s="9">
        <v>32274</v>
      </c>
      <c r="E401" s="10" t="s">
        <v>9</v>
      </c>
      <c r="F401" s="9" t="s">
        <v>10</v>
      </c>
      <c r="G401" s="39" t="s">
        <v>9</v>
      </c>
      <c r="H401" s="39">
        <v>32</v>
      </c>
      <c r="I401" s="39">
        <v>7</v>
      </c>
      <c r="J401" s="39">
        <v>8</v>
      </c>
      <c r="K401" s="39"/>
    </row>
    <row r="402" spans="1:11" x14ac:dyDescent="0.25">
      <c r="A402">
        <v>13</v>
      </c>
      <c r="B402" s="8"/>
      <c r="C402" s="9"/>
      <c r="D402" s="9">
        <v>32274</v>
      </c>
      <c r="E402" s="10" t="s">
        <v>9</v>
      </c>
      <c r="F402" s="9" t="s">
        <v>9</v>
      </c>
      <c r="G402" s="39" t="s">
        <v>9</v>
      </c>
      <c r="H402" s="39">
        <v>34</v>
      </c>
      <c r="I402" s="39">
        <v>8</v>
      </c>
      <c r="J402" s="39">
        <v>14</v>
      </c>
      <c r="K402" s="39"/>
    </row>
    <row r="403" spans="1:11" x14ac:dyDescent="0.25">
      <c r="A403">
        <v>14</v>
      </c>
      <c r="B403" s="8"/>
      <c r="C403" s="9"/>
      <c r="D403" s="9">
        <v>32274</v>
      </c>
      <c r="E403" s="10" t="s">
        <v>9</v>
      </c>
      <c r="F403" s="9" t="s">
        <v>9</v>
      </c>
      <c r="G403" s="39" t="s">
        <v>9</v>
      </c>
      <c r="H403" s="39">
        <v>36</v>
      </c>
      <c r="I403" s="39">
        <v>9</v>
      </c>
      <c r="J403" s="39">
        <v>13</v>
      </c>
      <c r="K403" s="39"/>
    </row>
    <row r="404" spans="1:11" x14ac:dyDescent="0.25">
      <c r="A404">
        <v>15</v>
      </c>
      <c r="B404" s="8"/>
      <c r="C404" s="9"/>
      <c r="D404" s="9">
        <v>32274</v>
      </c>
      <c r="E404" s="10" t="s">
        <v>9</v>
      </c>
      <c r="F404" s="9" t="s">
        <v>10</v>
      </c>
      <c r="G404" s="39" t="s">
        <v>10</v>
      </c>
      <c r="H404" s="39">
        <v>37</v>
      </c>
      <c r="I404" s="39">
        <v>7</v>
      </c>
      <c r="J404" s="39">
        <v>12</v>
      </c>
      <c r="K404" s="39"/>
    </row>
    <row r="405" spans="1:11" x14ac:dyDescent="0.25">
      <c r="A405">
        <v>16</v>
      </c>
      <c r="B405" s="8"/>
      <c r="C405" s="9"/>
      <c r="D405" s="9">
        <v>32274</v>
      </c>
      <c r="E405" s="10" t="s">
        <v>10</v>
      </c>
      <c r="F405" s="9" t="s">
        <v>10</v>
      </c>
      <c r="G405" s="39" t="s">
        <v>10</v>
      </c>
      <c r="H405" s="39">
        <v>33</v>
      </c>
      <c r="I405" s="39">
        <v>7</v>
      </c>
      <c r="J405" s="39">
        <v>12</v>
      </c>
      <c r="K405" s="39"/>
    </row>
    <row r="406" spans="1:11" x14ac:dyDescent="0.25">
      <c r="A406">
        <v>17</v>
      </c>
      <c r="B406" s="8"/>
      <c r="C406" s="9"/>
      <c r="D406" s="9">
        <v>32274</v>
      </c>
      <c r="E406" s="10" t="s">
        <v>10</v>
      </c>
      <c r="F406" s="9" t="s">
        <v>10</v>
      </c>
      <c r="G406" s="39" t="s">
        <v>10</v>
      </c>
      <c r="H406" s="39">
        <v>24</v>
      </c>
      <c r="I406" s="39">
        <v>6</v>
      </c>
      <c r="J406" s="39">
        <v>8</v>
      </c>
      <c r="K406" s="39"/>
    </row>
    <row r="407" spans="1:11" x14ac:dyDescent="0.25">
      <c r="A407">
        <v>18</v>
      </c>
      <c r="B407" s="8"/>
      <c r="C407" s="9"/>
      <c r="D407" s="9">
        <v>32274</v>
      </c>
      <c r="E407" s="10" t="s">
        <v>10</v>
      </c>
      <c r="F407" s="9" t="s">
        <v>10</v>
      </c>
      <c r="G407" s="39" t="s">
        <v>10</v>
      </c>
      <c r="H407" s="39">
        <v>36</v>
      </c>
      <c r="I407" s="39">
        <v>6</v>
      </c>
      <c r="J407" s="39">
        <v>9</v>
      </c>
      <c r="K407" s="39"/>
    </row>
    <row r="408" spans="1:11" x14ac:dyDescent="0.25">
      <c r="A408">
        <v>19</v>
      </c>
      <c r="B408" s="8"/>
      <c r="C408" s="9"/>
      <c r="D408" s="9">
        <v>32274</v>
      </c>
      <c r="E408" s="10" t="s">
        <v>9</v>
      </c>
      <c r="F408" s="9" t="s">
        <v>11</v>
      </c>
      <c r="G408" s="39" t="s">
        <v>10</v>
      </c>
      <c r="H408" s="39">
        <v>37</v>
      </c>
      <c r="I408" s="39">
        <v>6</v>
      </c>
      <c r="J408" s="39">
        <v>12</v>
      </c>
      <c r="K408" s="39"/>
    </row>
    <row r="409" spans="1:11" x14ac:dyDescent="0.25">
      <c r="A409">
        <v>20</v>
      </c>
      <c r="B409" s="8"/>
      <c r="C409" s="9"/>
      <c r="D409" s="9">
        <v>32274</v>
      </c>
      <c r="E409" s="10" t="s">
        <v>10</v>
      </c>
      <c r="F409" s="9" t="s">
        <v>10</v>
      </c>
      <c r="G409" s="39" t="s">
        <v>10</v>
      </c>
      <c r="H409" s="39">
        <v>27</v>
      </c>
      <c r="I409" s="39">
        <v>7</v>
      </c>
      <c r="J409" s="39">
        <v>11</v>
      </c>
      <c r="K409" s="39"/>
    </row>
    <row r="410" spans="1:11" x14ac:dyDescent="0.25">
      <c r="A410">
        <v>21</v>
      </c>
      <c r="B410" s="8"/>
      <c r="C410" s="9"/>
      <c r="D410" s="9">
        <v>32274</v>
      </c>
      <c r="E410" s="10" t="s">
        <v>10</v>
      </c>
      <c r="F410" s="9" t="s">
        <v>10</v>
      </c>
      <c r="G410" s="39" t="s">
        <v>10</v>
      </c>
      <c r="H410" s="39">
        <v>34</v>
      </c>
      <c r="I410" s="39">
        <v>6</v>
      </c>
      <c r="J410" s="39">
        <v>9</v>
      </c>
      <c r="K410" s="39"/>
    </row>
    <row r="411" spans="1:11" x14ac:dyDescent="0.25">
      <c r="A411">
        <v>22</v>
      </c>
      <c r="B411" s="8"/>
      <c r="C411" s="9"/>
      <c r="D411" s="9">
        <v>32274</v>
      </c>
      <c r="E411" s="10" t="s">
        <v>9</v>
      </c>
      <c r="F411" s="9" t="s">
        <v>11</v>
      </c>
      <c r="G411" s="39" t="s">
        <v>10</v>
      </c>
      <c r="H411" s="39">
        <v>34</v>
      </c>
      <c r="I411" s="39">
        <v>7</v>
      </c>
      <c r="J411" s="39">
        <v>7</v>
      </c>
      <c r="K411" s="39"/>
    </row>
    <row r="412" spans="1:11" x14ac:dyDescent="0.25">
      <c r="A412">
        <v>23</v>
      </c>
      <c r="B412" s="8"/>
      <c r="C412" s="9"/>
      <c r="D412" s="9">
        <v>32274</v>
      </c>
      <c r="E412" s="10" t="s">
        <v>10</v>
      </c>
      <c r="F412" s="9" t="s">
        <v>9</v>
      </c>
      <c r="G412" s="39" t="s">
        <v>9</v>
      </c>
      <c r="H412" s="39">
        <v>37</v>
      </c>
      <c r="I412" s="39">
        <v>5</v>
      </c>
      <c r="J412" s="39">
        <v>23</v>
      </c>
      <c r="K412" s="39"/>
    </row>
    <row r="413" spans="1:11" x14ac:dyDescent="0.25">
      <c r="A413">
        <v>24</v>
      </c>
      <c r="B413" s="8"/>
      <c r="C413" s="9"/>
      <c r="D413" s="9">
        <v>32274</v>
      </c>
      <c r="E413" s="10" t="s">
        <v>9</v>
      </c>
      <c r="F413" s="9" t="s">
        <v>10</v>
      </c>
      <c r="G413" s="39" t="s">
        <v>10</v>
      </c>
      <c r="H413" s="39">
        <v>28</v>
      </c>
      <c r="I413" s="39">
        <v>5</v>
      </c>
      <c r="J413" s="39">
        <v>10</v>
      </c>
      <c r="K413" s="39"/>
    </row>
    <row r="414" spans="1:11" x14ac:dyDescent="0.25">
      <c r="A414">
        <v>25</v>
      </c>
      <c r="B414" s="8"/>
      <c r="C414" s="9"/>
      <c r="D414" s="9">
        <v>32274</v>
      </c>
      <c r="E414" s="10" t="s">
        <v>10</v>
      </c>
      <c r="F414" s="9" t="s">
        <v>10</v>
      </c>
      <c r="G414" s="39" t="s">
        <v>10</v>
      </c>
      <c r="H414" s="39">
        <v>31</v>
      </c>
      <c r="I414" s="39">
        <v>7</v>
      </c>
      <c r="J414" s="39">
        <v>7</v>
      </c>
      <c r="K414" s="39"/>
    </row>
    <row r="415" spans="1:11" x14ac:dyDescent="0.25">
      <c r="A415">
        <v>26</v>
      </c>
      <c r="B415" s="8"/>
      <c r="C415" s="9"/>
      <c r="D415" s="9">
        <v>32274</v>
      </c>
      <c r="E415" s="10" t="s">
        <v>10</v>
      </c>
      <c r="F415" s="9" t="s">
        <v>9</v>
      </c>
      <c r="G415" s="39" t="s">
        <v>9</v>
      </c>
      <c r="H415" s="39">
        <v>37</v>
      </c>
      <c r="I415" s="39">
        <v>7</v>
      </c>
      <c r="J415" s="39">
        <v>12</v>
      </c>
      <c r="K415" s="39"/>
    </row>
    <row r="416" spans="1:11" x14ac:dyDescent="0.25">
      <c r="A416">
        <v>27</v>
      </c>
      <c r="B416" s="8"/>
      <c r="C416" s="9"/>
      <c r="D416" s="9">
        <v>32274</v>
      </c>
      <c r="E416" s="10" t="s">
        <v>9</v>
      </c>
      <c r="F416" s="9" t="s">
        <v>9</v>
      </c>
      <c r="G416" s="39" t="s">
        <v>9</v>
      </c>
      <c r="H416" s="39">
        <v>32</v>
      </c>
      <c r="I416" s="39">
        <v>7</v>
      </c>
      <c r="J416" s="39">
        <v>8</v>
      </c>
      <c r="K416" s="39"/>
    </row>
    <row r="417" spans="1:11" x14ac:dyDescent="0.25">
      <c r="A417">
        <v>28</v>
      </c>
      <c r="B417" s="8"/>
      <c r="C417" s="9"/>
      <c r="D417" s="9">
        <v>32274</v>
      </c>
      <c r="E417" s="10" t="s">
        <v>10</v>
      </c>
      <c r="F417" s="9" t="s">
        <v>9</v>
      </c>
      <c r="G417" s="39" t="s">
        <v>9</v>
      </c>
      <c r="H417" s="39">
        <v>27</v>
      </c>
      <c r="I417" s="39">
        <v>6</v>
      </c>
      <c r="J417" s="39">
        <v>7</v>
      </c>
      <c r="K417" s="39"/>
    </row>
    <row r="418" spans="1:11" x14ac:dyDescent="0.25">
      <c r="A418">
        <v>29</v>
      </c>
      <c r="B418" s="8"/>
      <c r="C418" s="9"/>
      <c r="D418" s="9">
        <v>32274</v>
      </c>
      <c r="E418" s="10" t="s">
        <v>10</v>
      </c>
      <c r="F418" s="9" t="s">
        <v>9</v>
      </c>
      <c r="G418" s="39" t="s">
        <v>10</v>
      </c>
      <c r="H418" s="39">
        <v>30</v>
      </c>
      <c r="I418" s="39">
        <v>5</v>
      </c>
      <c r="J418" s="39">
        <v>13</v>
      </c>
      <c r="K418" s="39"/>
    </row>
    <row r="419" spans="1:11" x14ac:dyDescent="0.25">
      <c r="A419">
        <v>30</v>
      </c>
      <c r="B419" s="8"/>
      <c r="C419" s="9"/>
      <c r="D419" s="9">
        <v>32274</v>
      </c>
      <c r="E419" s="10" t="s">
        <v>10</v>
      </c>
      <c r="F419" s="9" t="s">
        <v>10</v>
      </c>
      <c r="G419" s="39" t="s">
        <v>9</v>
      </c>
      <c r="H419" s="39">
        <v>30</v>
      </c>
      <c r="I419" s="39">
        <v>8</v>
      </c>
      <c r="J419" s="39">
        <v>10</v>
      </c>
      <c r="K419" s="39"/>
    </row>
    <row r="420" spans="1:11" x14ac:dyDescent="0.25">
      <c r="A420">
        <v>31</v>
      </c>
      <c r="B420" s="8"/>
      <c r="C420" s="9"/>
      <c r="D420" s="9">
        <v>32274</v>
      </c>
      <c r="E420" s="10" t="s">
        <v>10</v>
      </c>
      <c r="F420" s="9" t="s">
        <v>9</v>
      </c>
      <c r="G420" s="39" t="s">
        <v>9</v>
      </c>
      <c r="H420" s="39">
        <v>31</v>
      </c>
      <c r="I420" s="39">
        <v>6</v>
      </c>
      <c r="J420" s="39">
        <v>8</v>
      </c>
      <c r="K420" s="39"/>
    </row>
    <row r="421" spans="1:11" x14ac:dyDescent="0.25">
      <c r="A421">
        <v>32</v>
      </c>
      <c r="B421" s="8"/>
      <c r="C421" s="9"/>
      <c r="D421" s="9">
        <v>32274</v>
      </c>
      <c r="E421" s="10" t="s">
        <v>9</v>
      </c>
      <c r="F421" s="9" t="s">
        <v>9</v>
      </c>
      <c r="G421" s="39" t="s">
        <v>9</v>
      </c>
      <c r="H421" s="39">
        <v>26</v>
      </c>
      <c r="I421" s="39">
        <v>6</v>
      </c>
      <c r="J421" s="39">
        <v>6</v>
      </c>
      <c r="K421" s="39"/>
    </row>
    <row r="422" spans="1:11" x14ac:dyDescent="0.25">
      <c r="A422">
        <v>33</v>
      </c>
      <c r="B422" s="8"/>
      <c r="C422" s="9"/>
      <c r="D422" s="9">
        <v>32274</v>
      </c>
      <c r="E422" s="10" t="s">
        <v>9</v>
      </c>
      <c r="F422" s="9" t="s">
        <v>9</v>
      </c>
      <c r="G422" s="39" t="s">
        <v>9</v>
      </c>
      <c r="H422" s="39">
        <v>31</v>
      </c>
      <c r="I422" s="39">
        <v>6</v>
      </c>
      <c r="J422" s="39">
        <v>8</v>
      </c>
      <c r="K422" s="39"/>
    </row>
    <row r="423" spans="1:11" x14ac:dyDescent="0.25">
      <c r="A423">
        <v>34</v>
      </c>
      <c r="B423" s="8"/>
      <c r="C423" s="9"/>
      <c r="D423" s="9">
        <v>32274</v>
      </c>
      <c r="E423" s="10" t="s">
        <v>9</v>
      </c>
      <c r="F423" s="9" t="s">
        <v>9</v>
      </c>
      <c r="G423" s="39" t="s">
        <v>10</v>
      </c>
      <c r="H423" s="39">
        <v>27</v>
      </c>
      <c r="I423" s="39">
        <v>6</v>
      </c>
      <c r="J423" s="39">
        <v>5</v>
      </c>
      <c r="K423" s="39"/>
    </row>
    <row r="424" spans="1:11" x14ac:dyDescent="0.25">
      <c r="A424">
        <v>35</v>
      </c>
      <c r="B424" s="8"/>
      <c r="C424" s="9"/>
      <c r="D424" s="9">
        <v>32274</v>
      </c>
      <c r="E424" s="10" t="s">
        <v>9</v>
      </c>
      <c r="F424" s="9" t="s">
        <v>10</v>
      </c>
      <c r="G424" s="39" t="s">
        <v>10</v>
      </c>
      <c r="H424" s="39">
        <v>30</v>
      </c>
      <c r="I424" s="39">
        <v>6.5</v>
      </c>
      <c r="J424" s="39">
        <v>12</v>
      </c>
      <c r="K424" s="39"/>
    </row>
    <row r="425" spans="1:11" x14ac:dyDescent="0.25">
      <c r="A425">
        <v>36</v>
      </c>
      <c r="B425" s="8"/>
      <c r="C425" s="9"/>
      <c r="D425" s="9">
        <v>32274</v>
      </c>
      <c r="E425" s="10" t="s">
        <v>10</v>
      </c>
      <c r="F425" s="9" t="s">
        <v>11</v>
      </c>
      <c r="G425" s="39" t="s">
        <v>10</v>
      </c>
      <c r="H425" s="39">
        <v>26</v>
      </c>
      <c r="I425" s="39">
        <v>5</v>
      </c>
      <c r="J425" s="39">
        <v>10</v>
      </c>
      <c r="K425" s="39"/>
    </row>
    <row r="426" spans="1:11" x14ac:dyDescent="0.25">
      <c r="A426">
        <v>37</v>
      </c>
      <c r="B426" s="8"/>
      <c r="C426" s="9"/>
      <c r="D426" s="9">
        <v>32274</v>
      </c>
      <c r="E426" s="10" t="s">
        <v>11</v>
      </c>
      <c r="F426" s="9" t="s">
        <v>11</v>
      </c>
      <c r="G426" s="39" t="s">
        <v>10</v>
      </c>
      <c r="H426" s="39">
        <v>29</v>
      </c>
      <c r="I426" s="39">
        <v>7</v>
      </c>
      <c r="J426" s="39">
        <v>16</v>
      </c>
      <c r="K426" s="39"/>
    </row>
    <row r="427" spans="1:11" x14ac:dyDescent="0.25">
      <c r="A427">
        <v>38</v>
      </c>
      <c r="B427" s="8"/>
      <c r="C427" s="9"/>
      <c r="D427" s="9">
        <v>32274</v>
      </c>
      <c r="E427" s="10" t="s">
        <v>10</v>
      </c>
      <c r="F427" s="9" t="s">
        <v>10</v>
      </c>
      <c r="G427" s="39" t="s">
        <v>11</v>
      </c>
      <c r="H427" s="39">
        <v>25</v>
      </c>
      <c r="I427" s="39">
        <v>4.5</v>
      </c>
      <c r="J427" s="39">
        <v>7</v>
      </c>
      <c r="K427" s="39"/>
    </row>
    <row r="428" spans="1:11" x14ac:dyDescent="0.25">
      <c r="A428">
        <v>39</v>
      </c>
      <c r="B428" s="8"/>
      <c r="C428" s="9"/>
      <c r="D428" s="9">
        <v>32274</v>
      </c>
      <c r="E428" s="10" t="s">
        <v>10</v>
      </c>
      <c r="F428" s="9" t="s">
        <v>11</v>
      </c>
      <c r="G428" s="39" t="s">
        <v>11</v>
      </c>
      <c r="H428" s="39">
        <v>16</v>
      </c>
      <c r="I428" s="39">
        <v>4</v>
      </c>
      <c r="J428" s="39">
        <v>9</v>
      </c>
      <c r="K428" s="39"/>
    </row>
    <row r="429" spans="1:11" x14ac:dyDescent="0.25">
      <c r="A429">
        <v>40</v>
      </c>
      <c r="B429" s="8"/>
      <c r="C429" s="9"/>
      <c r="D429" s="9">
        <v>32274</v>
      </c>
      <c r="E429" s="10" t="s">
        <v>11</v>
      </c>
      <c r="F429" s="9" t="s">
        <v>10</v>
      </c>
      <c r="G429" s="39" t="s">
        <v>11</v>
      </c>
      <c r="H429" s="39">
        <v>23</v>
      </c>
      <c r="I429" s="39">
        <v>5</v>
      </c>
      <c r="J429" s="39">
        <v>5</v>
      </c>
      <c r="K429" s="39"/>
    </row>
    <row r="430" spans="1:11" x14ac:dyDescent="0.25">
      <c r="A430">
        <v>41</v>
      </c>
      <c r="B430" s="8"/>
      <c r="C430" s="9"/>
      <c r="D430" s="9">
        <v>32274</v>
      </c>
      <c r="E430" s="10" t="s">
        <v>11</v>
      </c>
      <c r="F430" s="9" t="s">
        <v>10</v>
      </c>
      <c r="G430" s="39" t="s">
        <v>10</v>
      </c>
      <c r="H430" s="39">
        <v>32</v>
      </c>
      <c r="I430" s="39">
        <v>5</v>
      </c>
      <c r="J430" s="39">
        <v>6</v>
      </c>
      <c r="K430" s="39"/>
    </row>
    <row r="431" spans="1:11" x14ac:dyDescent="0.25">
      <c r="A431">
        <v>42</v>
      </c>
      <c r="B431" s="8"/>
      <c r="C431" s="9"/>
      <c r="D431" s="9">
        <v>32274</v>
      </c>
      <c r="E431" s="10" t="s">
        <v>10</v>
      </c>
      <c r="F431" s="9" t="s">
        <v>12</v>
      </c>
      <c r="G431" s="39" t="s">
        <v>13</v>
      </c>
      <c r="H431" s="39"/>
      <c r="I431" s="39"/>
      <c r="J431" s="39"/>
      <c r="K431" s="39"/>
    </row>
    <row r="432" spans="1:11" x14ac:dyDescent="0.25">
      <c r="A432">
        <v>43</v>
      </c>
      <c r="B432" s="8"/>
      <c r="C432" s="9"/>
      <c r="D432" s="9">
        <v>32274</v>
      </c>
      <c r="E432" s="10" t="s">
        <v>12</v>
      </c>
      <c r="F432" s="9" t="s">
        <v>11</v>
      </c>
      <c r="G432" s="39" t="s">
        <v>11</v>
      </c>
      <c r="H432" s="39">
        <v>23</v>
      </c>
      <c r="I432" s="39">
        <v>6</v>
      </c>
      <c r="J432" s="39">
        <v>7</v>
      </c>
      <c r="K432" s="39"/>
    </row>
    <row r="433" spans="1:11" x14ac:dyDescent="0.25">
      <c r="A433">
        <v>44</v>
      </c>
      <c r="B433" s="8"/>
      <c r="C433" s="9"/>
      <c r="D433" s="9">
        <v>32274</v>
      </c>
      <c r="E433" s="10" t="s">
        <v>11</v>
      </c>
      <c r="F433" s="9" t="s">
        <v>11</v>
      </c>
      <c r="G433" s="39" t="s">
        <v>11</v>
      </c>
      <c r="H433" s="39">
        <v>27</v>
      </c>
      <c r="I433" s="39">
        <v>4</v>
      </c>
      <c r="J433" s="39">
        <v>6</v>
      </c>
      <c r="K433" s="39"/>
    </row>
    <row r="434" spans="1:11" x14ac:dyDescent="0.25">
      <c r="A434">
        <v>45</v>
      </c>
      <c r="B434" s="8"/>
      <c r="C434" s="9"/>
      <c r="D434" s="9">
        <v>32274</v>
      </c>
      <c r="E434" s="10" t="s">
        <v>11</v>
      </c>
      <c r="F434" s="9" t="s">
        <v>10</v>
      </c>
      <c r="G434" s="39" t="s">
        <v>11</v>
      </c>
      <c r="H434" s="39">
        <v>25</v>
      </c>
      <c r="I434" s="39">
        <v>6.5</v>
      </c>
      <c r="J434" s="39">
        <v>6.5</v>
      </c>
      <c r="K434" s="39"/>
    </row>
    <row r="435" spans="1:11" x14ac:dyDescent="0.25">
      <c r="A435">
        <v>46</v>
      </c>
      <c r="B435" s="8"/>
      <c r="C435" s="9"/>
      <c r="D435" s="9">
        <v>32274</v>
      </c>
      <c r="E435" s="10" t="s">
        <v>10</v>
      </c>
      <c r="F435" s="9" t="s">
        <v>10</v>
      </c>
      <c r="G435" s="39" t="s">
        <v>11</v>
      </c>
      <c r="H435" s="39">
        <v>31</v>
      </c>
      <c r="I435" s="39">
        <v>6</v>
      </c>
      <c r="J435" s="39">
        <v>8</v>
      </c>
      <c r="K435" s="39"/>
    </row>
    <row r="436" spans="1:11" x14ac:dyDescent="0.25">
      <c r="A436">
        <v>47</v>
      </c>
      <c r="B436" s="8"/>
      <c r="C436" s="9"/>
      <c r="D436" s="9">
        <v>32274</v>
      </c>
      <c r="E436" s="10" t="s">
        <v>9</v>
      </c>
      <c r="F436" s="9" t="s">
        <v>9</v>
      </c>
      <c r="G436" s="39" t="s">
        <v>11</v>
      </c>
      <c r="H436" s="39">
        <v>29</v>
      </c>
      <c r="I436" s="39">
        <v>7</v>
      </c>
      <c r="J436" s="39">
        <v>5</v>
      </c>
      <c r="K436" s="39"/>
    </row>
    <row r="437" spans="1:11" x14ac:dyDescent="0.25">
      <c r="A437">
        <v>48</v>
      </c>
      <c r="B437" s="8"/>
      <c r="C437" s="9"/>
      <c r="D437" s="9">
        <v>32274</v>
      </c>
      <c r="E437" s="10" t="s">
        <v>9</v>
      </c>
      <c r="F437" s="9" t="s">
        <v>10</v>
      </c>
      <c r="G437" s="39" t="s">
        <v>11</v>
      </c>
      <c r="H437" s="39">
        <v>26</v>
      </c>
      <c r="I437" s="39">
        <v>6</v>
      </c>
      <c r="J437" s="39">
        <v>4</v>
      </c>
      <c r="K437" s="39"/>
    </row>
    <row r="438" spans="1:11" x14ac:dyDescent="0.25">
      <c r="A438">
        <v>49</v>
      </c>
      <c r="B438" s="8"/>
      <c r="C438" s="9"/>
      <c r="D438" s="9">
        <v>32274</v>
      </c>
      <c r="E438" s="10" t="s">
        <v>11</v>
      </c>
      <c r="F438" s="9" t="s">
        <v>10</v>
      </c>
      <c r="G438" s="39" t="s">
        <v>11</v>
      </c>
      <c r="H438" s="39">
        <v>25</v>
      </c>
      <c r="I438" s="39">
        <v>5</v>
      </c>
      <c r="J438" s="39">
        <v>6</v>
      </c>
      <c r="K438" s="39"/>
    </row>
    <row r="439" spans="1:11" x14ac:dyDescent="0.25">
      <c r="A439">
        <v>50</v>
      </c>
      <c r="B439" s="8"/>
      <c r="C439" s="9"/>
      <c r="D439" s="9">
        <v>32274</v>
      </c>
      <c r="E439" s="10" t="s">
        <v>11</v>
      </c>
      <c r="F439" s="9" t="s">
        <v>10</v>
      </c>
      <c r="G439" s="39" t="s">
        <v>10</v>
      </c>
      <c r="H439" s="39">
        <v>30</v>
      </c>
      <c r="I439" s="39">
        <v>7</v>
      </c>
      <c r="J439" s="39">
        <v>7</v>
      </c>
      <c r="K439" s="39"/>
    </row>
    <row r="440" spans="1:11" x14ac:dyDescent="0.25">
      <c r="A440">
        <v>51</v>
      </c>
      <c r="B440" s="8"/>
      <c r="C440" s="9"/>
      <c r="D440" s="9">
        <v>32274</v>
      </c>
      <c r="E440" s="10" t="s">
        <v>10</v>
      </c>
      <c r="F440" s="9" t="s">
        <v>10</v>
      </c>
      <c r="G440" s="39" t="s">
        <v>10</v>
      </c>
      <c r="H440" s="39">
        <v>29</v>
      </c>
      <c r="I440" s="39">
        <v>6</v>
      </c>
      <c r="J440" s="39">
        <v>8</v>
      </c>
      <c r="K440" s="39"/>
    </row>
    <row r="441" spans="1:11" x14ac:dyDescent="0.25">
      <c r="A441">
        <v>52</v>
      </c>
      <c r="B441" s="8"/>
      <c r="C441" s="9"/>
      <c r="D441" s="9">
        <v>32274</v>
      </c>
      <c r="E441" s="10" t="s">
        <v>10</v>
      </c>
      <c r="F441" s="9" t="s">
        <v>9</v>
      </c>
      <c r="G441" s="39" t="s">
        <v>10</v>
      </c>
      <c r="H441" s="39">
        <v>32</v>
      </c>
      <c r="I441" s="39">
        <v>6</v>
      </c>
      <c r="J441" s="39">
        <v>7.5</v>
      </c>
      <c r="K441" s="39"/>
    </row>
    <row r="442" spans="1:11" x14ac:dyDescent="0.25">
      <c r="A442">
        <v>53</v>
      </c>
      <c r="B442" s="8"/>
      <c r="C442" s="9"/>
      <c r="D442" s="9">
        <v>32274</v>
      </c>
      <c r="E442" s="10" t="s">
        <v>10</v>
      </c>
      <c r="F442" s="9" t="s">
        <v>11</v>
      </c>
      <c r="G442" s="39" t="s">
        <v>10</v>
      </c>
      <c r="H442" s="39">
        <v>26</v>
      </c>
      <c r="I442" s="39">
        <v>4</v>
      </c>
      <c r="J442" s="39">
        <v>10</v>
      </c>
      <c r="K442" s="39"/>
    </row>
    <row r="443" spans="1:11" x14ac:dyDescent="0.25">
      <c r="A443">
        <v>54</v>
      </c>
      <c r="B443" s="8"/>
      <c r="C443" s="9"/>
      <c r="D443" s="9">
        <v>32274</v>
      </c>
      <c r="E443" s="10" t="s">
        <v>11</v>
      </c>
      <c r="F443" s="9" t="s">
        <v>10</v>
      </c>
      <c r="G443" s="39" t="s">
        <v>10</v>
      </c>
      <c r="H443" s="39">
        <v>34</v>
      </c>
      <c r="I443" s="39">
        <v>6</v>
      </c>
      <c r="J443" s="39">
        <v>8</v>
      </c>
      <c r="K443" s="39"/>
    </row>
    <row r="444" spans="1:11" x14ac:dyDescent="0.25">
      <c r="A444">
        <v>55</v>
      </c>
      <c r="B444" s="8"/>
      <c r="C444" s="9"/>
      <c r="D444" s="9">
        <v>32274</v>
      </c>
      <c r="E444" s="10" t="s">
        <v>9</v>
      </c>
      <c r="F444" s="9" t="s">
        <v>10</v>
      </c>
      <c r="G444" s="39" t="s">
        <v>10</v>
      </c>
      <c r="H444" s="39">
        <v>18</v>
      </c>
      <c r="I444" s="39">
        <v>7</v>
      </c>
      <c r="J444" s="39">
        <v>11</v>
      </c>
      <c r="K444" s="39"/>
    </row>
    <row r="445" spans="1:11" x14ac:dyDescent="0.25">
      <c r="A445">
        <v>56</v>
      </c>
      <c r="B445" s="8"/>
      <c r="C445" s="9"/>
      <c r="D445" s="9">
        <v>32274</v>
      </c>
      <c r="E445" s="10" t="s">
        <v>11</v>
      </c>
      <c r="F445" s="9" t="s">
        <v>10</v>
      </c>
      <c r="G445" s="39" t="s">
        <v>10</v>
      </c>
      <c r="H445" s="39">
        <v>25</v>
      </c>
      <c r="I445" s="39">
        <v>6</v>
      </c>
      <c r="J445" s="39">
        <v>5</v>
      </c>
      <c r="K445" s="39"/>
    </row>
    <row r="446" spans="1:11" x14ac:dyDescent="0.25">
      <c r="A446">
        <v>57</v>
      </c>
      <c r="B446" s="8"/>
      <c r="C446" s="9"/>
      <c r="D446" s="9">
        <v>32274</v>
      </c>
      <c r="E446" s="10" t="s">
        <v>10</v>
      </c>
      <c r="F446" s="9" t="s">
        <v>10</v>
      </c>
      <c r="G446" s="39" t="s">
        <v>11</v>
      </c>
      <c r="H446" s="39">
        <v>32</v>
      </c>
      <c r="I446" s="39">
        <v>6</v>
      </c>
      <c r="J446" s="39">
        <v>8</v>
      </c>
      <c r="K446" s="39"/>
    </row>
    <row r="447" spans="1:11" x14ac:dyDescent="0.25">
      <c r="A447">
        <v>58</v>
      </c>
      <c r="B447" s="8"/>
      <c r="C447" s="9"/>
      <c r="D447" s="9">
        <v>32274</v>
      </c>
      <c r="E447" s="10" t="s">
        <v>10</v>
      </c>
      <c r="F447" s="9" t="s">
        <v>10</v>
      </c>
      <c r="G447" s="39" t="s">
        <v>11</v>
      </c>
      <c r="H447" s="39">
        <v>19</v>
      </c>
      <c r="I447" s="39">
        <v>5</v>
      </c>
      <c r="J447" s="39">
        <v>4</v>
      </c>
      <c r="K447" s="39"/>
    </row>
    <row r="448" spans="1:11" x14ac:dyDescent="0.25">
      <c r="A448">
        <v>59</v>
      </c>
      <c r="B448" s="8"/>
      <c r="C448" s="9"/>
      <c r="D448" s="9">
        <v>32274</v>
      </c>
      <c r="E448" s="10" t="s">
        <v>10</v>
      </c>
      <c r="F448" s="9" t="s">
        <v>10</v>
      </c>
      <c r="G448" s="39" t="s">
        <v>11</v>
      </c>
      <c r="H448" s="39">
        <v>23</v>
      </c>
      <c r="I448" s="39">
        <v>6</v>
      </c>
      <c r="J448" s="39">
        <v>7</v>
      </c>
      <c r="K448" s="39"/>
    </row>
    <row r="449" spans="1:11" x14ac:dyDescent="0.25">
      <c r="A449">
        <v>60</v>
      </c>
      <c r="B449" s="8"/>
      <c r="C449" s="9"/>
      <c r="D449" s="9">
        <v>32274</v>
      </c>
      <c r="E449" s="10" t="s">
        <v>10</v>
      </c>
      <c r="F449" s="9" t="s">
        <v>9</v>
      </c>
      <c r="G449" s="39" t="s">
        <v>9</v>
      </c>
      <c r="H449" s="39">
        <v>29</v>
      </c>
      <c r="I449" s="39">
        <v>7</v>
      </c>
      <c r="J449" s="39">
        <v>10</v>
      </c>
      <c r="K449" s="39"/>
    </row>
    <row r="450" spans="1:11" x14ac:dyDescent="0.25">
      <c r="A450">
        <v>61</v>
      </c>
      <c r="B450" s="8"/>
      <c r="C450" s="9"/>
      <c r="D450" s="9">
        <v>32274</v>
      </c>
      <c r="E450" s="10" t="s">
        <v>9</v>
      </c>
      <c r="F450" s="9" t="s">
        <v>10</v>
      </c>
      <c r="G450" s="39" t="s">
        <v>9</v>
      </c>
      <c r="H450" s="39">
        <v>28</v>
      </c>
      <c r="I450" s="39">
        <v>8</v>
      </c>
      <c r="J450" s="39">
        <v>12</v>
      </c>
      <c r="K450" s="39"/>
    </row>
    <row r="451" spans="1:11" x14ac:dyDescent="0.25">
      <c r="A451">
        <v>62</v>
      </c>
      <c r="B451" s="8"/>
      <c r="C451" s="9"/>
      <c r="D451" s="9">
        <v>32274</v>
      </c>
      <c r="E451" s="10" t="s">
        <v>11</v>
      </c>
      <c r="F451" s="9" t="s">
        <v>10</v>
      </c>
      <c r="G451" s="39" t="s">
        <v>11</v>
      </c>
      <c r="H451" s="39">
        <v>21</v>
      </c>
      <c r="I451" s="39">
        <v>5</v>
      </c>
      <c r="J451" s="39">
        <v>7</v>
      </c>
      <c r="K451" s="39"/>
    </row>
    <row r="452" spans="1:11" x14ac:dyDescent="0.25">
      <c r="A452">
        <v>63</v>
      </c>
      <c r="B452" s="8"/>
      <c r="C452" s="9"/>
      <c r="D452" s="9">
        <v>32274</v>
      </c>
      <c r="E452" s="10" t="s">
        <v>10</v>
      </c>
      <c r="F452" s="9" t="s">
        <v>11</v>
      </c>
      <c r="G452" s="39" t="s">
        <v>11</v>
      </c>
      <c r="H452" s="39">
        <v>24</v>
      </c>
      <c r="I452" s="39">
        <v>4</v>
      </c>
      <c r="J452" s="39">
        <v>6</v>
      </c>
      <c r="K452" s="39"/>
    </row>
    <row r="453" spans="1:11" x14ac:dyDescent="0.25">
      <c r="A453">
        <v>64</v>
      </c>
      <c r="B453" s="8"/>
      <c r="C453" s="9"/>
      <c r="D453" s="9">
        <v>32274</v>
      </c>
      <c r="E453" s="10" t="s">
        <v>11</v>
      </c>
      <c r="F453" s="9" t="s">
        <v>10</v>
      </c>
      <c r="G453" s="39" t="s">
        <v>11</v>
      </c>
      <c r="H453" s="39">
        <v>26</v>
      </c>
      <c r="I453" s="39">
        <v>5</v>
      </c>
      <c r="J453" s="39">
        <v>6</v>
      </c>
      <c r="K453" s="39"/>
    </row>
    <row r="454" spans="1:11" x14ac:dyDescent="0.25">
      <c r="A454">
        <v>65</v>
      </c>
      <c r="B454" s="8"/>
      <c r="C454" s="9"/>
      <c r="D454" s="9">
        <v>32274</v>
      </c>
      <c r="E454" s="10" t="s">
        <v>10</v>
      </c>
      <c r="F454" s="9" t="s">
        <v>10</v>
      </c>
      <c r="G454" s="39" t="s">
        <v>11</v>
      </c>
      <c r="H454" s="39">
        <v>24</v>
      </c>
      <c r="I454" s="39">
        <v>5</v>
      </c>
      <c r="J454" s="39">
        <v>5</v>
      </c>
      <c r="K454" s="39"/>
    </row>
    <row r="455" spans="1:11" x14ac:dyDescent="0.25">
      <c r="A455">
        <v>66</v>
      </c>
      <c r="B455" s="8"/>
      <c r="C455" s="9"/>
      <c r="D455" s="9">
        <v>32274</v>
      </c>
      <c r="E455" s="10" t="s">
        <v>10</v>
      </c>
      <c r="F455" s="9" t="s">
        <v>10</v>
      </c>
      <c r="G455" s="39" t="s">
        <v>11</v>
      </c>
      <c r="H455" s="39">
        <v>19</v>
      </c>
      <c r="I455" s="39">
        <v>4</v>
      </c>
      <c r="J455" s="39">
        <v>4</v>
      </c>
      <c r="K455" s="39"/>
    </row>
    <row r="456" spans="1:11" x14ac:dyDescent="0.25">
      <c r="A456">
        <v>67</v>
      </c>
      <c r="B456" s="8"/>
      <c r="C456" s="9"/>
      <c r="D456" s="9">
        <v>32274</v>
      </c>
      <c r="E456" s="10" t="s">
        <v>10</v>
      </c>
      <c r="F456" s="9" t="s">
        <v>10</v>
      </c>
      <c r="G456" s="39" t="s">
        <v>10</v>
      </c>
      <c r="H456" s="39">
        <v>37</v>
      </c>
      <c r="I456" s="39">
        <v>5</v>
      </c>
      <c r="J456" s="39">
        <v>8</v>
      </c>
      <c r="K456" s="39"/>
    </row>
    <row r="457" spans="1:11" x14ac:dyDescent="0.25">
      <c r="A457">
        <v>68</v>
      </c>
      <c r="B457" s="8"/>
      <c r="C457" s="9"/>
      <c r="D457" s="9">
        <v>32274</v>
      </c>
      <c r="E457" s="10" t="s">
        <v>10</v>
      </c>
      <c r="F457" s="9" t="s">
        <v>10</v>
      </c>
      <c r="G457" s="39" t="s">
        <v>10</v>
      </c>
      <c r="H457" s="39">
        <v>36</v>
      </c>
      <c r="I457" s="39">
        <v>5</v>
      </c>
      <c r="J457" s="39">
        <v>7.5</v>
      </c>
      <c r="K457" s="39"/>
    </row>
    <row r="458" spans="1:11" x14ac:dyDescent="0.25">
      <c r="A458">
        <v>69</v>
      </c>
      <c r="B458" s="8"/>
      <c r="C458" s="9"/>
      <c r="D458" s="9">
        <v>32274</v>
      </c>
      <c r="E458" s="10" t="s">
        <v>9</v>
      </c>
      <c r="F458" s="9" t="s">
        <v>9</v>
      </c>
      <c r="G458" s="39" t="s">
        <v>10</v>
      </c>
      <c r="H458" s="39">
        <v>35</v>
      </c>
      <c r="I458" s="39">
        <v>6</v>
      </c>
      <c r="J458" s="39">
        <v>8</v>
      </c>
      <c r="K458" s="39" t="s">
        <v>39</v>
      </c>
    </row>
    <row r="459" spans="1:11" x14ac:dyDescent="0.25">
      <c r="A459">
        <v>70</v>
      </c>
      <c r="B459" s="8"/>
      <c r="C459" s="9"/>
      <c r="D459" s="9">
        <v>32274</v>
      </c>
      <c r="E459" s="10" t="s">
        <v>10</v>
      </c>
      <c r="F459" s="9" t="s">
        <v>9</v>
      </c>
      <c r="G459" s="39" t="s">
        <v>10</v>
      </c>
      <c r="H459" s="39">
        <v>34</v>
      </c>
      <c r="I459" s="39">
        <v>7</v>
      </c>
      <c r="J459" s="39">
        <v>8</v>
      </c>
      <c r="K459" s="39"/>
    </row>
    <row r="460" spans="1:11" x14ac:dyDescent="0.25">
      <c r="A460">
        <v>71</v>
      </c>
      <c r="B460" s="8"/>
      <c r="C460" s="9"/>
      <c r="D460" s="9">
        <v>32274</v>
      </c>
      <c r="E460" s="10" t="s">
        <v>9</v>
      </c>
      <c r="F460" s="9" t="s">
        <v>11</v>
      </c>
      <c r="G460" s="39" t="s">
        <v>11</v>
      </c>
      <c r="H460" s="39">
        <v>33</v>
      </c>
      <c r="I460" s="39">
        <v>6</v>
      </c>
      <c r="J460" s="39">
        <v>8</v>
      </c>
      <c r="K460" s="39"/>
    </row>
    <row r="461" spans="1:11" x14ac:dyDescent="0.25">
      <c r="A461">
        <v>72</v>
      </c>
      <c r="B461" s="8"/>
      <c r="C461" s="9"/>
      <c r="D461" s="9">
        <v>32274</v>
      </c>
      <c r="E461" s="10" t="s">
        <v>10</v>
      </c>
      <c r="F461" s="9" t="s">
        <v>10</v>
      </c>
      <c r="G461" s="39" t="s">
        <v>10</v>
      </c>
      <c r="H461" s="39">
        <v>30</v>
      </c>
      <c r="I461" s="39">
        <v>7</v>
      </c>
      <c r="J461" s="39">
        <v>12</v>
      </c>
      <c r="K461" s="39"/>
    </row>
    <row r="462" spans="1:11" x14ac:dyDescent="0.25">
      <c r="A462">
        <v>73</v>
      </c>
      <c r="B462" s="8"/>
      <c r="C462" s="9"/>
      <c r="D462" s="9">
        <v>32274</v>
      </c>
      <c r="E462" s="10" t="s">
        <v>10</v>
      </c>
      <c r="F462" s="9" t="s">
        <v>10</v>
      </c>
      <c r="G462" s="39" t="s">
        <v>10</v>
      </c>
      <c r="H462" s="39">
        <v>33</v>
      </c>
      <c r="I462" s="39">
        <v>5</v>
      </c>
      <c r="J462" s="39">
        <v>5</v>
      </c>
      <c r="K462" s="39"/>
    </row>
    <row r="463" spans="1:11" x14ac:dyDescent="0.25">
      <c r="A463">
        <v>74</v>
      </c>
      <c r="B463" s="8"/>
      <c r="C463" s="9"/>
      <c r="D463" s="9">
        <v>32274</v>
      </c>
      <c r="E463" s="10" t="s">
        <v>11</v>
      </c>
      <c r="F463" s="9" t="s">
        <v>9</v>
      </c>
      <c r="G463" s="39" t="s">
        <v>11</v>
      </c>
      <c r="H463" s="39">
        <v>23</v>
      </c>
      <c r="I463" s="39">
        <v>5</v>
      </c>
      <c r="J463" s="39">
        <v>5</v>
      </c>
      <c r="K463" s="39"/>
    </row>
    <row r="464" spans="1:11" x14ac:dyDescent="0.25">
      <c r="A464">
        <v>75</v>
      </c>
      <c r="B464" s="8"/>
      <c r="C464" s="9"/>
      <c r="D464" s="9">
        <v>32274</v>
      </c>
      <c r="E464" s="10" t="s">
        <v>10</v>
      </c>
      <c r="F464" s="9" t="s">
        <v>9</v>
      </c>
      <c r="G464" s="39" t="s">
        <v>10</v>
      </c>
      <c r="H464" s="39">
        <v>34</v>
      </c>
      <c r="I464" s="39">
        <v>7</v>
      </c>
      <c r="J464" s="39">
        <v>10</v>
      </c>
      <c r="K464" s="39"/>
    </row>
    <row r="465" spans="1:11" x14ac:dyDescent="0.25">
      <c r="A465">
        <v>76</v>
      </c>
      <c r="B465" s="8"/>
      <c r="C465" s="9"/>
      <c r="D465" s="9">
        <v>32274</v>
      </c>
      <c r="E465" s="10" t="s">
        <v>9</v>
      </c>
      <c r="F465" s="9" t="s">
        <v>11</v>
      </c>
      <c r="G465" s="39" t="s">
        <v>11</v>
      </c>
      <c r="H465" s="39">
        <v>36</v>
      </c>
      <c r="I465" s="39">
        <v>10</v>
      </c>
      <c r="J465" s="39">
        <v>10</v>
      </c>
      <c r="K465" s="39"/>
    </row>
    <row r="466" spans="1:11" x14ac:dyDescent="0.25">
      <c r="A466">
        <v>77</v>
      </c>
      <c r="B466" s="8"/>
      <c r="C466" s="9"/>
      <c r="D466" s="9">
        <v>32274</v>
      </c>
      <c r="E466" s="10" t="s">
        <v>10</v>
      </c>
      <c r="F466" s="9" t="s">
        <v>11</v>
      </c>
      <c r="G466" s="39" t="s">
        <v>10</v>
      </c>
      <c r="H466" s="39">
        <v>32</v>
      </c>
      <c r="I466" s="39">
        <v>8</v>
      </c>
      <c r="J466" s="39">
        <v>9</v>
      </c>
      <c r="K466" s="39"/>
    </row>
    <row r="467" spans="1:11" x14ac:dyDescent="0.25">
      <c r="A467">
        <v>78</v>
      </c>
      <c r="B467" s="8"/>
      <c r="C467" s="9"/>
      <c r="D467" s="9">
        <v>32274</v>
      </c>
      <c r="E467" s="10" t="s">
        <v>10</v>
      </c>
      <c r="F467" s="9" t="s">
        <v>10</v>
      </c>
      <c r="G467" s="39" t="s">
        <v>10</v>
      </c>
      <c r="H467" s="39">
        <v>24</v>
      </c>
      <c r="I467" s="39">
        <v>8</v>
      </c>
      <c r="J467" s="39">
        <v>7</v>
      </c>
      <c r="K467" s="39"/>
    </row>
    <row r="468" spans="1:11" x14ac:dyDescent="0.25">
      <c r="A468">
        <v>79</v>
      </c>
      <c r="B468" s="8"/>
      <c r="C468" s="9"/>
      <c r="D468" s="9">
        <v>32274</v>
      </c>
      <c r="E468" s="10" t="s">
        <v>9</v>
      </c>
      <c r="F468" s="9" t="s">
        <v>10</v>
      </c>
      <c r="G468" s="39" t="s">
        <v>11</v>
      </c>
      <c r="H468" s="39">
        <v>29</v>
      </c>
      <c r="I468" s="39">
        <v>4</v>
      </c>
      <c r="J468" s="39">
        <v>6</v>
      </c>
      <c r="K468" s="39"/>
    </row>
    <row r="469" spans="1:11" x14ac:dyDescent="0.25">
      <c r="A469">
        <v>80</v>
      </c>
      <c r="B469" s="8"/>
      <c r="C469" s="9"/>
      <c r="D469" s="9">
        <v>32274</v>
      </c>
      <c r="E469" s="10" t="s">
        <v>10</v>
      </c>
      <c r="F469" s="9" t="s">
        <v>10</v>
      </c>
      <c r="G469" s="39" t="s">
        <v>11</v>
      </c>
      <c r="H469" s="39">
        <v>31</v>
      </c>
      <c r="I469" s="39">
        <v>7</v>
      </c>
      <c r="J469" s="39">
        <v>7</v>
      </c>
      <c r="K469" s="39"/>
    </row>
    <row r="470" spans="1:11" x14ac:dyDescent="0.25">
      <c r="A470">
        <v>81</v>
      </c>
      <c r="B470" s="8"/>
      <c r="C470" s="9"/>
      <c r="D470" s="9">
        <v>32274</v>
      </c>
      <c r="E470" s="10" t="s">
        <v>10</v>
      </c>
      <c r="F470" s="9" t="s">
        <v>11</v>
      </c>
      <c r="G470" s="39" t="s">
        <v>11</v>
      </c>
      <c r="H470" s="39">
        <v>28</v>
      </c>
      <c r="I470" s="39">
        <v>6</v>
      </c>
      <c r="J470" s="39">
        <v>8</v>
      </c>
      <c r="K470" s="39"/>
    </row>
    <row r="471" spans="1:11" x14ac:dyDescent="0.25">
      <c r="A471">
        <v>82</v>
      </c>
      <c r="B471" s="8"/>
      <c r="C471" s="9"/>
      <c r="D471" s="9">
        <v>32274</v>
      </c>
      <c r="E471" s="10" t="s">
        <v>10</v>
      </c>
      <c r="F471" s="9" t="s">
        <v>11</v>
      </c>
      <c r="G471" s="39" t="s">
        <v>11</v>
      </c>
      <c r="H471" s="39">
        <v>27</v>
      </c>
      <c r="I471" s="39">
        <v>6</v>
      </c>
      <c r="J471" s="39">
        <v>4</v>
      </c>
      <c r="K471" s="39"/>
    </row>
    <row r="472" spans="1:11" x14ac:dyDescent="0.25">
      <c r="A472">
        <v>83</v>
      </c>
      <c r="B472" s="8"/>
      <c r="C472" s="9"/>
      <c r="D472" s="9">
        <v>32274</v>
      </c>
      <c r="E472" s="10" t="s">
        <v>10</v>
      </c>
      <c r="F472" s="9" t="s">
        <v>11</v>
      </c>
      <c r="G472" s="39" t="s">
        <v>11</v>
      </c>
      <c r="H472" s="39">
        <v>29</v>
      </c>
      <c r="I472" s="39">
        <v>6</v>
      </c>
      <c r="J472" s="39">
        <v>7</v>
      </c>
      <c r="K472" s="39"/>
    </row>
    <row r="473" spans="1:11" x14ac:dyDescent="0.25">
      <c r="A473">
        <v>84</v>
      </c>
      <c r="B473" s="8"/>
      <c r="C473" s="9"/>
      <c r="D473" s="9">
        <v>32274</v>
      </c>
      <c r="E473" s="10" t="s">
        <v>11</v>
      </c>
      <c r="F473" s="9" t="s">
        <v>10</v>
      </c>
      <c r="G473" s="39" t="s">
        <v>9</v>
      </c>
      <c r="H473" s="39">
        <v>39</v>
      </c>
      <c r="I473" s="39">
        <v>7</v>
      </c>
      <c r="J473" s="39">
        <v>8</v>
      </c>
      <c r="K473" s="39"/>
    </row>
    <row r="474" spans="1:11" x14ac:dyDescent="0.25">
      <c r="A474">
        <v>85</v>
      </c>
      <c r="B474" s="8"/>
      <c r="C474" s="9"/>
      <c r="D474" s="9">
        <v>32274</v>
      </c>
      <c r="E474" s="10" t="s">
        <v>10</v>
      </c>
      <c r="F474" s="9" t="s">
        <v>11</v>
      </c>
      <c r="G474" s="39" t="s">
        <v>10</v>
      </c>
      <c r="H474" s="39">
        <v>35</v>
      </c>
      <c r="I474" s="39">
        <v>7</v>
      </c>
      <c r="J474" s="39">
        <v>11</v>
      </c>
      <c r="K474" s="39"/>
    </row>
    <row r="475" spans="1:11" x14ac:dyDescent="0.25">
      <c r="A475">
        <v>86</v>
      </c>
      <c r="B475" s="8"/>
      <c r="C475" s="9"/>
      <c r="D475" s="9">
        <v>32274</v>
      </c>
      <c r="E475" s="10" t="s">
        <v>10</v>
      </c>
      <c r="F475" s="9" t="s">
        <v>11</v>
      </c>
      <c r="G475" s="39" t="s">
        <v>11</v>
      </c>
      <c r="H475" s="39">
        <v>33</v>
      </c>
      <c r="I475" s="39">
        <v>7.5</v>
      </c>
      <c r="J475" s="39">
        <v>5</v>
      </c>
      <c r="K475" s="39"/>
    </row>
    <row r="476" spans="1:11" x14ac:dyDescent="0.25">
      <c r="A476">
        <v>87</v>
      </c>
      <c r="B476" s="8"/>
      <c r="C476" s="9"/>
      <c r="D476" s="9">
        <v>32274</v>
      </c>
      <c r="E476" s="10" t="s">
        <v>10</v>
      </c>
      <c r="F476" s="9" t="s">
        <v>11</v>
      </c>
      <c r="G476" s="39" t="s">
        <v>11</v>
      </c>
      <c r="H476" s="39">
        <v>27</v>
      </c>
      <c r="I476" s="39">
        <v>6</v>
      </c>
      <c r="J476" s="39">
        <v>5.5</v>
      </c>
      <c r="K476" s="39"/>
    </row>
    <row r="477" spans="1:11" x14ac:dyDescent="0.25">
      <c r="A477">
        <v>88</v>
      </c>
      <c r="B477" s="8"/>
      <c r="C477" s="9"/>
      <c r="D477" s="9">
        <v>32274</v>
      </c>
      <c r="E477" s="10" t="s">
        <v>11</v>
      </c>
      <c r="F477" s="9" t="s">
        <v>11</v>
      </c>
      <c r="G477" s="39" t="s">
        <v>12</v>
      </c>
      <c r="H477" s="39">
        <v>21</v>
      </c>
      <c r="I477" s="39">
        <v>4</v>
      </c>
      <c r="J477" s="39">
        <v>2</v>
      </c>
      <c r="K477" s="39"/>
    </row>
    <row r="478" spans="1:11" x14ac:dyDescent="0.25">
      <c r="A478">
        <v>89</v>
      </c>
      <c r="B478" s="8"/>
      <c r="C478" s="9"/>
      <c r="D478" s="9">
        <v>32274</v>
      </c>
      <c r="E478" s="10" t="s">
        <v>11</v>
      </c>
      <c r="F478" s="9" t="s">
        <v>10</v>
      </c>
      <c r="G478" s="39" t="s">
        <v>10</v>
      </c>
      <c r="H478" s="39">
        <v>27</v>
      </c>
      <c r="I478" s="39">
        <v>5</v>
      </c>
      <c r="J478" s="39">
        <v>4</v>
      </c>
      <c r="K478" s="39"/>
    </row>
    <row r="479" spans="1:11" x14ac:dyDescent="0.25">
      <c r="A479">
        <v>90</v>
      </c>
      <c r="B479" s="8"/>
      <c r="C479" s="9"/>
      <c r="D479" s="9">
        <v>32274</v>
      </c>
      <c r="E479" s="10" t="s">
        <v>10</v>
      </c>
      <c r="F479" s="9" t="s">
        <v>9</v>
      </c>
      <c r="G479" s="39" t="s">
        <v>10</v>
      </c>
      <c r="H479" s="39">
        <v>29</v>
      </c>
      <c r="I479" s="39">
        <v>4</v>
      </c>
      <c r="J479" s="39">
        <v>7</v>
      </c>
      <c r="K479" s="39"/>
    </row>
    <row r="480" spans="1:11" x14ac:dyDescent="0.25">
      <c r="A480">
        <v>91</v>
      </c>
      <c r="B480" s="8"/>
      <c r="C480" s="9"/>
      <c r="D480" s="9">
        <v>32274</v>
      </c>
      <c r="E480" s="10" t="s">
        <v>10</v>
      </c>
      <c r="F480" s="9" t="s">
        <v>11</v>
      </c>
      <c r="G480" s="39" t="s">
        <v>11</v>
      </c>
      <c r="H480" s="39">
        <v>34</v>
      </c>
      <c r="I480" s="39">
        <v>4</v>
      </c>
      <c r="J480" s="39">
        <v>6</v>
      </c>
      <c r="K480" s="39"/>
    </row>
    <row r="481" spans="1:11" x14ac:dyDescent="0.25">
      <c r="A481">
        <v>92</v>
      </c>
      <c r="B481" s="8"/>
      <c r="C481" s="9"/>
      <c r="D481" s="9">
        <v>32274</v>
      </c>
      <c r="E481" s="10" t="s">
        <v>11</v>
      </c>
      <c r="F481" s="9" t="s">
        <v>11</v>
      </c>
      <c r="G481" s="39" t="s">
        <v>11</v>
      </c>
      <c r="H481" s="39">
        <v>35</v>
      </c>
      <c r="I481" s="39">
        <v>5</v>
      </c>
      <c r="J481" s="39">
        <v>9</v>
      </c>
      <c r="K481" s="39"/>
    </row>
    <row r="482" spans="1:11" x14ac:dyDescent="0.25">
      <c r="A482">
        <v>93</v>
      </c>
      <c r="B482" s="8"/>
      <c r="C482" s="9"/>
      <c r="D482" s="9">
        <v>32274</v>
      </c>
      <c r="E482" s="10" t="s">
        <v>11</v>
      </c>
      <c r="F482" s="9" t="s">
        <v>9</v>
      </c>
      <c r="G482" s="39" t="s">
        <v>9</v>
      </c>
      <c r="H482" s="39">
        <v>44</v>
      </c>
      <c r="I482" s="39">
        <v>10</v>
      </c>
      <c r="J482" s="39">
        <v>13</v>
      </c>
      <c r="K482" s="39"/>
    </row>
    <row r="483" spans="1:11" x14ac:dyDescent="0.25">
      <c r="A483">
        <v>94</v>
      </c>
      <c r="B483" s="8"/>
      <c r="C483" s="9"/>
      <c r="D483" s="9">
        <v>32274</v>
      </c>
      <c r="E483" s="10" t="s">
        <v>9</v>
      </c>
      <c r="F483" s="9" t="s">
        <v>9</v>
      </c>
      <c r="G483" s="39" t="s">
        <v>9</v>
      </c>
      <c r="H483" s="39">
        <v>43</v>
      </c>
      <c r="I483" s="39">
        <v>8</v>
      </c>
      <c r="J483" s="39">
        <v>15</v>
      </c>
      <c r="K483" s="39" t="s">
        <v>40</v>
      </c>
    </row>
    <row r="484" spans="1:11" x14ac:dyDescent="0.25">
      <c r="A484">
        <v>95</v>
      </c>
      <c r="B484" s="8"/>
      <c r="C484" s="9"/>
      <c r="D484" s="9">
        <v>32274</v>
      </c>
      <c r="E484" s="10" t="s">
        <v>9</v>
      </c>
      <c r="F484" s="9" t="s">
        <v>10</v>
      </c>
      <c r="G484" s="39" t="s">
        <v>10</v>
      </c>
      <c r="H484" s="39">
        <v>28</v>
      </c>
      <c r="I484" s="39">
        <v>7</v>
      </c>
      <c r="J484" s="39">
        <v>4</v>
      </c>
      <c r="K484" s="39"/>
    </row>
    <row r="485" spans="1:11" x14ac:dyDescent="0.25">
      <c r="A485">
        <v>96</v>
      </c>
      <c r="B485" s="8"/>
      <c r="C485" s="9"/>
      <c r="D485" s="9">
        <v>32274</v>
      </c>
      <c r="E485" s="10" t="s">
        <v>10</v>
      </c>
      <c r="F485" s="9" t="s">
        <v>9</v>
      </c>
      <c r="G485" s="39" t="s">
        <v>9</v>
      </c>
      <c r="H485" s="39">
        <v>33</v>
      </c>
      <c r="I485" s="39">
        <v>7</v>
      </c>
      <c r="J485" s="39">
        <v>6</v>
      </c>
      <c r="K485" s="39"/>
    </row>
    <row r="486" spans="1:11" x14ac:dyDescent="0.25">
      <c r="A486">
        <v>97</v>
      </c>
      <c r="B486" s="8"/>
      <c r="C486" s="9"/>
      <c r="D486" s="9">
        <v>32274</v>
      </c>
      <c r="E486" s="10" t="s">
        <v>9</v>
      </c>
      <c r="F486" s="9" t="s">
        <v>10</v>
      </c>
      <c r="G486" s="39" t="s">
        <v>11</v>
      </c>
      <c r="H486" s="39">
        <v>32</v>
      </c>
      <c r="I486" s="39">
        <v>7</v>
      </c>
      <c r="J486" s="39">
        <v>5</v>
      </c>
      <c r="K486" s="39"/>
    </row>
    <row r="487" spans="1:11" x14ac:dyDescent="0.25">
      <c r="A487">
        <v>98</v>
      </c>
      <c r="B487" s="8"/>
      <c r="C487" s="9"/>
      <c r="D487" s="9">
        <v>32274</v>
      </c>
      <c r="E487" s="10" t="s">
        <v>10</v>
      </c>
      <c r="F487" s="9" t="s">
        <v>10</v>
      </c>
      <c r="G487" s="39" t="s">
        <v>11</v>
      </c>
      <c r="H487" s="39">
        <v>36</v>
      </c>
      <c r="I487" s="39">
        <v>4.5</v>
      </c>
      <c r="J487" s="39">
        <v>7</v>
      </c>
      <c r="K487" s="39"/>
    </row>
    <row r="488" spans="1:11" x14ac:dyDescent="0.25">
      <c r="A488">
        <v>99</v>
      </c>
      <c r="B488" s="8"/>
      <c r="C488" s="9"/>
      <c r="D488" s="9">
        <v>32274</v>
      </c>
      <c r="E488" s="10" t="s">
        <v>10</v>
      </c>
      <c r="F488" s="9" t="s">
        <v>10</v>
      </c>
      <c r="G488" s="39" t="s">
        <v>9</v>
      </c>
      <c r="H488" s="39">
        <v>36</v>
      </c>
      <c r="I488" s="39">
        <v>7</v>
      </c>
      <c r="J488" s="39">
        <v>12</v>
      </c>
      <c r="K488" s="39"/>
    </row>
    <row r="489" spans="1:11" x14ac:dyDescent="0.25">
      <c r="A489">
        <v>100</v>
      </c>
      <c r="B489" s="8"/>
      <c r="C489" s="9"/>
      <c r="D489" s="9">
        <v>32274</v>
      </c>
      <c r="E489" s="10" t="s">
        <v>9</v>
      </c>
      <c r="F489" s="9" t="s">
        <v>10</v>
      </c>
      <c r="G489" s="39" t="s">
        <v>9</v>
      </c>
      <c r="H489" s="39">
        <v>31</v>
      </c>
      <c r="I489" s="39">
        <v>6</v>
      </c>
      <c r="J489" s="39">
        <v>8</v>
      </c>
      <c r="K489" s="39"/>
    </row>
    <row r="490" spans="1:11" x14ac:dyDescent="0.25">
      <c r="A490">
        <v>101</v>
      </c>
      <c r="B490" s="8"/>
      <c r="C490" s="9"/>
      <c r="D490" s="9">
        <v>32274</v>
      </c>
      <c r="E490" s="10" t="s">
        <v>10</v>
      </c>
      <c r="F490" s="9" t="s">
        <v>11</v>
      </c>
      <c r="G490" s="39" t="s">
        <v>11</v>
      </c>
      <c r="H490" s="39">
        <v>34</v>
      </c>
      <c r="I490" s="39">
        <v>5</v>
      </c>
      <c r="J490" s="39">
        <v>10</v>
      </c>
      <c r="K490" s="39"/>
    </row>
    <row r="491" spans="1:11" x14ac:dyDescent="0.25">
      <c r="A491">
        <v>102</v>
      </c>
      <c r="B491" s="8"/>
      <c r="C491" s="9"/>
      <c r="D491" s="9">
        <v>32274</v>
      </c>
      <c r="E491" s="10" t="s">
        <v>11</v>
      </c>
      <c r="F491" s="9" t="s">
        <v>10</v>
      </c>
      <c r="G491" s="39" t="s">
        <v>10</v>
      </c>
      <c r="H491" s="39">
        <v>29</v>
      </c>
      <c r="I491" s="39">
        <v>6</v>
      </c>
      <c r="J491" s="39">
        <v>8</v>
      </c>
      <c r="K491" s="39"/>
    </row>
    <row r="492" spans="1:11" x14ac:dyDescent="0.25">
      <c r="A492">
        <v>103</v>
      </c>
      <c r="B492" s="8"/>
      <c r="C492" s="9"/>
      <c r="D492" s="9">
        <v>32274</v>
      </c>
      <c r="E492" s="10" t="s">
        <v>10</v>
      </c>
      <c r="F492" s="9" t="s">
        <v>9</v>
      </c>
      <c r="G492" s="39" t="s">
        <v>9</v>
      </c>
      <c r="H492" s="39">
        <v>37</v>
      </c>
      <c r="I492" s="39">
        <v>7</v>
      </c>
      <c r="J492" s="39">
        <v>11</v>
      </c>
      <c r="K492" s="39"/>
    </row>
    <row r="493" spans="1:11" x14ac:dyDescent="0.25">
      <c r="A493">
        <v>104</v>
      </c>
      <c r="B493" s="8"/>
      <c r="C493" s="9"/>
      <c r="D493" s="9">
        <v>32274</v>
      </c>
      <c r="E493" s="10" t="s">
        <v>9</v>
      </c>
      <c r="F493" s="9" t="s">
        <v>10</v>
      </c>
      <c r="G493" s="39" t="s">
        <v>10</v>
      </c>
      <c r="H493" s="39">
        <v>30</v>
      </c>
      <c r="I493" s="39">
        <v>6</v>
      </c>
      <c r="J493" s="39">
        <v>9</v>
      </c>
      <c r="K493" s="39" t="s">
        <v>41</v>
      </c>
    </row>
    <row r="494" spans="1:11" x14ac:dyDescent="0.25">
      <c r="A494">
        <v>105</v>
      </c>
      <c r="B494" s="8"/>
      <c r="C494" s="9"/>
      <c r="D494" s="9">
        <v>32274</v>
      </c>
      <c r="E494" s="10" t="s">
        <v>9</v>
      </c>
      <c r="F494" s="9" t="s">
        <v>9</v>
      </c>
      <c r="G494" s="39" t="s">
        <v>9</v>
      </c>
      <c r="H494" s="39">
        <v>28</v>
      </c>
      <c r="I494" s="39">
        <v>6</v>
      </c>
      <c r="J494" s="39">
        <v>8</v>
      </c>
      <c r="K494" s="39"/>
    </row>
    <row r="495" spans="1:11" x14ac:dyDescent="0.25">
      <c r="A495">
        <v>106</v>
      </c>
      <c r="B495" s="8"/>
      <c r="C495" s="9"/>
      <c r="D495" s="9">
        <v>32274</v>
      </c>
      <c r="E495" s="10" t="s">
        <v>9</v>
      </c>
      <c r="F495" s="9" t="s">
        <v>9</v>
      </c>
      <c r="G495" s="39" t="s">
        <v>11</v>
      </c>
      <c r="H495" s="39">
        <v>28</v>
      </c>
      <c r="I495" s="39">
        <v>5</v>
      </c>
      <c r="J495" s="39">
        <v>7</v>
      </c>
      <c r="K495" s="39"/>
    </row>
    <row r="496" spans="1:11" x14ac:dyDescent="0.25">
      <c r="A496">
        <v>107</v>
      </c>
      <c r="B496" s="8"/>
      <c r="C496" s="9"/>
      <c r="D496" s="9">
        <v>32274</v>
      </c>
      <c r="E496" s="10"/>
      <c r="F496" s="9" t="s">
        <v>9</v>
      </c>
      <c r="G496" s="39" t="s">
        <v>9</v>
      </c>
      <c r="H496" s="39">
        <v>34</v>
      </c>
      <c r="I496" s="39">
        <v>8</v>
      </c>
      <c r="J496" s="39">
        <v>16</v>
      </c>
      <c r="K496" s="39"/>
    </row>
    <row r="497" spans="1:11" x14ac:dyDescent="0.25">
      <c r="A497">
        <v>108</v>
      </c>
      <c r="B497" s="8"/>
      <c r="C497" s="9"/>
      <c r="D497" s="9">
        <v>32274</v>
      </c>
      <c r="E497" s="10"/>
      <c r="F497" s="9" t="s">
        <v>9</v>
      </c>
      <c r="G497" s="39" t="s">
        <v>9</v>
      </c>
      <c r="H497" s="39">
        <v>31</v>
      </c>
      <c r="I497" s="39">
        <v>7</v>
      </c>
      <c r="J497" s="39">
        <v>9</v>
      </c>
      <c r="K497" s="39"/>
    </row>
    <row r="498" spans="1:11" x14ac:dyDescent="0.25">
      <c r="A498">
        <v>109</v>
      </c>
      <c r="B498" s="8"/>
      <c r="C498" s="9"/>
      <c r="D498" s="9">
        <v>32274</v>
      </c>
      <c r="E498" s="10"/>
      <c r="F498" s="9" t="s">
        <v>10</v>
      </c>
      <c r="G498" s="39" t="s">
        <v>10</v>
      </c>
      <c r="H498" s="39">
        <v>33</v>
      </c>
      <c r="I498" s="39">
        <v>6</v>
      </c>
      <c r="J498" s="39">
        <v>8</v>
      </c>
      <c r="K498" s="39"/>
    </row>
    <row r="499" spans="1:11" x14ac:dyDescent="0.25">
      <c r="A499">
        <v>110</v>
      </c>
      <c r="B499" s="8"/>
      <c r="C499" s="9"/>
      <c r="D499" s="9">
        <v>32274</v>
      </c>
      <c r="E499" s="10"/>
      <c r="F499" s="9" t="s">
        <v>10</v>
      </c>
      <c r="G499" s="39" t="s">
        <v>10</v>
      </c>
      <c r="H499" s="39">
        <v>24</v>
      </c>
      <c r="I499" s="39">
        <v>5</v>
      </c>
      <c r="J499" s="39">
        <v>7</v>
      </c>
      <c r="K499" s="39"/>
    </row>
    <row r="500" spans="1:11" x14ac:dyDescent="0.25">
      <c r="A500">
        <v>111</v>
      </c>
      <c r="B500" s="8"/>
      <c r="C500" s="9"/>
      <c r="D500" s="9">
        <v>32274</v>
      </c>
      <c r="E500" s="10"/>
      <c r="F500" s="9" t="s">
        <v>10</v>
      </c>
      <c r="G500" s="39" t="s">
        <v>10</v>
      </c>
      <c r="H500" s="39">
        <v>33</v>
      </c>
      <c r="I500" s="39">
        <v>9</v>
      </c>
      <c r="J500" s="39">
        <v>11</v>
      </c>
      <c r="K500" s="39"/>
    </row>
    <row r="501" spans="1:11" x14ac:dyDescent="0.25">
      <c r="A501">
        <v>112</v>
      </c>
      <c r="B501" s="8"/>
      <c r="C501" s="9"/>
      <c r="D501" s="9">
        <v>32274</v>
      </c>
      <c r="E501" s="10"/>
      <c r="F501" s="9" t="s">
        <v>11</v>
      </c>
      <c r="G501" s="39" t="s">
        <v>10</v>
      </c>
      <c r="H501" s="39">
        <v>39</v>
      </c>
      <c r="I501" s="39">
        <v>9</v>
      </c>
      <c r="J501" s="39">
        <v>12</v>
      </c>
      <c r="K501" s="39"/>
    </row>
    <row r="502" spans="1:11" x14ac:dyDescent="0.25">
      <c r="A502">
        <v>113</v>
      </c>
      <c r="B502" s="8"/>
      <c r="C502" s="9"/>
      <c r="D502" s="9">
        <v>32274</v>
      </c>
      <c r="E502" s="10"/>
      <c r="F502" s="9" t="s">
        <v>10</v>
      </c>
      <c r="G502" s="39" t="s">
        <v>10</v>
      </c>
      <c r="H502" s="39">
        <v>28</v>
      </c>
      <c r="I502" s="39">
        <v>5</v>
      </c>
      <c r="J502" s="39">
        <v>9</v>
      </c>
      <c r="K502" s="39"/>
    </row>
    <row r="503" spans="1:11" x14ac:dyDescent="0.25">
      <c r="A503">
        <v>114</v>
      </c>
      <c r="B503" s="8"/>
      <c r="C503" s="9"/>
      <c r="D503" s="9">
        <v>32274</v>
      </c>
      <c r="E503" s="10"/>
      <c r="F503" s="9" t="s">
        <v>9</v>
      </c>
      <c r="G503" s="39" t="s">
        <v>9</v>
      </c>
      <c r="H503" s="39">
        <v>34</v>
      </c>
      <c r="I503" s="39">
        <v>7</v>
      </c>
      <c r="J503" s="39">
        <v>11</v>
      </c>
      <c r="K503" s="39"/>
    </row>
    <row r="504" spans="1:11" x14ac:dyDescent="0.25">
      <c r="A504">
        <v>115</v>
      </c>
      <c r="B504" s="8"/>
      <c r="C504" s="9"/>
      <c r="D504" s="9">
        <v>32274</v>
      </c>
      <c r="E504" s="10"/>
      <c r="F504" s="9" t="s">
        <v>10</v>
      </c>
      <c r="G504" s="39" t="s">
        <v>10</v>
      </c>
      <c r="H504" s="39">
        <v>27</v>
      </c>
      <c r="I504" s="39">
        <v>4.5</v>
      </c>
      <c r="J504" s="39">
        <v>14</v>
      </c>
      <c r="K504" s="39"/>
    </row>
    <row r="505" spans="1:11" x14ac:dyDescent="0.25">
      <c r="A505">
        <v>116</v>
      </c>
      <c r="B505" s="8"/>
      <c r="C505" s="9"/>
      <c r="D505" s="9">
        <v>32274</v>
      </c>
      <c r="E505" s="10"/>
      <c r="F505" s="9" t="s">
        <v>10</v>
      </c>
      <c r="G505" s="39" t="s">
        <v>10</v>
      </c>
      <c r="H505" s="39">
        <v>24</v>
      </c>
      <c r="I505" s="39">
        <v>7</v>
      </c>
      <c r="J505" s="39">
        <v>14</v>
      </c>
      <c r="K505" s="39"/>
    </row>
    <row r="506" spans="1:11" x14ac:dyDescent="0.25">
      <c r="A506">
        <v>117</v>
      </c>
      <c r="B506" s="8"/>
      <c r="C506" s="9"/>
      <c r="D506" s="9">
        <v>32274</v>
      </c>
      <c r="E506" s="10"/>
      <c r="F506" s="9" t="s">
        <v>10</v>
      </c>
      <c r="G506" s="39" t="s">
        <v>9</v>
      </c>
      <c r="H506" s="39">
        <v>34</v>
      </c>
      <c r="I506" s="39">
        <v>9</v>
      </c>
      <c r="J506" s="39">
        <v>10</v>
      </c>
      <c r="K506" s="39"/>
    </row>
    <row r="507" spans="1:11" x14ac:dyDescent="0.25">
      <c r="A507">
        <v>118</v>
      </c>
      <c r="B507" s="8"/>
      <c r="C507" s="9"/>
      <c r="D507" s="9">
        <v>32274</v>
      </c>
      <c r="E507" s="10"/>
      <c r="F507" s="9" t="s">
        <v>10</v>
      </c>
      <c r="G507" s="39" t="s">
        <v>10</v>
      </c>
      <c r="H507" s="39">
        <v>26</v>
      </c>
      <c r="I507" s="39">
        <v>4</v>
      </c>
      <c r="J507" s="39">
        <v>9</v>
      </c>
      <c r="K507" s="39"/>
    </row>
    <row r="508" spans="1:11" x14ac:dyDescent="0.25">
      <c r="A508">
        <v>119</v>
      </c>
      <c r="B508" s="8"/>
      <c r="C508" s="9"/>
      <c r="D508" s="9">
        <v>32274</v>
      </c>
      <c r="E508" s="10"/>
      <c r="F508" s="9" t="s">
        <v>10</v>
      </c>
      <c r="G508" s="39" t="s">
        <v>10</v>
      </c>
      <c r="H508" s="39">
        <v>25</v>
      </c>
      <c r="I508" s="39">
        <v>6</v>
      </c>
      <c r="J508" s="39">
        <v>7</v>
      </c>
      <c r="K508" s="39"/>
    </row>
    <row r="509" spans="1:11" x14ac:dyDescent="0.25">
      <c r="A509">
        <v>120</v>
      </c>
      <c r="B509" s="8"/>
      <c r="C509" s="9"/>
      <c r="D509" s="9">
        <v>32274</v>
      </c>
      <c r="E509" s="10"/>
      <c r="F509" s="9" t="s">
        <v>10</v>
      </c>
      <c r="G509" s="39" t="s">
        <v>10</v>
      </c>
      <c r="H509" s="39">
        <v>26</v>
      </c>
      <c r="I509" s="39">
        <v>6</v>
      </c>
      <c r="J509" s="39">
        <v>9</v>
      </c>
      <c r="K509" s="39"/>
    </row>
    <row r="510" spans="1:11" x14ac:dyDescent="0.25">
      <c r="A510">
        <v>121</v>
      </c>
      <c r="B510" s="8"/>
      <c r="C510" s="9"/>
      <c r="D510" s="9">
        <v>32274</v>
      </c>
      <c r="E510" s="10"/>
      <c r="F510" s="9" t="s">
        <v>10</v>
      </c>
      <c r="G510" s="39" t="s">
        <v>9</v>
      </c>
      <c r="H510" s="39">
        <v>27</v>
      </c>
      <c r="I510" s="39">
        <v>6</v>
      </c>
      <c r="J510" s="39">
        <v>8</v>
      </c>
      <c r="K510" s="39"/>
    </row>
    <row r="511" spans="1:11" x14ac:dyDescent="0.25">
      <c r="A511">
        <v>122</v>
      </c>
      <c r="B511" s="8"/>
      <c r="C511" s="9"/>
      <c r="D511" s="9">
        <v>32274</v>
      </c>
      <c r="E511" s="10"/>
      <c r="F511" s="9" t="s">
        <v>10</v>
      </c>
      <c r="G511" s="39" t="s">
        <v>10</v>
      </c>
      <c r="H511" s="39">
        <v>34</v>
      </c>
      <c r="I511" s="39">
        <v>7</v>
      </c>
      <c r="J511" s="39">
        <v>11</v>
      </c>
      <c r="K511" s="39"/>
    </row>
    <row r="512" spans="1:11" x14ac:dyDescent="0.25">
      <c r="A512">
        <v>123</v>
      </c>
      <c r="B512" s="8"/>
      <c r="C512" s="9"/>
      <c r="D512" s="9">
        <v>32274</v>
      </c>
      <c r="E512" s="10"/>
      <c r="F512" s="9" t="s">
        <v>9</v>
      </c>
      <c r="G512" s="39" t="s">
        <v>9</v>
      </c>
      <c r="H512" s="39">
        <v>36</v>
      </c>
      <c r="I512" s="39">
        <v>10</v>
      </c>
      <c r="J512" s="39">
        <v>14</v>
      </c>
      <c r="K512" s="39"/>
    </row>
    <row r="513" spans="1:11" x14ac:dyDescent="0.25">
      <c r="A513">
        <v>124</v>
      </c>
      <c r="B513" s="8"/>
      <c r="C513" s="9"/>
      <c r="D513" s="9">
        <v>32274</v>
      </c>
      <c r="E513" s="10"/>
      <c r="F513" s="9" t="s">
        <v>9</v>
      </c>
      <c r="G513" s="39" t="s">
        <v>9</v>
      </c>
      <c r="H513" s="39">
        <v>39</v>
      </c>
      <c r="I513" s="39">
        <v>7</v>
      </c>
      <c r="J513" s="39">
        <v>13</v>
      </c>
      <c r="K513" s="39"/>
    </row>
    <row r="514" spans="1:11" x14ac:dyDescent="0.25">
      <c r="A514">
        <v>125</v>
      </c>
      <c r="B514" s="8"/>
      <c r="C514" s="9"/>
      <c r="D514" s="9">
        <v>32274</v>
      </c>
      <c r="E514" s="10"/>
      <c r="F514" s="9" t="s">
        <v>11</v>
      </c>
      <c r="G514" s="39" t="s">
        <v>10</v>
      </c>
      <c r="H514" s="39">
        <v>29</v>
      </c>
      <c r="I514" s="39">
        <v>4</v>
      </c>
      <c r="J514" s="39">
        <v>8</v>
      </c>
      <c r="K514" s="39" t="s">
        <v>98</v>
      </c>
    </row>
    <row r="515" spans="1:11" x14ac:dyDescent="0.25">
      <c r="A515">
        <v>126</v>
      </c>
      <c r="B515" s="8"/>
      <c r="C515" s="9"/>
      <c r="D515" s="9">
        <v>32274</v>
      </c>
      <c r="E515" s="10"/>
      <c r="F515" s="9" t="s">
        <v>9</v>
      </c>
      <c r="G515" s="39" t="s">
        <v>9</v>
      </c>
      <c r="H515" s="39">
        <v>33</v>
      </c>
      <c r="I515" s="39">
        <v>5</v>
      </c>
      <c r="J515" s="39">
        <v>7</v>
      </c>
      <c r="K515" s="39"/>
    </row>
    <row r="516" spans="1:11" x14ac:dyDescent="0.25">
      <c r="A516">
        <v>127</v>
      </c>
      <c r="B516" s="8"/>
      <c r="C516" s="9"/>
      <c r="D516" s="9">
        <v>32274</v>
      </c>
      <c r="E516" s="10"/>
      <c r="F516" s="9" t="s">
        <v>11</v>
      </c>
      <c r="G516" s="39" t="s">
        <v>9</v>
      </c>
      <c r="H516" s="39">
        <v>29</v>
      </c>
      <c r="I516" s="39">
        <v>6</v>
      </c>
      <c r="J516" s="39">
        <v>12</v>
      </c>
      <c r="K516" s="39"/>
    </row>
    <row r="517" spans="1:11" x14ac:dyDescent="0.25">
      <c r="A517">
        <v>128</v>
      </c>
      <c r="B517" s="8"/>
      <c r="C517" s="9"/>
      <c r="D517" s="9">
        <v>32274</v>
      </c>
      <c r="E517" s="10"/>
      <c r="F517" s="9" t="s">
        <v>9</v>
      </c>
      <c r="G517" s="39" t="s">
        <v>10</v>
      </c>
      <c r="H517" s="39">
        <v>23</v>
      </c>
      <c r="I517" s="39">
        <v>6</v>
      </c>
      <c r="J517" s="39">
        <v>12</v>
      </c>
      <c r="K517" s="39"/>
    </row>
    <row r="518" spans="1:11" x14ac:dyDescent="0.25">
      <c r="A518">
        <v>129</v>
      </c>
      <c r="B518" s="8"/>
      <c r="C518" s="9"/>
      <c r="D518" s="9">
        <v>32274</v>
      </c>
      <c r="E518" s="10"/>
      <c r="F518" s="9" t="s">
        <v>9</v>
      </c>
      <c r="G518" s="39" t="s">
        <v>9</v>
      </c>
      <c r="H518" s="39">
        <v>37</v>
      </c>
      <c r="I518" s="39">
        <v>6</v>
      </c>
      <c r="J518" s="39">
        <v>13</v>
      </c>
      <c r="K518" s="39"/>
    </row>
    <row r="519" spans="1:11" x14ac:dyDescent="0.25">
      <c r="A519">
        <v>130</v>
      </c>
      <c r="B519" s="8"/>
      <c r="C519" s="9"/>
      <c r="D519" s="9">
        <v>32274</v>
      </c>
      <c r="E519" s="10"/>
      <c r="F519" s="9" t="s">
        <v>9</v>
      </c>
      <c r="G519" s="39" t="s">
        <v>10</v>
      </c>
      <c r="H519" s="39">
        <v>33</v>
      </c>
      <c r="I519" s="39">
        <v>6</v>
      </c>
      <c r="J519" s="39">
        <v>9</v>
      </c>
      <c r="K519" s="39"/>
    </row>
    <row r="520" spans="1:11" x14ac:dyDescent="0.25">
      <c r="A520">
        <v>1</v>
      </c>
      <c r="B520" s="8">
        <v>5</v>
      </c>
      <c r="C520" s="9" t="s">
        <v>15</v>
      </c>
      <c r="D520" s="9">
        <v>13903</v>
      </c>
      <c r="E520" s="10" t="s">
        <v>9</v>
      </c>
      <c r="F520" s="9" t="s">
        <v>10</v>
      </c>
      <c r="G520" s="39" t="s">
        <v>10</v>
      </c>
      <c r="H520" s="39">
        <v>37</v>
      </c>
      <c r="I520" s="39">
        <v>7</v>
      </c>
      <c r="J520" s="39">
        <v>13</v>
      </c>
      <c r="K520" s="39"/>
    </row>
    <row r="521" spans="1:11" x14ac:dyDescent="0.25">
      <c r="A521">
        <v>2</v>
      </c>
      <c r="B521" s="8"/>
      <c r="C521" s="9"/>
      <c r="D521" s="9">
        <v>13903</v>
      </c>
      <c r="E521" s="10" t="s">
        <v>9</v>
      </c>
      <c r="F521" s="9" t="s">
        <v>10</v>
      </c>
      <c r="G521" s="39" t="s">
        <v>10</v>
      </c>
      <c r="H521" s="39">
        <v>35</v>
      </c>
      <c r="I521" s="39">
        <v>6</v>
      </c>
      <c r="J521" s="39">
        <v>7</v>
      </c>
      <c r="K521" s="39"/>
    </row>
    <row r="522" spans="1:11" x14ac:dyDescent="0.25">
      <c r="A522">
        <v>3</v>
      </c>
      <c r="B522" s="8"/>
      <c r="C522" s="9"/>
      <c r="D522" s="9">
        <v>13903</v>
      </c>
      <c r="E522" s="10" t="s">
        <v>9</v>
      </c>
      <c r="F522" s="9" t="s">
        <v>9</v>
      </c>
      <c r="G522" s="39" t="s">
        <v>10</v>
      </c>
      <c r="H522" s="39">
        <v>30</v>
      </c>
      <c r="I522" s="39">
        <v>5</v>
      </c>
      <c r="J522" s="39">
        <v>8</v>
      </c>
      <c r="K522" s="39"/>
    </row>
    <row r="523" spans="1:11" x14ac:dyDescent="0.25">
      <c r="A523">
        <v>4</v>
      </c>
      <c r="B523" s="8"/>
      <c r="C523" s="9"/>
      <c r="D523" s="9">
        <v>13903</v>
      </c>
      <c r="E523" s="10" t="s">
        <v>9</v>
      </c>
      <c r="F523" s="9" t="s">
        <v>9</v>
      </c>
      <c r="G523" s="39" t="s">
        <v>10</v>
      </c>
      <c r="H523" s="39">
        <v>31</v>
      </c>
      <c r="I523" s="39">
        <v>7</v>
      </c>
      <c r="J523" s="39">
        <v>10</v>
      </c>
      <c r="K523" s="39"/>
    </row>
    <row r="524" spans="1:11" x14ac:dyDescent="0.25">
      <c r="A524">
        <v>5</v>
      </c>
      <c r="B524" s="8"/>
      <c r="C524" s="9"/>
      <c r="D524" s="9">
        <v>13903</v>
      </c>
      <c r="E524" s="10" t="s">
        <v>9</v>
      </c>
      <c r="F524" s="9" t="s">
        <v>9</v>
      </c>
      <c r="G524" s="39" t="s">
        <v>10</v>
      </c>
      <c r="H524" s="39">
        <v>31</v>
      </c>
      <c r="I524" s="39">
        <v>6.5</v>
      </c>
      <c r="J524" s="39">
        <v>9</v>
      </c>
      <c r="K524" s="39"/>
    </row>
    <row r="525" spans="1:11" x14ac:dyDescent="0.25">
      <c r="A525">
        <v>6</v>
      </c>
      <c r="B525" s="8"/>
      <c r="C525" s="9"/>
      <c r="D525" s="9">
        <v>13903</v>
      </c>
      <c r="E525" s="10" t="s">
        <v>9</v>
      </c>
      <c r="F525" s="9" t="s">
        <v>9</v>
      </c>
      <c r="G525" s="39" t="s">
        <v>9</v>
      </c>
      <c r="H525" s="39">
        <v>39</v>
      </c>
      <c r="I525" s="39">
        <v>8</v>
      </c>
      <c r="J525" s="39">
        <v>12</v>
      </c>
      <c r="K525" s="39"/>
    </row>
    <row r="526" spans="1:11" x14ac:dyDescent="0.25">
      <c r="A526">
        <v>7</v>
      </c>
      <c r="B526" s="8"/>
      <c r="C526" s="9"/>
      <c r="D526" s="9">
        <v>13903</v>
      </c>
      <c r="E526" s="10" t="s">
        <v>9</v>
      </c>
      <c r="F526" s="9" t="s">
        <v>9</v>
      </c>
      <c r="G526" s="39" t="s">
        <v>9</v>
      </c>
      <c r="H526" s="39">
        <v>35</v>
      </c>
      <c r="I526" s="39">
        <v>7.5</v>
      </c>
      <c r="J526" s="39">
        <v>12</v>
      </c>
      <c r="K526" s="39"/>
    </row>
    <row r="527" spans="1:11" x14ac:dyDescent="0.25">
      <c r="A527">
        <v>8</v>
      </c>
      <c r="B527" s="8"/>
      <c r="C527" s="9"/>
      <c r="D527" s="9">
        <v>13903</v>
      </c>
      <c r="E527" s="10" t="s">
        <v>9</v>
      </c>
      <c r="F527" s="9" t="s">
        <v>10</v>
      </c>
      <c r="G527" s="39" t="s">
        <v>9</v>
      </c>
      <c r="H527" s="39">
        <v>34</v>
      </c>
      <c r="I527" s="39">
        <v>6</v>
      </c>
      <c r="J527" s="39">
        <v>10</v>
      </c>
      <c r="K527" s="39"/>
    </row>
    <row r="528" spans="1:11" x14ac:dyDescent="0.25">
      <c r="A528">
        <v>9</v>
      </c>
      <c r="B528" s="8"/>
      <c r="C528" s="9"/>
      <c r="D528" s="9">
        <v>13903</v>
      </c>
      <c r="E528" s="10" t="s">
        <v>9</v>
      </c>
      <c r="F528" s="9" t="s">
        <v>9</v>
      </c>
      <c r="G528" s="39" t="s">
        <v>10</v>
      </c>
      <c r="H528" s="39">
        <v>30</v>
      </c>
      <c r="I528" s="39">
        <v>8</v>
      </c>
      <c r="J528" s="39">
        <v>6</v>
      </c>
      <c r="K528" s="39"/>
    </row>
    <row r="529" spans="1:11" x14ac:dyDescent="0.25">
      <c r="A529">
        <v>10</v>
      </c>
      <c r="B529" s="8"/>
      <c r="C529" s="9"/>
      <c r="D529" s="9">
        <v>13903</v>
      </c>
      <c r="E529" s="10" t="s">
        <v>9</v>
      </c>
      <c r="F529" s="9" t="s">
        <v>11</v>
      </c>
      <c r="G529" s="39" t="s">
        <v>13</v>
      </c>
      <c r="H529" s="39"/>
      <c r="I529" s="39"/>
      <c r="J529" s="39"/>
      <c r="K529" s="39"/>
    </row>
    <row r="530" spans="1:11" x14ac:dyDescent="0.25">
      <c r="A530">
        <v>11</v>
      </c>
      <c r="B530" s="8"/>
      <c r="C530" s="9"/>
      <c r="D530" s="9">
        <v>13903</v>
      </c>
      <c r="E530" s="10" t="s">
        <v>11</v>
      </c>
      <c r="F530" s="9" t="s">
        <v>10</v>
      </c>
      <c r="G530" s="39" t="s">
        <v>10</v>
      </c>
      <c r="H530" s="39">
        <v>38</v>
      </c>
      <c r="I530" s="39">
        <v>5</v>
      </c>
      <c r="J530" s="39">
        <v>12</v>
      </c>
      <c r="K530" s="39"/>
    </row>
    <row r="531" spans="1:11" x14ac:dyDescent="0.25">
      <c r="A531">
        <v>12</v>
      </c>
      <c r="B531" s="8"/>
      <c r="C531" s="9"/>
      <c r="D531" s="9">
        <v>13903</v>
      </c>
      <c r="E531" s="10" t="s">
        <v>9</v>
      </c>
      <c r="F531" s="9" t="s">
        <v>9</v>
      </c>
      <c r="G531" s="39" t="s">
        <v>9</v>
      </c>
      <c r="H531" s="39">
        <v>37</v>
      </c>
      <c r="I531" s="39">
        <v>7</v>
      </c>
      <c r="J531" s="39">
        <v>13</v>
      </c>
      <c r="K531" s="39"/>
    </row>
    <row r="532" spans="1:11" x14ac:dyDescent="0.25">
      <c r="A532">
        <v>13</v>
      </c>
      <c r="B532" s="8"/>
      <c r="C532" s="9"/>
      <c r="D532" s="9">
        <v>13903</v>
      </c>
      <c r="E532" s="10" t="s">
        <v>9</v>
      </c>
      <c r="F532" s="9" t="s">
        <v>10</v>
      </c>
      <c r="G532" s="39" t="s">
        <v>9</v>
      </c>
      <c r="H532" s="39">
        <v>27</v>
      </c>
      <c r="I532" s="39">
        <v>7</v>
      </c>
      <c r="J532" s="39">
        <v>8</v>
      </c>
      <c r="K532" s="39"/>
    </row>
    <row r="533" spans="1:11" x14ac:dyDescent="0.25">
      <c r="A533">
        <v>14</v>
      </c>
      <c r="B533" s="8"/>
      <c r="C533" s="9"/>
      <c r="D533" s="9">
        <v>13903</v>
      </c>
      <c r="E533" s="10" t="s">
        <v>9</v>
      </c>
      <c r="F533" s="9" t="s">
        <v>11</v>
      </c>
      <c r="G533" s="39" t="s">
        <v>11</v>
      </c>
      <c r="H533" s="39">
        <v>39</v>
      </c>
      <c r="I533" s="39">
        <v>4.5</v>
      </c>
      <c r="J533" s="39">
        <v>8</v>
      </c>
      <c r="K533" s="39"/>
    </row>
    <row r="534" spans="1:11" x14ac:dyDescent="0.25">
      <c r="A534">
        <v>15</v>
      </c>
      <c r="B534" s="8"/>
      <c r="C534" s="9"/>
      <c r="D534" s="9">
        <v>13903</v>
      </c>
      <c r="E534" s="10" t="s">
        <v>11</v>
      </c>
      <c r="F534" s="9" t="s">
        <v>11</v>
      </c>
      <c r="G534" s="39" t="s">
        <v>11</v>
      </c>
      <c r="H534" s="39">
        <v>35</v>
      </c>
      <c r="I534" s="39">
        <v>4</v>
      </c>
      <c r="J534" s="39">
        <v>5</v>
      </c>
      <c r="K534" s="39"/>
    </row>
    <row r="535" spans="1:11" x14ac:dyDescent="0.25">
      <c r="A535">
        <v>16</v>
      </c>
      <c r="B535" s="8"/>
      <c r="C535" s="9"/>
      <c r="D535" s="9">
        <v>13903</v>
      </c>
      <c r="E535" s="10" t="s">
        <v>11</v>
      </c>
      <c r="F535" s="9" t="s">
        <v>11</v>
      </c>
      <c r="G535" s="39" t="s">
        <v>11</v>
      </c>
      <c r="H535" s="39">
        <v>35</v>
      </c>
      <c r="I535" s="39">
        <v>7</v>
      </c>
      <c r="J535" s="39">
        <v>8</v>
      </c>
      <c r="K535" s="39"/>
    </row>
    <row r="536" spans="1:11" x14ac:dyDescent="0.25">
      <c r="A536">
        <v>17</v>
      </c>
      <c r="B536" s="8"/>
      <c r="C536" s="9"/>
      <c r="D536" s="9">
        <v>13903</v>
      </c>
      <c r="E536" s="10" t="s">
        <v>10</v>
      </c>
      <c r="F536" s="9" t="s">
        <v>11</v>
      </c>
      <c r="G536" s="39" t="s">
        <v>9</v>
      </c>
      <c r="H536" s="39">
        <v>40</v>
      </c>
      <c r="I536" s="39">
        <v>7</v>
      </c>
      <c r="J536" s="39">
        <v>15</v>
      </c>
      <c r="K536" s="39"/>
    </row>
    <row r="537" spans="1:11" x14ac:dyDescent="0.25">
      <c r="A537">
        <v>18</v>
      </c>
      <c r="B537" s="8"/>
      <c r="C537" s="9"/>
      <c r="D537" s="9">
        <v>13903</v>
      </c>
      <c r="E537" s="10" t="s">
        <v>9</v>
      </c>
      <c r="F537" s="9" t="s">
        <v>10</v>
      </c>
      <c r="G537" s="39" t="s">
        <v>9</v>
      </c>
      <c r="H537" s="39">
        <v>42</v>
      </c>
      <c r="I537" s="39">
        <v>9</v>
      </c>
      <c r="J537" s="39">
        <v>14</v>
      </c>
      <c r="K537" s="39"/>
    </row>
    <row r="538" spans="1:11" x14ac:dyDescent="0.25">
      <c r="A538">
        <v>19</v>
      </c>
      <c r="B538" s="8"/>
      <c r="C538" s="9"/>
      <c r="D538" s="9">
        <v>13903</v>
      </c>
      <c r="E538" s="10" t="s">
        <v>9</v>
      </c>
      <c r="F538" s="9" t="s">
        <v>9</v>
      </c>
      <c r="G538" s="39" t="s">
        <v>10</v>
      </c>
      <c r="H538" s="39">
        <v>26</v>
      </c>
      <c r="I538" s="39">
        <v>6</v>
      </c>
      <c r="J538" s="39">
        <v>5</v>
      </c>
      <c r="K538" s="39"/>
    </row>
    <row r="539" spans="1:11" x14ac:dyDescent="0.25">
      <c r="A539">
        <v>20</v>
      </c>
      <c r="B539" s="8"/>
      <c r="C539" s="9"/>
      <c r="D539" s="9">
        <v>13903</v>
      </c>
      <c r="E539" s="10" t="s">
        <v>10</v>
      </c>
      <c r="F539" s="9" t="s">
        <v>10</v>
      </c>
      <c r="G539" s="39" t="s">
        <v>10</v>
      </c>
      <c r="H539" s="39">
        <v>28</v>
      </c>
      <c r="I539" s="39">
        <v>7</v>
      </c>
      <c r="J539" s="39">
        <v>7</v>
      </c>
      <c r="K539" s="39"/>
    </row>
    <row r="540" spans="1:11" x14ac:dyDescent="0.25">
      <c r="A540">
        <v>21</v>
      </c>
      <c r="B540" s="8"/>
      <c r="C540" s="9"/>
      <c r="D540" s="9">
        <v>13903</v>
      </c>
      <c r="E540" s="10" t="s">
        <v>10</v>
      </c>
      <c r="F540" s="9" t="s">
        <v>11</v>
      </c>
      <c r="G540" s="39" t="s">
        <v>11</v>
      </c>
      <c r="H540" s="39">
        <v>35</v>
      </c>
      <c r="I540" s="39">
        <v>6</v>
      </c>
      <c r="J540" s="39">
        <v>10</v>
      </c>
      <c r="K540" s="39"/>
    </row>
    <row r="541" spans="1:11" x14ac:dyDescent="0.25">
      <c r="A541">
        <v>22</v>
      </c>
      <c r="B541" s="8"/>
      <c r="C541" s="9"/>
      <c r="D541" s="9">
        <v>13903</v>
      </c>
      <c r="E541" s="10" t="s">
        <v>11</v>
      </c>
      <c r="F541" s="9" t="s">
        <v>12</v>
      </c>
      <c r="G541" s="39" t="s">
        <v>11</v>
      </c>
      <c r="H541" s="39">
        <v>27</v>
      </c>
      <c r="I541" s="39">
        <v>4</v>
      </c>
      <c r="J541" s="39">
        <v>5</v>
      </c>
      <c r="K541" s="39"/>
    </row>
    <row r="542" spans="1:11" x14ac:dyDescent="0.25">
      <c r="A542">
        <v>23</v>
      </c>
      <c r="B542" s="8"/>
      <c r="C542" s="9"/>
      <c r="D542" s="9">
        <v>13903</v>
      </c>
      <c r="E542" s="10" t="s">
        <v>11</v>
      </c>
      <c r="F542" s="9" t="s">
        <v>10</v>
      </c>
      <c r="G542" s="39" t="s">
        <v>11</v>
      </c>
      <c r="H542" s="39">
        <v>30</v>
      </c>
      <c r="I542" s="39">
        <v>6</v>
      </c>
      <c r="J542" s="39">
        <v>5</v>
      </c>
      <c r="K542" s="39"/>
    </row>
    <row r="543" spans="1:11" x14ac:dyDescent="0.25">
      <c r="A543">
        <v>24</v>
      </c>
      <c r="B543" s="8"/>
      <c r="C543" s="9"/>
      <c r="D543" s="9">
        <v>13903</v>
      </c>
      <c r="E543" s="10" t="s">
        <v>9</v>
      </c>
      <c r="F543" s="9" t="s">
        <v>10</v>
      </c>
      <c r="G543" s="39" t="s">
        <v>11</v>
      </c>
      <c r="H543" s="39">
        <v>27</v>
      </c>
      <c r="I543" s="39">
        <v>5</v>
      </c>
      <c r="J543" s="39">
        <v>10</v>
      </c>
      <c r="K543" s="39"/>
    </row>
    <row r="544" spans="1:11" x14ac:dyDescent="0.25">
      <c r="A544">
        <v>25</v>
      </c>
      <c r="B544" s="8"/>
      <c r="C544" s="9"/>
      <c r="D544" s="9">
        <v>13903</v>
      </c>
      <c r="E544" s="10" t="s">
        <v>10</v>
      </c>
      <c r="F544" s="9" t="s">
        <v>11</v>
      </c>
      <c r="G544" s="39" t="s">
        <v>10</v>
      </c>
      <c r="H544" s="39">
        <v>36</v>
      </c>
      <c r="I544" s="39">
        <v>6.5</v>
      </c>
      <c r="J544" s="39">
        <v>8</v>
      </c>
      <c r="K544" s="39"/>
    </row>
    <row r="545" spans="1:11" x14ac:dyDescent="0.25">
      <c r="A545">
        <v>26</v>
      </c>
      <c r="B545" s="8"/>
      <c r="C545" s="9"/>
      <c r="D545" s="9">
        <v>13903</v>
      </c>
      <c r="E545" s="10" t="s">
        <v>9</v>
      </c>
      <c r="F545" s="9" t="s">
        <v>10</v>
      </c>
      <c r="G545" s="39" t="s">
        <v>11</v>
      </c>
      <c r="H545" s="39">
        <v>30</v>
      </c>
      <c r="I545" s="39">
        <v>6</v>
      </c>
      <c r="J545" s="39">
        <v>9</v>
      </c>
      <c r="K545" s="39"/>
    </row>
    <row r="546" spans="1:11" x14ac:dyDescent="0.25">
      <c r="A546">
        <v>27</v>
      </c>
      <c r="B546" s="8"/>
      <c r="C546" s="9"/>
      <c r="D546" s="9">
        <v>13903</v>
      </c>
      <c r="E546" s="10" t="s">
        <v>11</v>
      </c>
      <c r="F546" s="9" t="s">
        <v>10</v>
      </c>
      <c r="G546" s="39" t="s">
        <v>11</v>
      </c>
      <c r="H546" s="39">
        <v>25</v>
      </c>
      <c r="I546" s="39">
        <v>5</v>
      </c>
      <c r="J546" s="39">
        <v>5</v>
      </c>
      <c r="K546" s="39"/>
    </row>
    <row r="547" spans="1:11" x14ac:dyDescent="0.25">
      <c r="A547">
        <v>28</v>
      </c>
      <c r="B547" s="8"/>
      <c r="C547" s="9"/>
      <c r="D547" s="9">
        <v>13903</v>
      </c>
      <c r="E547" s="10" t="s">
        <v>9</v>
      </c>
      <c r="F547" s="9" t="s">
        <v>10</v>
      </c>
      <c r="G547" s="39" t="s">
        <v>10</v>
      </c>
      <c r="H547" s="39">
        <v>36</v>
      </c>
      <c r="I547" s="39">
        <v>5.5</v>
      </c>
      <c r="J547" s="39">
        <v>9</v>
      </c>
      <c r="K547" s="39"/>
    </row>
    <row r="548" spans="1:11" x14ac:dyDescent="0.25">
      <c r="A548">
        <v>29</v>
      </c>
      <c r="B548" s="8"/>
      <c r="C548" s="9"/>
      <c r="D548" s="9">
        <v>13903</v>
      </c>
      <c r="E548" s="10" t="s">
        <v>9</v>
      </c>
      <c r="F548" s="9" t="s">
        <v>10</v>
      </c>
      <c r="G548" s="39" t="s">
        <v>10</v>
      </c>
      <c r="H548" s="39">
        <v>28</v>
      </c>
      <c r="I548" s="39">
        <v>5</v>
      </c>
      <c r="J548" s="39">
        <v>10</v>
      </c>
      <c r="K548" s="39"/>
    </row>
    <row r="549" spans="1:11" x14ac:dyDescent="0.25">
      <c r="A549">
        <v>30</v>
      </c>
      <c r="B549" s="8"/>
      <c r="C549" s="9"/>
      <c r="D549" s="9">
        <v>13903</v>
      </c>
      <c r="E549" s="10" t="s">
        <v>10</v>
      </c>
      <c r="F549" s="9" t="s">
        <v>10</v>
      </c>
      <c r="G549" s="39" t="s">
        <v>10</v>
      </c>
      <c r="H549" s="39">
        <v>23</v>
      </c>
      <c r="I549" s="39">
        <v>6</v>
      </c>
      <c r="J549" s="39">
        <v>10</v>
      </c>
      <c r="K549" s="39"/>
    </row>
    <row r="550" spans="1:11" x14ac:dyDescent="0.25">
      <c r="A550">
        <v>31</v>
      </c>
      <c r="B550" s="8"/>
      <c r="C550" s="9"/>
      <c r="D550" s="9">
        <v>13903</v>
      </c>
      <c r="E550" s="10" t="s">
        <v>9</v>
      </c>
      <c r="F550" s="9" t="s">
        <v>10</v>
      </c>
      <c r="G550" s="39" t="s">
        <v>11</v>
      </c>
      <c r="H550" s="39">
        <v>25</v>
      </c>
      <c r="I550" s="39">
        <v>4</v>
      </c>
      <c r="J550" s="39">
        <v>8</v>
      </c>
      <c r="K550" s="39"/>
    </row>
    <row r="551" spans="1:11" x14ac:dyDescent="0.25">
      <c r="A551">
        <v>32</v>
      </c>
      <c r="B551" s="8"/>
      <c r="C551" s="9"/>
      <c r="D551" s="9">
        <v>13903</v>
      </c>
      <c r="E551" s="10" t="s">
        <v>10</v>
      </c>
      <c r="F551" s="9" t="s">
        <v>10</v>
      </c>
      <c r="G551" s="39" t="s">
        <v>10</v>
      </c>
      <c r="H551" s="39">
        <v>34</v>
      </c>
      <c r="I551" s="39">
        <v>4</v>
      </c>
      <c r="J551" s="39">
        <v>11</v>
      </c>
      <c r="K551" s="39"/>
    </row>
    <row r="552" spans="1:11" x14ac:dyDescent="0.25">
      <c r="A552">
        <v>33</v>
      </c>
      <c r="B552" s="8"/>
      <c r="C552" s="9"/>
      <c r="D552" s="9">
        <v>13903</v>
      </c>
      <c r="E552" s="10" t="s">
        <v>9</v>
      </c>
      <c r="F552" s="9" t="s">
        <v>10</v>
      </c>
      <c r="G552" s="39" t="s">
        <v>10</v>
      </c>
      <c r="H552" s="39">
        <v>30</v>
      </c>
      <c r="I552" s="39">
        <v>6</v>
      </c>
      <c r="J552" s="39">
        <v>7</v>
      </c>
      <c r="K552" s="39"/>
    </row>
    <row r="553" spans="1:11" x14ac:dyDescent="0.25">
      <c r="A553">
        <v>34</v>
      </c>
      <c r="B553" s="8"/>
      <c r="C553" s="9"/>
      <c r="D553" s="9">
        <v>13903</v>
      </c>
      <c r="E553" s="10" t="s">
        <v>10</v>
      </c>
      <c r="F553" s="9" t="s">
        <v>10</v>
      </c>
      <c r="G553" s="39" t="s">
        <v>10</v>
      </c>
      <c r="H553" s="39">
        <v>30</v>
      </c>
      <c r="I553" s="39">
        <v>7.5</v>
      </c>
      <c r="J553" s="39">
        <v>11</v>
      </c>
      <c r="K553" s="39"/>
    </row>
    <row r="554" spans="1:11" x14ac:dyDescent="0.25">
      <c r="A554">
        <v>35</v>
      </c>
      <c r="B554" s="8"/>
      <c r="C554" s="9"/>
      <c r="D554" s="9">
        <v>13903</v>
      </c>
      <c r="E554" s="10" t="s">
        <v>10</v>
      </c>
      <c r="F554" s="9" t="s">
        <v>11</v>
      </c>
      <c r="G554" s="39" t="s">
        <v>11</v>
      </c>
      <c r="H554" s="39">
        <v>25</v>
      </c>
      <c r="I554" s="39">
        <v>4</v>
      </c>
      <c r="J554" s="39">
        <v>4</v>
      </c>
      <c r="K554" s="39"/>
    </row>
    <row r="555" spans="1:11" x14ac:dyDescent="0.25">
      <c r="A555">
        <v>36</v>
      </c>
      <c r="B555" s="8"/>
      <c r="C555" s="9"/>
      <c r="D555" s="9">
        <v>13903</v>
      </c>
      <c r="E555" s="10" t="s">
        <v>11</v>
      </c>
      <c r="F555" s="9" t="s">
        <v>11</v>
      </c>
      <c r="G555" s="39" t="s">
        <v>10</v>
      </c>
      <c r="H555" s="39">
        <v>34</v>
      </c>
      <c r="I555" s="39">
        <v>5</v>
      </c>
      <c r="J555" s="39">
        <v>12</v>
      </c>
      <c r="K555" s="39"/>
    </row>
    <row r="556" spans="1:11" x14ac:dyDescent="0.25">
      <c r="A556">
        <v>37</v>
      </c>
      <c r="B556" s="8"/>
      <c r="C556" s="9"/>
      <c r="D556" s="9">
        <v>13903</v>
      </c>
      <c r="E556" s="10" t="s">
        <v>11</v>
      </c>
      <c r="F556" s="9" t="s">
        <v>9</v>
      </c>
      <c r="G556" s="39" t="s">
        <v>10</v>
      </c>
      <c r="H556" s="39">
        <v>33</v>
      </c>
      <c r="I556" s="39">
        <v>5</v>
      </c>
      <c r="J556" s="39">
        <v>11.5</v>
      </c>
      <c r="K556" s="39"/>
    </row>
    <row r="557" spans="1:11" x14ac:dyDescent="0.25">
      <c r="A557">
        <v>38</v>
      </c>
      <c r="B557" s="8"/>
      <c r="C557" s="9"/>
      <c r="D557" s="9">
        <v>13903</v>
      </c>
      <c r="E557" s="10" t="s">
        <v>9</v>
      </c>
      <c r="F557" s="9" t="s">
        <v>11</v>
      </c>
      <c r="G557" s="39" t="s">
        <v>11</v>
      </c>
      <c r="H557" s="39">
        <v>34</v>
      </c>
      <c r="I557" s="39">
        <v>6</v>
      </c>
      <c r="J557" s="39">
        <v>4</v>
      </c>
      <c r="K557" s="39"/>
    </row>
    <row r="558" spans="1:11" x14ac:dyDescent="0.25">
      <c r="A558">
        <v>39</v>
      </c>
      <c r="B558" s="8"/>
      <c r="C558" s="9"/>
      <c r="D558" s="9">
        <v>13903</v>
      </c>
      <c r="E558" s="10" t="s">
        <v>11</v>
      </c>
      <c r="F558" s="9" t="s">
        <v>11</v>
      </c>
      <c r="G558" s="39" t="s">
        <v>11</v>
      </c>
      <c r="H558" s="39">
        <v>26</v>
      </c>
      <c r="I558" s="39">
        <v>5</v>
      </c>
      <c r="J558" s="39">
        <v>6</v>
      </c>
      <c r="K558" s="39"/>
    </row>
    <row r="559" spans="1:11" x14ac:dyDescent="0.25">
      <c r="A559">
        <v>40</v>
      </c>
      <c r="B559" s="8"/>
      <c r="C559" s="9"/>
      <c r="D559" s="9">
        <v>13903</v>
      </c>
      <c r="E559" s="10" t="s">
        <v>10</v>
      </c>
      <c r="F559" s="9" t="s">
        <v>12</v>
      </c>
      <c r="G559" s="39" t="s">
        <v>12</v>
      </c>
      <c r="H559" s="39">
        <v>25</v>
      </c>
      <c r="I559" s="39">
        <v>4</v>
      </c>
      <c r="J559" s="39">
        <v>6</v>
      </c>
      <c r="K559" s="39"/>
    </row>
    <row r="560" spans="1:11" x14ac:dyDescent="0.25">
      <c r="A560">
        <v>41</v>
      </c>
      <c r="B560" s="8"/>
      <c r="C560" s="9"/>
      <c r="D560" s="9">
        <v>13903</v>
      </c>
      <c r="E560" s="10" t="s">
        <v>11</v>
      </c>
      <c r="F560" s="9" t="s">
        <v>10</v>
      </c>
      <c r="G560" s="39" t="s">
        <v>11</v>
      </c>
      <c r="H560" s="39">
        <v>12</v>
      </c>
      <c r="I560" s="39">
        <v>4</v>
      </c>
      <c r="J560" s="39">
        <v>4</v>
      </c>
      <c r="K560" s="39"/>
    </row>
    <row r="561" spans="1:11" x14ac:dyDescent="0.25">
      <c r="A561">
        <v>42</v>
      </c>
      <c r="B561" s="8"/>
      <c r="C561" s="9"/>
      <c r="D561" s="9">
        <v>13903</v>
      </c>
      <c r="E561" s="10" t="s">
        <v>11</v>
      </c>
      <c r="F561" s="9" t="s">
        <v>10</v>
      </c>
      <c r="G561" s="39" t="s">
        <v>11</v>
      </c>
      <c r="H561" s="39">
        <v>28</v>
      </c>
      <c r="I561" s="39">
        <v>5</v>
      </c>
      <c r="J561" s="39">
        <v>8</v>
      </c>
      <c r="K561" s="39"/>
    </row>
    <row r="562" spans="1:11" x14ac:dyDescent="0.25">
      <c r="A562">
        <v>43</v>
      </c>
      <c r="B562" s="8"/>
      <c r="C562" s="9"/>
      <c r="D562" s="9">
        <v>13903</v>
      </c>
      <c r="E562" s="10" t="s">
        <v>9</v>
      </c>
      <c r="F562" s="9" t="s">
        <v>10</v>
      </c>
      <c r="G562" s="39" t="s">
        <v>11</v>
      </c>
      <c r="H562" s="39">
        <v>27</v>
      </c>
      <c r="I562" s="39">
        <v>4</v>
      </c>
      <c r="J562" s="39">
        <v>7</v>
      </c>
      <c r="K562" s="39"/>
    </row>
    <row r="563" spans="1:11" x14ac:dyDescent="0.25">
      <c r="A563">
        <v>44</v>
      </c>
      <c r="B563" s="8"/>
      <c r="C563" s="9"/>
      <c r="D563" s="9">
        <v>13903</v>
      </c>
      <c r="E563" s="10" t="s">
        <v>9</v>
      </c>
      <c r="F563" s="9" t="s">
        <v>9</v>
      </c>
      <c r="G563" s="39" t="s">
        <v>9</v>
      </c>
      <c r="H563" s="39">
        <v>32</v>
      </c>
      <c r="I563" s="39">
        <v>7</v>
      </c>
      <c r="J563" s="39">
        <v>11</v>
      </c>
      <c r="K563" s="39"/>
    </row>
    <row r="564" spans="1:11" x14ac:dyDescent="0.25">
      <c r="A564">
        <v>45</v>
      </c>
      <c r="B564" s="8"/>
      <c r="C564" s="9"/>
      <c r="D564" s="9">
        <v>13903</v>
      </c>
      <c r="E564" s="10" t="s">
        <v>11</v>
      </c>
      <c r="F564" s="9" t="s">
        <v>11</v>
      </c>
      <c r="G564" s="39" t="s">
        <v>11</v>
      </c>
      <c r="H564" s="39">
        <v>30</v>
      </c>
      <c r="I564" s="39">
        <v>4</v>
      </c>
      <c r="J564" s="39">
        <v>6</v>
      </c>
      <c r="K564" s="39"/>
    </row>
    <row r="565" spans="1:11" x14ac:dyDescent="0.25">
      <c r="A565">
        <v>46</v>
      </c>
      <c r="B565" s="8"/>
      <c r="C565" s="9"/>
      <c r="D565" s="9">
        <v>13903</v>
      </c>
      <c r="E565" s="10" t="s">
        <v>11</v>
      </c>
      <c r="F565" s="9" t="s">
        <v>11</v>
      </c>
      <c r="G565" s="39" t="s">
        <v>11</v>
      </c>
      <c r="H565" s="39">
        <v>35</v>
      </c>
      <c r="I565" s="39">
        <v>4</v>
      </c>
      <c r="J565" s="39">
        <v>6.5</v>
      </c>
      <c r="K565" s="39"/>
    </row>
    <row r="566" spans="1:11" x14ac:dyDescent="0.25">
      <c r="A566">
        <v>47</v>
      </c>
      <c r="B566" s="8"/>
      <c r="C566" s="9"/>
      <c r="D566" s="9">
        <v>13903</v>
      </c>
      <c r="E566" s="10" t="s">
        <v>11</v>
      </c>
      <c r="F566" s="9" t="s">
        <v>11</v>
      </c>
      <c r="G566" s="39" t="s">
        <v>11</v>
      </c>
      <c r="H566" s="39">
        <v>24</v>
      </c>
      <c r="I566" s="39">
        <v>3.5</v>
      </c>
      <c r="J566" s="39">
        <v>4</v>
      </c>
      <c r="K566" s="39"/>
    </row>
    <row r="567" spans="1:11" x14ac:dyDescent="0.25">
      <c r="A567">
        <v>48</v>
      </c>
      <c r="B567" s="8"/>
      <c r="C567" s="9"/>
      <c r="D567" s="9">
        <v>13903</v>
      </c>
      <c r="E567" s="10" t="s">
        <v>9</v>
      </c>
      <c r="F567" s="9" t="s">
        <v>10</v>
      </c>
      <c r="G567" s="39" t="s">
        <v>11</v>
      </c>
      <c r="H567" s="39">
        <v>27</v>
      </c>
      <c r="I567" s="39">
        <v>5</v>
      </c>
      <c r="J567" s="39">
        <v>5</v>
      </c>
      <c r="K567" s="39"/>
    </row>
    <row r="568" spans="1:11" x14ac:dyDescent="0.25">
      <c r="A568">
        <v>49</v>
      </c>
      <c r="B568" s="8"/>
      <c r="C568" s="9"/>
      <c r="D568" s="9">
        <v>13903</v>
      </c>
      <c r="E568" s="10" t="s">
        <v>11</v>
      </c>
      <c r="F568" s="9" t="s">
        <v>11</v>
      </c>
      <c r="G568" s="39" t="s">
        <v>11</v>
      </c>
      <c r="H568" s="39">
        <v>22</v>
      </c>
      <c r="I568" s="39">
        <v>4.5</v>
      </c>
      <c r="J568" s="39">
        <v>5.5</v>
      </c>
      <c r="K568" s="39"/>
    </row>
    <row r="569" spans="1:11" x14ac:dyDescent="0.25">
      <c r="A569">
        <v>50</v>
      </c>
      <c r="B569" s="8"/>
      <c r="C569" s="9"/>
      <c r="D569" s="9">
        <v>13903</v>
      </c>
      <c r="E569" s="10" t="s">
        <v>11</v>
      </c>
      <c r="F569" s="9" t="s">
        <v>12</v>
      </c>
      <c r="G569" s="39" t="s">
        <v>13</v>
      </c>
      <c r="H569" s="39"/>
      <c r="I569" s="39"/>
      <c r="J569" s="39"/>
      <c r="K569" s="39"/>
    </row>
    <row r="570" spans="1:11" x14ac:dyDescent="0.25">
      <c r="A570">
        <v>51</v>
      </c>
      <c r="B570" s="8"/>
      <c r="C570" s="9"/>
      <c r="D570" s="9">
        <v>13903</v>
      </c>
      <c r="E570" s="10" t="s">
        <v>9</v>
      </c>
      <c r="F570" s="9" t="s">
        <v>11</v>
      </c>
      <c r="G570" s="39" t="s">
        <v>10</v>
      </c>
      <c r="H570" s="39">
        <v>34</v>
      </c>
      <c r="I570" s="39">
        <v>7</v>
      </c>
      <c r="J570" s="39">
        <v>9</v>
      </c>
      <c r="K570" s="39"/>
    </row>
    <row r="571" spans="1:11" x14ac:dyDescent="0.25">
      <c r="A571">
        <v>52</v>
      </c>
      <c r="B571" s="8"/>
      <c r="C571" s="9"/>
      <c r="D571" s="9">
        <v>13903</v>
      </c>
      <c r="E571" s="10" t="s">
        <v>9</v>
      </c>
      <c r="F571" s="9" t="s">
        <v>9</v>
      </c>
      <c r="G571" s="39" t="s">
        <v>10</v>
      </c>
      <c r="H571" s="39">
        <v>33</v>
      </c>
      <c r="I571" s="39">
        <v>7</v>
      </c>
      <c r="J571" s="39">
        <v>9</v>
      </c>
      <c r="K571" s="39"/>
    </row>
    <row r="572" spans="1:11" x14ac:dyDescent="0.25">
      <c r="A572">
        <v>53</v>
      </c>
      <c r="B572" s="8"/>
      <c r="C572" s="9"/>
      <c r="D572" s="9">
        <v>13903</v>
      </c>
      <c r="E572" s="10" t="s">
        <v>9</v>
      </c>
      <c r="F572" s="9" t="s">
        <v>9</v>
      </c>
      <c r="G572" s="39" t="s">
        <v>10</v>
      </c>
      <c r="H572" s="39">
        <v>22</v>
      </c>
      <c r="I572" s="39">
        <v>5</v>
      </c>
      <c r="J572" s="39">
        <v>9</v>
      </c>
      <c r="K572" s="39"/>
    </row>
    <row r="573" spans="1:11" x14ac:dyDescent="0.25">
      <c r="A573">
        <v>54</v>
      </c>
      <c r="B573" s="8"/>
      <c r="C573" s="9"/>
      <c r="D573" s="9">
        <v>13903</v>
      </c>
      <c r="E573" s="10" t="s">
        <v>9</v>
      </c>
      <c r="F573" s="9" t="s">
        <v>10</v>
      </c>
      <c r="G573" s="39" t="s">
        <v>10</v>
      </c>
      <c r="H573" s="39">
        <v>34</v>
      </c>
      <c r="I573" s="39">
        <v>6.5</v>
      </c>
      <c r="J573" s="39">
        <v>8.5</v>
      </c>
      <c r="K573" s="39"/>
    </row>
    <row r="574" spans="1:11" x14ac:dyDescent="0.25">
      <c r="A574">
        <v>55</v>
      </c>
      <c r="B574" s="8"/>
      <c r="C574" s="9"/>
      <c r="D574" s="9">
        <v>13903</v>
      </c>
      <c r="E574" s="10" t="s">
        <v>10</v>
      </c>
      <c r="F574" s="9" t="s">
        <v>11</v>
      </c>
      <c r="G574" s="39" t="s">
        <v>10</v>
      </c>
      <c r="H574" s="39">
        <v>35</v>
      </c>
      <c r="I574" s="39">
        <v>7</v>
      </c>
      <c r="J574" s="39">
        <v>9.5</v>
      </c>
      <c r="K574" s="39"/>
    </row>
    <row r="575" spans="1:11" x14ac:dyDescent="0.25">
      <c r="A575">
        <v>56</v>
      </c>
      <c r="B575" s="8"/>
      <c r="C575" s="9"/>
      <c r="D575" s="9">
        <v>13903</v>
      </c>
      <c r="E575" s="10" t="s">
        <v>11</v>
      </c>
      <c r="F575" s="9" t="s">
        <v>11</v>
      </c>
      <c r="G575" s="39" t="s">
        <v>11</v>
      </c>
      <c r="H575" s="39">
        <v>27</v>
      </c>
      <c r="I575" s="39">
        <v>5</v>
      </c>
      <c r="J575" s="39">
        <v>5</v>
      </c>
      <c r="K575" s="39"/>
    </row>
    <row r="576" spans="1:11" x14ac:dyDescent="0.25">
      <c r="A576">
        <v>57</v>
      </c>
      <c r="B576" s="8"/>
      <c r="C576" s="9"/>
      <c r="D576" s="9">
        <v>13903</v>
      </c>
      <c r="E576" s="10" t="s">
        <v>10</v>
      </c>
      <c r="F576" s="9" t="s">
        <v>11</v>
      </c>
      <c r="G576" s="39" t="s">
        <v>11</v>
      </c>
      <c r="H576" s="39">
        <v>29</v>
      </c>
      <c r="I576" s="39">
        <v>5</v>
      </c>
      <c r="J576" s="39">
        <v>5</v>
      </c>
      <c r="K576" s="39"/>
    </row>
    <row r="577" spans="1:11" x14ac:dyDescent="0.25">
      <c r="A577">
        <v>58</v>
      </c>
      <c r="B577" s="8"/>
      <c r="C577" s="9"/>
      <c r="D577" s="9">
        <v>13903</v>
      </c>
      <c r="E577" s="10" t="s">
        <v>11</v>
      </c>
      <c r="F577" s="9" t="s">
        <v>11</v>
      </c>
      <c r="G577" s="39" t="s">
        <v>11</v>
      </c>
      <c r="H577" s="39">
        <v>31</v>
      </c>
      <c r="I577" s="39">
        <v>5</v>
      </c>
      <c r="J577" s="39">
        <v>8</v>
      </c>
      <c r="K577" s="39"/>
    </row>
    <row r="578" spans="1:11" x14ac:dyDescent="0.25">
      <c r="A578">
        <v>59</v>
      </c>
      <c r="B578" s="8"/>
      <c r="C578" s="9"/>
      <c r="D578" s="9">
        <v>13903</v>
      </c>
      <c r="E578" s="10" t="s">
        <v>9</v>
      </c>
      <c r="F578" s="9" t="s">
        <v>10</v>
      </c>
      <c r="G578" s="39" t="s">
        <v>10</v>
      </c>
      <c r="H578" s="39">
        <v>28</v>
      </c>
      <c r="I578" s="39">
        <v>6.5</v>
      </c>
      <c r="J578" s="39">
        <v>7.5</v>
      </c>
      <c r="K578" s="39"/>
    </row>
    <row r="579" spans="1:11" x14ac:dyDescent="0.25">
      <c r="A579">
        <v>60</v>
      </c>
      <c r="B579" s="8"/>
      <c r="C579" s="9"/>
      <c r="D579" s="9">
        <v>13903</v>
      </c>
      <c r="E579" s="10" t="s">
        <v>11</v>
      </c>
      <c r="F579" s="9" t="s">
        <v>11</v>
      </c>
      <c r="G579" s="39" t="s">
        <v>11</v>
      </c>
      <c r="H579" s="39">
        <v>35</v>
      </c>
      <c r="I579" s="39">
        <v>5</v>
      </c>
      <c r="J579" s="39">
        <v>7</v>
      </c>
      <c r="K579" s="39"/>
    </row>
    <row r="580" spans="1:11" x14ac:dyDescent="0.25">
      <c r="A580">
        <v>61</v>
      </c>
      <c r="B580" s="8"/>
      <c r="C580" s="9"/>
      <c r="D580" s="9">
        <v>13903</v>
      </c>
      <c r="E580" s="10" t="s">
        <v>9</v>
      </c>
      <c r="F580" s="9" t="s">
        <v>10</v>
      </c>
      <c r="G580" s="39" t="s">
        <v>11</v>
      </c>
      <c r="H580" s="39">
        <v>26</v>
      </c>
      <c r="I580" s="39">
        <v>7</v>
      </c>
      <c r="J580" s="39">
        <v>7</v>
      </c>
      <c r="K580" s="39"/>
    </row>
    <row r="581" spans="1:11" x14ac:dyDescent="0.25">
      <c r="A581">
        <v>62</v>
      </c>
      <c r="B581" s="8"/>
      <c r="C581" s="9"/>
      <c r="D581" s="9">
        <v>13903</v>
      </c>
      <c r="E581" s="10" t="s">
        <v>10</v>
      </c>
      <c r="F581" s="9" t="s">
        <v>10</v>
      </c>
      <c r="G581" s="39" t="s">
        <v>11</v>
      </c>
      <c r="H581" s="39">
        <v>23</v>
      </c>
      <c r="I581" s="39">
        <v>5</v>
      </c>
      <c r="J581" s="39">
        <v>6</v>
      </c>
      <c r="K581" s="39"/>
    </row>
    <row r="582" spans="1:11" x14ac:dyDescent="0.25">
      <c r="A582">
        <v>63</v>
      </c>
      <c r="B582" s="8"/>
      <c r="C582" s="9"/>
      <c r="D582" s="9">
        <v>13903</v>
      </c>
      <c r="E582" s="10" t="s">
        <v>10</v>
      </c>
      <c r="F582" s="9" t="s">
        <v>10</v>
      </c>
      <c r="G582" s="39" t="s">
        <v>11</v>
      </c>
      <c r="H582" s="39">
        <v>17</v>
      </c>
      <c r="I582" s="39">
        <v>3</v>
      </c>
      <c r="J582" s="39">
        <v>8</v>
      </c>
      <c r="K582" s="39"/>
    </row>
    <row r="583" spans="1:11" x14ac:dyDescent="0.25">
      <c r="A583">
        <v>64</v>
      </c>
      <c r="B583" s="8"/>
      <c r="C583" s="9"/>
      <c r="D583" s="9">
        <v>13903</v>
      </c>
      <c r="E583" s="10" t="s">
        <v>10</v>
      </c>
      <c r="F583" s="9" t="s">
        <v>9</v>
      </c>
      <c r="G583" s="39" t="s">
        <v>11</v>
      </c>
      <c r="H583" s="39">
        <v>26</v>
      </c>
      <c r="I583" s="39">
        <v>4.5</v>
      </c>
      <c r="J583" s="39">
        <v>5</v>
      </c>
      <c r="K583" s="39"/>
    </row>
    <row r="584" spans="1:11" x14ac:dyDescent="0.25">
      <c r="A584">
        <v>65</v>
      </c>
      <c r="B584" s="8"/>
      <c r="C584" s="9"/>
      <c r="D584" s="9">
        <v>13903</v>
      </c>
      <c r="E584" s="10" t="s">
        <v>10</v>
      </c>
      <c r="F584" s="9" t="s">
        <v>9</v>
      </c>
      <c r="G584" s="39" t="s">
        <v>11</v>
      </c>
      <c r="H584" s="39">
        <v>21</v>
      </c>
      <c r="I584" s="39">
        <v>5</v>
      </c>
      <c r="J584" s="39">
        <v>5</v>
      </c>
      <c r="K584" s="39"/>
    </row>
    <row r="585" spans="1:11" x14ac:dyDescent="0.25">
      <c r="A585">
        <v>66</v>
      </c>
      <c r="B585" s="8"/>
      <c r="C585" s="9"/>
      <c r="D585" s="9">
        <v>13903</v>
      </c>
      <c r="E585" s="10" t="s">
        <v>10</v>
      </c>
      <c r="F585" s="9" t="s">
        <v>10</v>
      </c>
      <c r="G585" s="39" t="s">
        <v>10</v>
      </c>
      <c r="H585" s="39">
        <v>27</v>
      </c>
      <c r="I585" s="39">
        <v>4.5</v>
      </c>
      <c r="J585" s="39">
        <v>6.5</v>
      </c>
      <c r="K585" s="39"/>
    </row>
    <row r="586" spans="1:11" x14ac:dyDescent="0.25">
      <c r="A586">
        <v>67</v>
      </c>
      <c r="B586" s="8"/>
      <c r="C586" s="9"/>
      <c r="D586" s="9">
        <v>13903</v>
      </c>
      <c r="E586" s="10" t="s">
        <v>9</v>
      </c>
      <c r="F586" s="9" t="s">
        <v>10</v>
      </c>
      <c r="G586" s="39" t="s">
        <v>10</v>
      </c>
      <c r="H586" s="39">
        <v>31</v>
      </c>
      <c r="I586" s="39">
        <v>7.5</v>
      </c>
      <c r="J586" s="39">
        <v>10</v>
      </c>
      <c r="K586" s="39"/>
    </row>
    <row r="587" spans="1:11" x14ac:dyDescent="0.25">
      <c r="A587">
        <v>68</v>
      </c>
      <c r="B587" s="8"/>
      <c r="C587" s="9"/>
      <c r="D587" s="9">
        <v>13903</v>
      </c>
      <c r="E587" s="10" t="s">
        <v>9</v>
      </c>
      <c r="F587" s="9" t="s">
        <v>10</v>
      </c>
      <c r="G587" s="39" t="s">
        <v>10</v>
      </c>
      <c r="H587" s="39">
        <v>39</v>
      </c>
      <c r="I587" s="39">
        <v>6</v>
      </c>
      <c r="J587" s="39">
        <v>8</v>
      </c>
      <c r="K587" s="39"/>
    </row>
    <row r="588" spans="1:11" x14ac:dyDescent="0.25">
      <c r="A588">
        <v>69</v>
      </c>
      <c r="B588" s="8"/>
      <c r="C588" s="9"/>
      <c r="D588" s="9">
        <v>13903</v>
      </c>
      <c r="E588" s="10" t="s">
        <v>9</v>
      </c>
      <c r="F588" s="9" t="s">
        <v>9</v>
      </c>
      <c r="G588" s="39" t="s">
        <v>9</v>
      </c>
      <c r="H588" s="39">
        <v>36</v>
      </c>
      <c r="I588" s="39">
        <v>8</v>
      </c>
      <c r="J588" s="39">
        <v>13</v>
      </c>
      <c r="K588" s="39"/>
    </row>
    <row r="589" spans="1:11" x14ac:dyDescent="0.25">
      <c r="A589">
        <v>70</v>
      </c>
      <c r="B589" s="8"/>
      <c r="C589" s="9"/>
      <c r="D589" s="9">
        <v>13903</v>
      </c>
      <c r="E589" s="10" t="s">
        <v>9</v>
      </c>
      <c r="F589" s="9" t="s">
        <v>9</v>
      </c>
      <c r="G589" s="39" t="s">
        <v>9</v>
      </c>
      <c r="H589" s="39">
        <v>38</v>
      </c>
      <c r="I589" s="39">
        <v>8</v>
      </c>
      <c r="J589" s="39">
        <v>10</v>
      </c>
      <c r="K589" s="39"/>
    </row>
    <row r="590" spans="1:11" x14ac:dyDescent="0.25">
      <c r="A590">
        <v>71</v>
      </c>
      <c r="B590" s="8"/>
      <c r="C590" s="9"/>
      <c r="D590" s="9">
        <v>13903</v>
      </c>
      <c r="E590" s="10" t="s">
        <v>10</v>
      </c>
      <c r="F590" s="9" t="s">
        <v>10</v>
      </c>
      <c r="G590" s="39" t="s">
        <v>10</v>
      </c>
      <c r="H590" s="39">
        <v>37</v>
      </c>
      <c r="I590" s="39">
        <v>6</v>
      </c>
      <c r="J590" s="39">
        <v>9</v>
      </c>
      <c r="K590" s="39"/>
    </row>
    <row r="591" spans="1:11" x14ac:dyDescent="0.25">
      <c r="A591">
        <v>72</v>
      </c>
      <c r="B591" s="8"/>
      <c r="C591" s="9"/>
      <c r="D591" s="9">
        <v>13903</v>
      </c>
      <c r="E591" s="10" t="s">
        <v>11</v>
      </c>
      <c r="F591" s="9" t="s">
        <v>11</v>
      </c>
      <c r="G591" s="39" t="s">
        <v>10</v>
      </c>
      <c r="H591" s="39">
        <v>34</v>
      </c>
      <c r="I591" s="39">
        <v>6</v>
      </c>
      <c r="J591" s="39">
        <v>9</v>
      </c>
      <c r="K591" s="39"/>
    </row>
    <row r="592" spans="1:11" x14ac:dyDescent="0.25">
      <c r="A592">
        <v>73</v>
      </c>
      <c r="B592" s="8"/>
      <c r="C592" s="9"/>
      <c r="D592" s="9">
        <v>13903</v>
      </c>
      <c r="E592" s="10" t="s">
        <v>10</v>
      </c>
      <c r="F592" s="9" t="s">
        <v>10</v>
      </c>
      <c r="G592" s="39" t="s">
        <v>9</v>
      </c>
      <c r="H592" s="39">
        <v>39</v>
      </c>
      <c r="I592" s="39">
        <v>7</v>
      </c>
      <c r="J592" s="39">
        <v>10</v>
      </c>
      <c r="K592" s="39"/>
    </row>
    <row r="593" spans="1:11" x14ac:dyDescent="0.25">
      <c r="A593">
        <v>74</v>
      </c>
      <c r="B593" s="8"/>
      <c r="C593" s="9"/>
      <c r="D593" s="9">
        <v>13903</v>
      </c>
      <c r="E593" s="10" t="s">
        <v>10</v>
      </c>
      <c r="F593" s="9" t="s">
        <v>9</v>
      </c>
      <c r="G593" s="39" t="s">
        <v>10</v>
      </c>
      <c r="H593" s="39">
        <v>33</v>
      </c>
      <c r="I593" s="39">
        <v>6</v>
      </c>
      <c r="J593" s="39">
        <v>12</v>
      </c>
      <c r="K593" s="39"/>
    </row>
    <row r="594" spans="1:11" x14ac:dyDescent="0.25">
      <c r="A594">
        <v>75</v>
      </c>
      <c r="B594" s="8"/>
      <c r="C594" s="9"/>
      <c r="D594" s="9">
        <v>13903</v>
      </c>
      <c r="E594" s="10" t="s">
        <v>10</v>
      </c>
      <c r="F594" s="9" t="s">
        <v>9</v>
      </c>
      <c r="G594" s="39" t="s">
        <v>10</v>
      </c>
      <c r="H594" s="39">
        <v>37</v>
      </c>
      <c r="I594" s="39">
        <v>6</v>
      </c>
      <c r="J594" s="39">
        <v>8</v>
      </c>
      <c r="K594" s="39"/>
    </row>
    <row r="595" spans="1:11" x14ac:dyDescent="0.25">
      <c r="A595">
        <v>76</v>
      </c>
      <c r="B595" s="8"/>
      <c r="C595" s="9"/>
      <c r="D595" s="9">
        <v>13903</v>
      </c>
      <c r="E595" s="10" t="s">
        <v>10</v>
      </c>
      <c r="F595" s="9" t="s">
        <v>9</v>
      </c>
      <c r="G595" s="39" t="s">
        <v>9</v>
      </c>
      <c r="H595" s="39">
        <v>39</v>
      </c>
      <c r="I595" s="39">
        <v>7</v>
      </c>
      <c r="J595" s="39">
        <v>16</v>
      </c>
      <c r="K595" s="39"/>
    </row>
    <row r="596" spans="1:11" x14ac:dyDescent="0.25">
      <c r="A596">
        <v>77</v>
      </c>
      <c r="B596" s="8"/>
      <c r="C596" s="9"/>
      <c r="D596" s="9">
        <v>13903</v>
      </c>
      <c r="E596" s="10" t="s">
        <v>11</v>
      </c>
      <c r="F596" s="9" t="s">
        <v>9</v>
      </c>
      <c r="G596" s="39" t="s">
        <v>9</v>
      </c>
      <c r="H596" s="39">
        <v>34</v>
      </c>
      <c r="I596" s="39">
        <v>9</v>
      </c>
      <c r="J596" s="39">
        <v>14</v>
      </c>
      <c r="K596" s="39"/>
    </row>
    <row r="597" spans="1:11" x14ac:dyDescent="0.25">
      <c r="A597">
        <v>78</v>
      </c>
      <c r="B597" s="8"/>
      <c r="C597" s="9"/>
      <c r="D597" s="9">
        <v>13903</v>
      </c>
      <c r="E597" s="10" t="s">
        <v>9</v>
      </c>
      <c r="F597" s="9" t="s">
        <v>9</v>
      </c>
      <c r="G597" s="39" t="s">
        <v>10</v>
      </c>
      <c r="H597" s="39">
        <v>38</v>
      </c>
      <c r="I597" s="39">
        <v>8</v>
      </c>
      <c r="J597" s="39">
        <v>8</v>
      </c>
      <c r="K597" s="39"/>
    </row>
    <row r="598" spans="1:11" x14ac:dyDescent="0.25">
      <c r="A598">
        <v>79</v>
      </c>
      <c r="B598" s="8"/>
      <c r="C598" s="9"/>
      <c r="D598" s="9">
        <v>13903</v>
      </c>
      <c r="E598" s="10" t="s">
        <v>11</v>
      </c>
      <c r="F598" s="9" t="s">
        <v>12</v>
      </c>
      <c r="G598" s="39" t="s">
        <v>11</v>
      </c>
      <c r="H598" s="39">
        <v>24</v>
      </c>
      <c r="I598" s="39">
        <v>6</v>
      </c>
      <c r="J598" s="39">
        <v>6</v>
      </c>
      <c r="K598" s="39"/>
    </row>
    <row r="599" spans="1:11" x14ac:dyDescent="0.25">
      <c r="A599">
        <v>80</v>
      </c>
      <c r="B599" s="8"/>
      <c r="C599" s="9"/>
      <c r="D599" s="9">
        <v>13903</v>
      </c>
      <c r="E599" s="10" t="s">
        <v>11</v>
      </c>
      <c r="F599" s="9" t="s">
        <v>10</v>
      </c>
      <c r="G599" s="39" t="s">
        <v>11</v>
      </c>
      <c r="H599" s="39">
        <v>21</v>
      </c>
      <c r="I599" s="39">
        <v>6</v>
      </c>
      <c r="J599" s="39">
        <v>8</v>
      </c>
      <c r="K599" s="39"/>
    </row>
    <row r="600" spans="1:11" x14ac:dyDescent="0.25">
      <c r="A600">
        <v>81</v>
      </c>
      <c r="B600" s="8"/>
      <c r="C600" s="9"/>
      <c r="D600" s="9">
        <v>13903</v>
      </c>
      <c r="E600" s="10" t="s">
        <v>10</v>
      </c>
      <c r="F600" s="9" t="s">
        <v>10</v>
      </c>
      <c r="G600" s="39" t="s">
        <v>10</v>
      </c>
      <c r="H600" s="39">
        <v>30</v>
      </c>
      <c r="I600" s="39">
        <v>5</v>
      </c>
      <c r="J600" s="39">
        <v>9</v>
      </c>
      <c r="K600" s="39"/>
    </row>
    <row r="601" spans="1:11" x14ac:dyDescent="0.25">
      <c r="A601">
        <v>82</v>
      </c>
      <c r="B601" s="8"/>
      <c r="C601" s="9"/>
      <c r="D601" s="9">
        <v>13903</v>
      </c>
      <c r="E601" s="10" t="s">
        <v>9</v>
      </c>
      <c r="F601" s="9" t="s">
        <v>10</v>
      </c>
      <c r="G601" s="39" t="s">
        <v>9</v>
      </c>
      <c r="H601" s="39">
        <v>29</v>
      </c>
      <c r="I601" s="39">
        <v>5</v>
      </c>
      <c r="J601" s="39">
        <v>7</v>
      </c>
      <c r="K601" s="39"/>
    </row>
    <row r="602" spans="1:11" x14ac:dyDescent="0.25">
      <c r="A602">
        <v>83</v>
      </c>
      <c r="B602" s="8"/>
      <c r="C602" s="9"/>
      <c r="D602" s="9">
        <v>13903</v>
      </c>
      <c r="E602" s="10" t="s">
        <v>11</v>
      </c>
      <c r="F602" s="9" t="s">
        <v>11</v>
      </c>
      <c r="G602" s="39" t="s">
        <v>11</v>
      </c>
      <c r="H602" s="39">
        <v>29</v>
      </c>
      <c r="I602" s="39">
        <v>4</v>
      </c>
      <c r="J602" s="39">
        <v>6</v>
      </c>
      <c r="K602" s="39"/>
    </row>
    <row r="603" spans="1:11" x14ac:dyDescent="0.25">
      <c r="A603">
        <v>84</v>
      </c>
      <c r="B603" s="8"/>
      <c r="C603" s="9"/>
      <c r="D603" s="9">
        <v>13903</v>
      </c>
      <c r="E603" s="10" t="s">
        <v>10</v>
      </c>
      <c r="F603" s="9" t="s">
        <v>10</v>
      </c>
      <c r="G603" s="39" t="s">
        <v>10</v>
      </c>
      <c r="H603" s="39">
        <v>26</v>
      </c>
      <c r="I603" s="39">
        <v>6</v>
      </c>
      <c r="J603" s="39">
        <v>10</v>
      </c>
      <c r="K603" s="39"/>
    </row>
    <row r="604" spans="1:11" x14ac:dyDescent="0.25">
      <c r="A604">
        <v>85</v>
      </c>
      <c r="B604" s="8"/>
      <c r="C604" s="9"/>
      <c r="D604" s="9">
        <v>13903</v>
      </c>
      <c r="E604" s="10" t="s">
        <v>10</v>
      </c>
      <c r="F604" s="9" t="s">
        <v>10</v>
      </c>
      <c r="G604" s="39" t="s">
        <v>11</v>
      </c>
      <c r="H604" s="39">
        <v>33</v>
      </c>
      <c r="I604" s="39">
        <v>7</v>
      </c>
      <c r="J604" s="39">
        <v>5</v>
      </c>
      <c r="K604" s="39"/>
    </row>
    <row r="605" spans="1:11" x14ac:dyDescent="0.25">
      <c r="A605">
        <v>86</v>
      </c>
      <c r="B605" s="8"/>
      <c r="C605" s="9"/>
      <c r="D605" s="9">
        <v>13903</v>
      </c>
      <c r="E605" s="10" t="s">
        <v>11</v>
      </c>
      <c r="F605" s="9" t="s">
        <v>11</v>
      </c>
      <c r="G605" s="39" t="s">
        <v>11</v>
      </c>
      <c r="H605" s="39">
        <v>32</v>
      </c>
      <c r="I605" s="39">
        <v>6</v>
      </c>
      <c r="J605" s="39">
        <v>5</v>
      </c>
      <c r="K605" s="39"/>
    </row>
    <row r="606" spans="1:11" x14ac:dyDescent="0.25">
      <c r="A606">
        <v>87</v>
      </c>
      <c r="B606" s="8"/>
      <c r="C606" s="9"/>
      <c r="D606" s="9">
        <v>13903</v>
      </c>
      <c r="E606" s="10" t="s">
        <v>10</v>
      </c>
      <c r="F606" s="9" t="s">
        <v>10</v>
      </c>
      <c r="G606" s="39" t="s">
        <v>9</v>
      </c>
      <c r="H606" s="39">
        <v>41</v>
      </c>
      <c r="I606" s="39">
        <v>7</v>
      </c>
      <c r="J606" s="39">
        <v>12</v>
      </c>
      <c r="K606" s="39"/>
    </row>
    <row r="607" spans="1:11" x14ac:dyDescent="0.25">
      <c r="A607">
        <v>88</v>
      </c>
      <c r="B607" s="8"/>
      <c r="C607" s="9"/>
      <c r="D607" s="9">
        <v>13903</v>
      </c>
      <c r="E607" s="10" t="s">
        <v>9</v>
      </c>
      <c r="F607" s="9" t="s">
        <v>9</v>
      </c>
      <c r="G607" s="39" t="s">
        <v>10</v>
      </c>
      <c r="H607" s="39">
        <v>27</v>
      </c>
      <c r="I607" s="39">
        <v>6</v>
      </c>
      <c r="J607" s="39">
        <v>8</v>
      </c>
      <c r="K607" s="39"/>
    </row>
    <row r="608" spans="1:11" x14ac:dyDescent="0.25">
      <c r="A608">
        <v>89</v>
      </c>
      <c r="B608" s="8"/>
      <c r="C608" s="9"/>
      <c r="D608" s="9">
        <v>13903</v>
      </c>
      <c r="E608" s="10" t="s">
        <v>10</v>
      </c>
      <c r="F608" s="9" t="s">
        <v>10</v>
      </c>
      <c r="G608" s="39" t="s">
        <v>11</v>
      </c>
      <c r="H608" s="39">
        <v>34</v>
      </c>
      <c r="I608" s="39">
        <v>4</v>
      </c>
      <c r="J608" s="39">
        <v>8</v>
      </c>
      <c r="K608" s="39"/>
    </row>
    <row r="609" spans="1:11" x14ac:dyDescent="0.25">
      <c r="A609">
        <v>90</v>
      </c>
      <c r="B609" s="8"/>
      <c r="C609" s="9"/>
      <c r="D609" s="9">
        <v>13903</v>
      </c>
      <c r="E609" s="10" t="s">
        <v>10</v>
      </c>
      <c r="F609" s="9" t="s">
        <v>10</v>
      </c>
      <c r="G609" s="39" t="s">
        <v>9</v>
      </c>
      <c r="H609" s="39">
        <v>34</v>
      </c>
      <c r="I609" s="39">
        <v>8</v>
      </c>
      <c r="J609" s="39">
        <v>13</v>
      </c>
      <c r="K609" s="39"/>
    </row>
    <row r="610" spans="1:11" x14ac:dyDescent="0.25">
      <c r="A610">
        <v>91</v>
      </c>
      <c r="B610" s="8"/>
      <c r="C610" s="9"/>
      <c r="D610" s="9">
        <v>13903</v>
      </c>
      <c r="E610" s="10" t="s">
        <v>10</v>
      </c>
      <c r="F610" s="9" t="s">
        <v>10</v>
      </c>
      <c r="G610" s="39" t="s">
        <v>10</v>
      </c>
      <c r="H610" s="39">
        <v>32</v>
      </c>
      <c r="I610" s="39">
        <v>6</v>
      </c>
      <c r="J610" s="39">
        <v>10</v>
      </c>
      <c r="K610" s="39"/>
    </row>
    <row r="611" spans="1:11" x14ac:dyDescent="0.25">
      <c r="A611">
        <v>92</v>
      </c>
      <c r="B611" s="8"/>
      <c r="C611" s="9"/>
      <c r="D611" s="9">
        <v>13903</v>
      </c>
      <c r="E611" s="10" t="s">
        <v>9</v>
      </c>
      <c r="F611" s="9" t="s">
        <v>9</v>
      </c>
      <c r="G611" s="39" t="s">
        <v>9</v>
      </c>
      <c r="H611" s="39">
        <v>35</v>
      </c>
      <c r="I611" s="39">
        <v>8</v>
      </c>
      <c r="J611" s="39">
        <v>11</v>
      </c>
      <c r="K611" s="39"/>
    </row>
    <row r="612" spans="1:11" x14ac:dyDescent="0.25">
      <c r="A612">
        <v>93</v>
      </c>
      <c r="B612" s="8"/>
      <c r="C612" s="9"/>
      <c r="D612" s="9">
        <v>13903</v>
      </c>
      <c r="E612" s="10" t="s">
        <v>9</v>
      </c>
      <c r="F612" s="9" t="s">
        <v>9</v>
      </c>
      <c r="G612" s="39" t="s">
        <v>9</v>
      </c>
      <c r="H612" s="39">
        <v>28</v>
      </c>
      <c r="I612" s="39">
        <v>5</v>
      </c>
      <c r="J612" s="39">
        <v>9</v>
      </c>
      <c r="K612" s="39"/>
    </row>
    <row r="613" spans="1:11" x14ac:dyDescent="0.25">
      <c r="A613">
        <v>94</v>
      </c>
      <c r="B613" s="8"/>
      <c r="C613" s="9"/>
      <c r="D613" s="9">
        <v>13903</v>
      </c>
      <c r="E613" s="10" t="s">
        <v>9</v>
      </c>
      <c r="F613" s="9" t="s">
        <v>9</v>
      </c>
      <c r="G613" s="39" t="s">
        <v>10</v>
      </c>
      <c r="H613" s="39">
        <v>30</v>
      </c>
      <c r="I613" s="39">
        <v>6</v>
      </c>
      <c r="J613" s="39">
        <v>9</v>
      </c>
      <c r="K613" s="39"/>
    </row>
    <row r="614" spans="1:11" x14ac:dyDescent="0.25">
      <c r="A614">
        <v>95</v>
      </c>
      <c r="B614" s="8"/>
      <c r="C614" s="9"/>
      <c r="D614" s="9">
        <v>13903</v>
      </c>
      <c r="E614" s="10" t="s">
        <v>10</v>
      </c>
      <c r="F614" s="9" t="s">
        <v>9</v>
      </c>
      <c r="G614" s="39" t="s">
        <v>9</v>
      </c>
      <c r="H614" s="39">
        <v>35</v>
      </c>
      <c r="I614" s="39">
        <v>7</v>
      </c>
      <c r="J614" s="39">
        <v>10</v>
      </c>
      <c r="K614" s="39"/>
    </row>
    <row r="615" spans="1:11" x14ac:dyDescent="0.25">
      <c r="A615">
        <v>96</v>
      </c>
      <c r="B615" s="8"/>
      <c r="C615" s="9"/>
      <c r="D615" s="9">
        <v>13903</v>
      </c>
      <c r="E615" s="10" t="s">
        <v>10</v>
      </c>
      <c r="F615" s="9" t="s">
        <v>10</v>
      </c>
      <c r="G615" s="39" t="s">
        <v>9</v>
      </c>
      <c r="H615" s="39">
        <v>36</v>
      </c>
      <c r="I615" s="39">
        <v>6</v>
      </c>
      <c r="J615" s="39">
        <v>12</v>
      </c>
      <c r="K615" s="39"/>
    </row>
    <row r="616" spans="1:11" x14ac:dyDescent="0.25">
      <c r="A616">
        <v>97</v>
      </c>
      <c r="B616" s="8"/>
      <c r="C616" s="9"/>
      <c r="D616" s="9">
        <v>13903</v>
      </c>
      <c r="E616" s="10" t="s">
        <v>10</v>
      </c>
      <c r="F616" s="9" t="s">
        <v>10</v>
      </c>
      <c r="G616" s="39" t="s">
        <v>10</v>
      </c>
      <c r="H616" s="39">
        <v>26</v>
      </c>
      <c r="I616" s="39">
        <v>6</v>
      </c>
      <c r="J616" s="39">
        <v>5</v>
      </c>
      <c r="K616" s="39"/>
    </row>
    <row r="617" spans="1:11" x14ac:dyDescent="0.25">
      <c r="A617">
        <v>98</v>
      </c>
      <c r="B617" s="8"/>
      <c r="C617" s="9"/>
      <c r="D617" s="9">
        <v>13903</v>
      </c>
      <c r="E617" s="10" t="s">
        <v>10</v>
      </c>
      <c r="F617" s="9" t="s">
        <v>10</v>
      </c>
      <c r="G617" s="39" t="s">
        <v>10</v>
      </c>
      <c r="H617" s="39">
        <v>31</v>
      </c>
      <c r="I617" s="39">
        <v>7</v>
      </c>
      <c r="J617" s="39">
        <v>13</v>
      </c>
      <c r="K617" s="39"/>
    </row>
    <row r="618" spans="1:11" x14ac:dyDescent="0.25">
      <c r="A618">
        <v>99</v>
      </c>
      <c r="B618" s="8"/>
      <c r="C618" s="9"/>
      <c r="D618" s="9">
        <v>13903</v>
      </c>
      <c r="E618" s="10" t="s">
        <v>11</v>
      </c>
      <c r="F618" s="9" t="s">
        <v>10</v>
      </c>
      <c r="G618" s="39" t="s">
        <v>11</v>
      </c>
      <c r="H618" s="39">
        <v>17</v>
      </c>
      <c r="I618" s="39">
        <v>9</v>
      </c>
      <c r="J618" s="39">
        <v>9</v>
      </c>
      <c r="K618" s="39"/>
    </row>
    <row r="619" spans="1:11" x14ac:dyDescent="0.25">
      <c r="A619">
        <v>100</v>
      </c>
      <c r="B619" s="8"/>
      <c r="C619" s="9"/>
      <c r="D619" s="9">
        <v>13903</v>
      </c>
      <c r="E619" s="10" t="s">
        <v>10</v>
      </c>
      <c r="F619" s="9" t="s">
        <v>11</v>
      </c>
      <c r="G619" s="39" t="s">
        <v>10</v>
      </c>
      <c r="H619" s="39">
        <v>36</v>
      </c>
      <c r="I619" s="39">
        <v>8</v>
      </c>
      <c r="J619" s="39">
        <v>10</v>
      </c>
      <c r="K619" s="39"/>
    </row>
    <row r="620" spans="1:11" x14ac:dyDescent="0.25">
      <c r="A620">
        <v>101</v>
      </c>
      <c r="B620" s="8"/>
      <c r="C620" s="9"/>
      <c r="D620" s="9">
        <v>13903</v>
      </c>
      <c r="E620" s="10" t="s">
        <v>9</v>
      </c>
      <c r="F620" s="9" t="s">
        <v>9</v>
      </c>
      <c r="G620" s="39" t="s">
        <v>9</v>
      </c>
      <c r="H620" s="39">
        <v>35</v>
      </c>
      <c r="I620" s="39">
        <v>7</v>
      </c>
      <c r="J620" s="39">
        <v>12</v>
      </c>
      <c r="K620" s="39"/>
    </row>
    <row r="621" spans="1:11" x14ac:dyDescent="0.25">
      <c r="A621">
        <v>102</v>
      </c>
      <c r="B621" s="8"/>
      <c r="C621" s="9"/>
      <c r="D621" s="9">
        <v>13903</v>
      </c>
      <c r="E621" s="10" t="s">
        <v>9</v>
      </c>
      <c r="F621" s="9" t="s">
        <v>9</v>
      </c>
      <c r="G621" s="39" t="s">
        <v>9</v>
      </c>
      <c r="H621" s="39">
        <v>33</v>
      </c>
      <c r="I621" s="39">
        <v>7</v>
      </c>
      <c r="J621" s="39">
        <v>14</v>
      </c>
      <c r="K621" s="39"/>
    </row>
    <row r="622" spans="1:11" x14ac:dyDescent="0.25">
      <c r="A622">
        <v>103</v>
      </c>
      <c r="B622" s="8"/>
      <c r="C622" s="9"/>
      <c r="D622" s="9">
        <v>13903</v>
      </c>
      <c r="E622" s="10" t="s">
        <v>9</v>
      </c>
      <c r="F622" s="9" t="s">
        <v>10</v>
      </c>
      <c r="G622" s="39" t="s">
        <v>10</v>
      </c>
      <c r="H622" s="39">
        <v>37</v>
      </c>
      <c r="I622" s="39">
        <v>6</v>
      </c>
      <c r="J622" s="39">
        <v>7</v>
      </c>
      <c r="K622" s="39"/>
    </row>
    <row r="623" spans="1:11" x14ac:dyDescent="0.25">
      <c r="A623">
        <v>104</v>
      </c>
      <c r="B623" s="8"/>
      <c r="C623" s="9"/>
      <c r="D623" s="9">
        <v>13903</v>
      </c>
      <c r="E623" s="10"/>
      <c r="F623" s="9" t="s">
        <v>10</v>
      </c>
      <c r="G623" s="39" t="s">
        <v>9</v>
      </c>
      <c r="H623" s="39">
        <v>29</v>
      </c>
      <c r="I623" s="39">
        <v>5</v>
      </c>
      <c r="J623" s="39">
        <v>6</v>
      </c>
      <c r="K623" s="39"/>
    </row>
    <row r="624" spans="1:11" x14ac:dyDescent="0.25">
      <c r="A624">
        <v>105</v>
      </c>
      <c r="B624" s="8"/>
      <c r="C624" s="9"/>
      <c r="D624" s="9">
        <v>13903</v>
      </c>
      <c r="E624" s="10"/>
      <c r="F624" s="9" t="s">
        <v>9</v>
      </c>
      <c r="G624" s="39" t="s">
        <v>9</v>
      </c>
      <c r="H624" s="39">
        <v>36</v>
      </c>
      <c r="I624" s="39">
        <v>7</v>
      </c>
      <c r="J624" s="39">
        <v>12</v>
      </c>
      <c r="K624" s="39"/>
    </row>
    <row r="625" spans="1:11" x14ac:dyDescent="0.25">
      <c r="A625">
        <v>106</v>
      </c>
      <c r="B625" s="8"/>
      <c r="C625" s="9"/>
      <c r="D625" s="9">
        <v>13903</v>
      </c>
      <c r="E625" s="10"/>
      <c r="F625" s="9" t="s">
        <v>10</v>
      </c>
      <c r="G625" s="39" t="s">
        <v>10</v>
      </c>
      <c r="H625" s="39">
        <v>29</v>
      </c>
      <c r="I625" s="39">
        <v>6</v>
      </c>
      <c r="J625" s="39">
        <v>7</v>
      </c>
      <c r="K625" s="39"/>
    </row>
    <row r="626" spans="1:11" x14ac:dyDescent="0.25">
      <c r="A626">
        <v>107</v>
      </c>
      <c r="B626" s="8"/>
      <c r="C626" s="9"/>
      <c r="D626" s="9">
        <v>13903</v>
      </c>
      <c r="E626" s="10"/>
      <c r="F626" s="9" t="s">
        <v>11</v>
      </c>
      <c r="G626" s="39" t="s">
        <v>10</v>
      </c>
      <c r="H626" s="39">
        <v>32</v>
      </c>
      <c r="I626" s="39">
        <v>6</v>
      </c>
      <c r="J626" s="39">
        <v>8</v>
      </c>
      <c r="K626" s="39"/>
    </row>
    <row r="627" spans="1:11" x14ac:dyDescent="0.25">
      <c r="A627">
        <v>108</v>
      </c>
      <c r="B627" s="8"/>
      <c r="C627" s="9"/>
      <c r="D627" s="9">
        <v>13903</v>
      </c>
      <c r="E627" s="10"/>
      <c r="F627" s="9" t="s">
        <v>10</v>
      </c>
      <c r="G627" s="39" t="s">
        <v>10</v>
      </c>
      <c r="H627" s="39">
        <v>30</v>
      </c>
      <c r="I627" s="39">
        <v>5</v>
      </c>
      <c r="J627" s="39">
        <v>7</v>
      </c>
      <c r="K627" s="39"/>
    </row>
    <row r="628" spans="1:11" x14ac:dyDescent="0.25">
      <c r="A628">
        <v>109</v>
      </c>
      <c r="B628" s="8"/>
      <c r="C628" s="9"/>
      <c r="D628" s="9">
        <v>13903</v>
      </c>
      <c r="E628" s="10"/>
      <c r="F628" s="9" t="s">
        <v>9</v>
      </c>
      <c r="G628" s="39" t="s">
        <v>9</v>
      </c>
      <c r="H628" s="39">
        <v>32</v>
      </c>
      <c r="I628" s="39">
        <v>7</v>
      </c>
      <c r="J628" s="39">
        <v>13</v>
      </c>
      <c r="K628" s="39"/>
    </row>
    <row r="629" spans="1:11" x14ac:dyDescent="0.25">
      <c r="A629">
        <v>110</v>
      </c>
      <c r="B629" s="8"/>
      <c r="C629" s="9"/>
      <c r="D629" s="9">
        <v>13903</v>
      </c>
      <c r="E629" s="10"/>
      <c r="F629" s="9" t="s">
        <v>10</v>
      </c>
      <c r="G629" s="39" t="s">
        <v>10</v>
      </c>
      <c r="H629" s="39">
        <v>28</v>
      </c>
      <c r="I629" s="39">
        <v>5</v>
      </c>
      <c r="J629" s="39">
        <v>7</v>
      </c>
      <c r="K629" s="39"/>
    </row>
    <row r="630" spans="1:11" x14ac:dyDescent="0.25">
      <c r="A630">
        <v>111</v>
      </c>
      <c r="B630" s="8"/>
      <c r="C630" s="9"/>
      <c r="D630" s="9">
        <v>13903</v>
      </c>
      <c r="E630" s="10"/>
      <c r="F630" s="9" t="s">
        <v>10</v>
      </c>
      <c r="G630" s="39" t="s">
        <v>10</v>
      </c>
      <c r="H630" s="39">
        <v>37</v>
      </c>
      <c r="I630" s="39">
        <v>6</v>
      </c>
      <c r="J630" s="39">
        <v>9</v>
      </c>
      <c r="K630" s="39"/>
    </row>
    <row r="631" spans="1:11" x14ac:dyDescent="0.25">
      <c r="A631">
        <v>112</v>
      </c>
      <c r="B631" s="8"/>
      <c r="C631" s="9"/>
      <c r="D631" s="9">
        <v>13903</v>
      </c>
      <c r="E631" s="10"/>
      <c r="F631" s="9" t="s">
        <v>11</v>
      </c>
      <c r="G631" s="39" t="s">
        <v>11</v>
      </c>
      <c r="H631" s="39">
        <v>32</v>
      </c>
      <c r="I631" s="39">
        <v>4</v>
      </c>
      <c r="J631" s="39">
        <v>6</v>
      </c>
      <c r="K631" s="39"/>
    </row>
    <row r="632" spans="1:11" x14ac:dyDescent="0.25">
      <c r="A632">
        <v>113</v>
      </c>
      <c r="B632" s="8"/>
      <c r="C632" s="9"/>
      <c r="D632" s="9">
        <v>13903</v>
      </c>
      <c r="E632" s="10"/>
      <c r="F632" s="9" t="s">
        <v>10</v>
      </c>
      <c r="G632" s="39" t="s">
        <v>10</v>
      </c>
      <c r="H632" s="39">
        <v>32</v>
      </c>
      <c r="I632" s="39">
        <v>6</v>
      </c>
      <c r="J632" s="39">
        <v>4</v>
      </c>
      <c r="K632" s="39"/>
    </row>
    <row r="633" spans="1:11" x14ac:dyDescent="0.25">
      <c r="A633">
        <v>114</v>
      </c>
      <c r="B633" s="8"/>
      <c r="C633" s="9"/>
      <c r="D633" s="9">
        <v>13903</v>
      </c>
      <c r="E633" s="10"/>
      <c r="F633" s="9" t="s">
        <v>9</v>
      </c>
      <c r="G633" s="39" t="s">
        <v>9</v>
      </c>
      <c r="H633" s="39">
        <v>27</v>
      </c>
      <c r="I633" s="39">
        <v>6</v>
      </c>
      <c r="J633" s="39">
        <v>7</v>
      </c>
      <c r="K633" s="39"/>
    </row>
    <row r="634" spans="1:11" x14ac:dyDescent="0.25">
      <c r="A634">
        <v>115</v>
      </c>
      <c r="B634" s="8"/>
      <c r="C634" s="9"/>
      <c r="D634" s="9">
        <v>13903</v>
      </c>
      <c r="E634" s="10"/>
      <c r="F634" s="9" t="s">
        <v>9</v>
      </c>
      <c r="G634" s="39" t="s">
        <v>9</v>
      </c>
      <c r="H634" s="39">
        <v>27</v>
      </c>
      <c r="I634" s="39">
        <v>7</v>
      </c>
      <c r="J634" s="39">
        <v>6</v>
      </c>
      <c r="K634" s="39"/>
    </row>
    <row r="635" spans="1:11" x14ac:dyDescent="0.25">
      <c r="A635">
        <v>116</v>
      </c>
      <c r="B635" s="8"/>
      <c r="C635" s="9"/>
      <c r="D635" s="9">
        <v>13903</v>
      </c>
      <c r="E635" s="10"/>
      <c r="F635" s="9" t="s">
        <v>9</v>
      </c>
      <c r="G635" s="39" t="s">
        <v>9</v>
      </c>
      <c r="H635" s="39">
        <v>27</v>
      </c>
      <c r="I635" s="39">
        <v>5</v>
      </c>
      <c r="J635" s="39">
        <v>5</v>
      </c>
      <c r="K635" s="39"/>
    </row>
    <row r="636" spans="1:11" x14ac:dyDescent="0.25">
      <c r="A636">
        <v>117</v>
      </c>
      <c r="B636" s="8"/>
      <c r="C636" s="9"/>
      <c r="D636" s="9">
        <v>13903</v>
      </c>
      <c r="E636" s="10"/>
      <c r="F636" s="9" t="s">
        <v>9</v>
      </c>
      <c r="G636" s="39" t="s">
        <v>11</v>
      </c>
      <c r="H636" s="39">
        <v>26</v>
      </c>
      <c r="I636" s="39">
        <v>6</v>
      </c>
      <c r="J636" s="39">
        <v>9</v>
      </c>
      <c r="K636" s="39"/>
    </row>
    <row r="637" spans="1:11" x14ac:dyDescent="0.25">
      <c r="A637">
        <v>118</v>
      </c>
      <c r="B637" s="8"/>
      <c r="C637" s="9"/>
      <c r="D637" s="9">
        <v>13903</v>
      </c>
      <c r="E637" s="10"/>
      <c r="F637" s="9" t="s">
        <v>11</v>
      </c>
      <c r="G637" s="39" t="s">
        <v>11</v>
      </c>
      <c r="H637" s="39">
        <v>40</v>
      </c>
      <c r="I637" s="39">
        <v>7</v>
      </c>
      <c r="J637" s="39">
        <v>10</v>
      </c>
      <c r="K637" s="39"/>
    </row>
    <row r="638" spans="1:11" x14ac:dyDescent="0.25">
      <c r="A638">
        <v>119</v>
      </c>
      <c r="B638" s="8"/>
      <c r="C638" s="9"/>
      <c r="D638" s="9">
        <v>13903</v>
      </c>
      <c r="E638" s="10"/>
      <c r="F638" s="9" t="s">
        <v>10</v>
      </c>
      <c r="G638" s="39" t="s">
        <v>11</v>
      </c>
      <c r="H638" s="39">
        <v>25</v>
      </c>
      <c r="I638" s="39">
        <v>6</v>
      </c>
      <c r="J638" s="39">
        <v>6</v>
      </c>
      <c r="K638" s="39"/>
    </row>
    <row r="639" spans="1:11" x14ac:dyDescent="0.25">
      <c r="A639">
        <v>120</v>
      </c>
      <c r="B639" s="8"/>
      <c r="C639" s="9"/>
      <c r="D639" s="9">
        <v>13903</v>
      </c>
      <c r="E639" s="10"/>
      <c r="F639" s="9" t="s">
        <v>10</v>
      </c>
      <c r="G639" s="39" t="s">
        <v>10</v>
      </c>
      <c r="H639" s="39">
        <v>32</v>
      </c>
      <c r="I639" s="39">
        <v>6</v>
      </c>
      <c r="J639" s="39">
        <v>10</v>
      </c>
      <c r="K639" s="39"/>
    </row>
    <row r="640" spans="1:11" x14ac:dyDescent="0.25">
      <c r="A640">
        <v>121</v>
      </c>
      <c r="B640" s="8"/>
      <c r="C640" s="9"/>
      <c r="D640" s="9">
        <v>13903</v>
      </c>
      <c r="E640" s="10"/>
      <c r="F640" s="9" t="s">
        <v>10</v>
      </c>
      <c r="G640" s="39" t="s">
        <v>9</v>
      </c>
      <c r="H640" s="39">
        <v>37</v>
      </c>
      <c r="I640" s="39">
        <v>8</v>
      </c>
      <c r="J640" s="39">
        <v>10</v>
      </c>
      <c r="K640" s="39"/>
    </row>
    <row r="641" spans="1:11" x14ac:dyDescent="0.25">
      <c r="A641">
        <v>122</v>
      </c>
      <c r="B641" s="8"/>
      <c r="C641" s="9"/>
      <c r="D641" s="9">
        <v>13903</v>
      </c>
      <c r="E641" s="10"/>
      <c r="F641" s="9" t="s">
        <v>10</v>
      </c>
      <c r="G641" s="39" t="s">
        <v>10</v>
      </c>
      <c r="H641" s="39">
        <v>28</v>
      </c>
      <c r="I641" s="39">
        <v>7</v>
      </c>
      <c r="J641" s="39">
        <v>6</v>
      </c>
      <c r="K641" s="39"/>
    </row>
    <row r="642" spans="1:11" x14ac:dyDescent="0.25">
      <c r="A642">
        <v>123</v>
      </c>
      <c r="B642" s="8"/>
      <c r="C642" s="9"/>
      <c r="D642" s="9">
        <v>13903</v>
      </c>
      <c r="E642" s="10"/>
      <c r="F642" s="9" t="s">
        <v>9</v>
      </c>
      <c r="G642" s="39" t="s">
        <v>10</v>
      </c>
      <c r="H642" s="39">
        <v>34</v>
      </c>
      <c r="I642" s="39">
        <v>7</v>
      </c>
      <c r="J642" s="39">
        <v>10</v>
      </c>
      <c r="K642" s="39"/>
    </row>
    <row r="643" spans="1:11" x14ac:dyDescent="0.25">
      <c r="A643">
        <v>124</v>
      </c>
      <c r="B643" s="8"/>
      <c r="C643" s="9"/>
      <c r="D643" s="9">
        <v>13903</v>
      </c>
      <c r="E643" s="10"/>
      <c r="F643" s="9" t="s">
        <v>11</v>
      </c>
      <c r="G643" s="39" t="s">
        <v>11</v>
      </c>
      <c r="H643" s="39">
        <v>34</v>
      </c>
      <c r="I643" s="39">
        <v>6</v>
      </c>
      <c r="J643" s="39">
        <v>10</v>
      </c>
      <c r="K643" s="39"/>
    </row>
    <row r="644" spans="1:11" x14ac:dyDescent="0.25">
      <c r="A644">
        <v>125</v>
      </c>
      <c r="B644" s="8"/>
      <c r="C644" s="9"/>
      <c r="D644" s="9">
        <v>13903</v>
      </c>
      <c r="E644" s="10"/>
      <c r="F644" s="9" t="s">
        <v>9</v>
      </c>
      <c r="G644" s="39" t="s">
        <v>9</v>
      </c>
      <c r="H644" s="39">
        <v>40</v>
      </c>
      <c r="I644" s="39">
        <v>8</v>
      </c>
      <c r="J644" s="39">
        <v>11</v>
      </c>
      <c r="K644" s="39"/>
    </row>
    <row r="645" spans="1:11" x14ac:dyDescent="0.25">
      <c r="A645">
        <v>126</v>
      </c>
      <c r="B645" s="8"/>
      <c r="C645" s="9"/>
      <c r="D645" s="9">
        <v>13903</v>
      </c>
      <c r="E645" s="10"/>
      <c r="F645" s="9" t="s">
        <v>10</v>
      </c>
      <c r="G645" s="39" t="s">
        <v>11</v>
      </c>
      <c r="H645" s="39">
        <v>27</v>
      </c>
      <c r="I645" s="39">
        <v>5</v>
      </c>
      <c r="J645" s="39">
        <v>5</v>
      </c>
      <c r="K645" s="39"/>
    </row>
    <row r="646" spans="1:11" x14ac:dyDescent="0.25">
      <c r="A646">
        <v>127</v>
      </c>
      <c r="B646" s="8"/>
      <c r="C646" s="9"/>
      <c r="D646" s="9">
        <v>13903</v>
      </c>
      <c r="E646" s="10"/>
      <c r="F646" s="9" t="s">
        <v>9</v>
      </c>
      <c r="G646" s="39" t="s">
        <v>9</v>
      </c>
      <c r="H646" s="39">
        <v>33</v>
      </c>
      <c r="I646" s="39">
        <v>7</v>
      </c>
      <c r="J646" s="39">
        <v>15</v>
      </c>
      <c r="K646" s="39"/>
    </row>
    <row r="647" spans="1:11" x14ac:dyDescent="0.25">
      <c r="A647">
        <v>128</v>
      </c>
      <c r="B647" s="8"/>
      <c r="C647" s="9"/>
      <c r="D647" s="9">
        <v>13903</v>
      </c>
      <c r="E647" s="10"/>
      <c r="F647" s="9" t="s">
        <v>10</v>
      </c>
      <c r="G647" s="39" t="s">
        <v>10</v>
      </c>
      <c r="H647" s="39">
        <v>28</v>
      </c>
      <c r="I647" s="39">
        <v>6</v>
      </c>
      <c r="J647" s="39">
        <v>7</v>
      </c>
      <c r="K647" s="39"/>
    </row>
    <row r="648" spans="1:11" x14ac:dyDescent="0.25">
      <c r="A648">
        <v>129</v>
      </c>
      <c r="B648" s="8"/>
      <c r="C648" s="9"/>
      <c r="D648" s="9">
        <v>13903</v>
      </c>
      <c r="E648" s="10"/>
      <c r="F648" s="9" t="s">
        <v>9</v>
      </c>
      <c r="G648" s="39" t="s">
        <v>9</v>
      </c>
      <c r="H648" s="39">
        <v>36</v>
      </c>
      <c r="I648" s="39">
        <v>5</v>
      </c>
      <c r="J648" s="39">
        <v>10</v>
      </c>
      <c r="K648" s="39"/>
    </row>
    <row r="649" spans="1:11" x14ac:dyDescent="0.25">
      <c r="A649">
        <v>130</v>
      </c>
      <c r="B649" s="8"/>
      <c r="C649" s="9"/>
      <c r="D649" s="9">
        <v>13903</v>
      </c>
      <c r="E649" s="10"/>
      <c r="F649" s="9" t="s">
        <v>10</v>
      </c>
      <c r="G649" s="39" t="s">
        <v>9</v>
      </c>
      <c r="H649" s="39">
        <v>27</v>
      </c>
      <c r="I649" s="39">
        <v>5</v>
      </c>
      <c r="J649" s="39">
        <v>10</v>
      </c>
      <c r="K649" s="39"/>
    </row>
    <row r="650" spans="1:11" x14ac:dyDescent="0.25">
      <c r="A650">
        <v>1</v>
      </c>
      <c r="B650" s="8">
        <v>6</v>
      </c>
      <c r="C650" s="9" t="s">
        <v>15</v>
      </c>
      <c r="D650" s="9">
        <v>63705</v>
      </c>
      <c r="E650" s="10" t="s">
        <v>10</v>
      </c>
      <c r="F650" s="9" t="s">
        <v>11</v>
      </c>
      <c r="G650" s="39" t="s">
        <v>10</v>
      </c>
      <c r="H650" s="39">
        <v>30</v>
      </c>
      <c r="I650" s="39">
        <v>5</v>
      </c>
      <c r="J650" s="39">
        <v>7</v>
      </c>
      <c r="K650" s="39"/>
    </row>
    <row r="651" spans="1:11" x14ac:dyDescent="0.25">
      <c r="A651">
        <v>2</v>
      </c>
      <c r="B651" s="8"/>
      <c r="C651" s="9"/>
      <c r="D651" s="9">
        <v>63705</v>
      </c>
      <c r="E651" s="10" t="s">
        <v>10</v>
      </c>
      <c r="F651" s="9" t="s">
        <v>9</v>
      </c>
      <c r="G651" s="39" t="s">
        <v>9</v>
      </c>
      <c r="H651" s="39">
        <v>44</v>
      </c>
      <c r="I651" s="39">
        <v>6</v>
      </c>
      <c r="J651" s="39">
        <v>29</v>
      </c>
      <c r="K651" s="39"/>
    </row>
    <row r="652" spans="1:11" x14ac:dyDescent="0.25">
      <c r="A652">
        <v>3</v>
      </c>
      <c r="B652" s="8"/>
      <c r="C652" s="9"/>
      <c r="D652" s="9">
        <v>63705</v>
      </c>
      <c r="E652" s="10" t="s">
        <v>10</v>
      </c>
      <c r="F652" s="9" t="s">
        <v>9</v>
      </c>
      <c r="G652" s="39" t="s">
        <v>9</v>
      </c>
      <c r="H652" s="39">
        <v>40</v>
      </c>
      <c r="I652" s="39">
        <v>7</v>
      </c>
      <c r="J652" s="39">
        <v>15</v>
      </c>
      <c r="K652" s="39"/>
    </row>
    <row r="653" spans="1:11" x14ac:dyDescent="0.25">
      <c r="A653">
        <v>4</v>
      </c>
      <c r="B653" s="8"/>
      <c r="C653" s="9"/>
      <c r="D653" s="9">
        <v>63705</v>
      </c>
      <c r="E653" s="10" t="s">
        <v>10</v>
      </c>
      <c r="F653" s="9" t="s">
        <v>9</v>
      </c>
      <c r="G653" s="39" t="s">
        <v>9</v>
      </c>
      <c r="H653" s="39">
        <v>41</v>
      </c>
      <c r="I653" s="39">
        <v>7</v>
      </c>
      <c r="J653" s="39">
        <v>16</v>
      </c>
      <c r="K653" s="39"/>
    </row>
    <row r="654" spans="1:11" x14ac:dyDescent="0.25">
      <c r="A654">
        <v>5</v>
      </c>
      <c r="B654" s="8"/>
      <c r="C654" s="9"/>
      <c r="D654" s="9">
        <v>63705</v>
      </c>
      <c r="E654" s="10" t="s">
        <v>10</v>
      </c>
      <c r="F654" s="9" t="s">
        <v>10</v>
      </c>
      <c r="G654" s="39" t="s">
        <v>10</v>
      </c>
      <c r="H654" s="39">
        <v>38</v>
      </c>
      <c r="I654" s="39">
        <v>5</v>
      </c>
      <c r="J654" s="39">
        <v>26</v>
      </c>
      <c r="K654" s="39"/>
    </row>
    <row r="655" spans="1:11" x14ac:dyDescent="0.25">
      <c r="A655">
        <v>6</v>
      </c>
      <c r="B655" s="8"/>
      <c r="C655" s="9"/>
      <c r="D655" s="9">
        <v>63705</v>
      </c>
      <c r="E655" s="10" t="s">
        <v>11</v>
      </c>
      <c r="F655" s="9" t="s">
        <v>9</v>
      </c>
      <c r="G655" s="39" t="s">
        <v>9</v>
      </c>
      <c r="H655" s="39">
        <v>39</v>
      </c>
      <c r="I655" s="39">
        <v>5</v>
      </c>
      <c r="J655" s="39">
        <v>10</v>
      </c>
      <c r="K655" s="39"/>
    </row>
    <row r="656" spans="1:11" x14ac:dyDescent="0.25">
      <c r="A656">
        <v>7</v>
      </c>
      <c r="B656" s="8"/>
      <c r="C656" s="9"/>
      <c r="D656" s="9">
        <v>63705</v>
      </c>
      <c r="E656" s="10" t="s">
        <v>9</v>
      </c>
      <c r="F656" s="9" t="s">
        <v>9</v>
      </c>
      <c r="G656" s="39" t="s">
        <v>9</v>
      </c>
      <c r="H656" s="39">
        <v>40</v>
      </c>
      <c r="I656" s="39">
        <v>11</v>
      </c>
      <c r="J656" s="39">
        <v>14</v>
      </c>
      <c r="K656" s="39"/>
    </row>
    <row r="657" spans="1:11" x14ac:dyDescent="0.25">
      <c r="A657">
        <v>8</v>
      </c>
      <c r="B657" s="8"/>
      <c r="C657" s="9"/>
      <c r="D657" s="9">
        <v>63705</v>
      </c>
      <c r="E657" s="10" t="s">
        <v>9</v>
      </c>
      <c r="F657" s="9" t="s">
        <v>9</v>
      </c>
      <c r="G657" s="39" t="s">
        <v>9</v>
      </c>
      <c r="H657" s="39">
        <v>43</v>
      </c>
      <c r="I657" s="39">
        <v>10</v>
      </c>
      <c r="J657" s="39">
        <v>16</v>
      </c>
      <c r="K657" s="39"/>
    </row>
    <row r="658" spans="1:11" x14ac:dyDescent="0.25">
      <c r="A658">
        <v>9</v>
      </c>
      <c r="B658" s="8"/>
      <c r="C658" s="9"/>
      <c r="D658" s="9">
        <v>63705</v>
      </c>
      <c r="E658" s="10" t="s">
        <v>11</v>
      </c>
      <c r="F658" s="9" t="s">
        <v>11</v>
      </c>
      <c r="G658" s="39" t="s">
        <v>11</v>
      </c>
      <c r="H658" s="39">
        <v>28</v>
      </c>
      <c r="I658" s="39">
        <v>4.5</v>
      </c>
      <c r="J658" s="39">
        <v>17</v>
      </c>
      <c r="K658" s="39"/>
    </row>
    <row r="659" spans="1:11" x14ac:dyDescent="0.25">
      <c r="A659">
        <v>10</v>
      </c>
      <c r="B659" s="8"/>
      <c r="C659" s="9"/>
      <c r="D659" s="9">
        <v>63705</v>
      </c>
      <c r="E659" s="10" t="s">
        <v>9</v>
      </c>
      <c r="F659" s="9" t="s">
        <v>9</v>
      </c>
      <c r="G659" s="39" t="s">
        <v>9</v>
      </c>
      <c r="H659" s="39">
        <v>36</v>
      </c>
      <c r="I659" s="39">
        <v>7</v>
      </c>
      <c r="J659" s="39">
        <v>9</v>
      </c>
      <c r="K659" s="39"/>
    </row>
    <row r="660" spans="1:11" x14ac:dyDescent="0.25">
      <c r="A660">
        <v>11</v>
      </c>
      <c r="B660" s="8"/>
      <c r="C660" s="9"/>
      <c r="D660" s="9">
        <v>63705</v>
      </c>
      <c r="E660" s="10" t="s">
        <v>9</v>
      </c>
      <c r="F660" s="9" t="s">
        <v>10</v>
      </c>
      <c r="G660" s="39" t="s">
        <v>10</v>
      </c>
      <c r="H660" s="39">
        <v>31</v>
      </c>
      <c r="I660" s="39">
        <v>7.5</v>
      </c>
      <c r="J660" s="39">
        <v>4.5</v>
      </c>
      <c r="K660" s="39"/>
    </row>
    <row r="661" spans="1:11" x14ac:dyDescent="0.25">
      <c r="A661">
        <v>12</v>
      </c>
      <c r="B661" s="8"/>
      <c r="C661" s="9"/>
      <c r="D661" s="9">
        <v>63705</v>
      </c>
      <c r="E661" s="10" t="s">
        <v>10</v>
      </c>
      <c r="F661" s="9" t="s">
        <v>11</v>
      </c>
      <c r="G661" s="39" t="s">
        <v>11</v>
      </c>
      <c r="H661" s="39">
        <v>30</v>
      </c>
      <c r="I661" s="39">
        <v>7</v>
      </c>
      <c r="J661" s="39">
        <v>21</v>
      </c>
      <c r="K661" s="39"/>
    </row>
    <row r="662" spans="1:11" x14ac:dyDescent="0.25">
      <c r="A662">
        <v>13</v>
      </c>
      <c r="B662" s="8"/>
      <c r="C662" s="9"/>
      <c r="D662" s="9">
        <v>63705</v>
      </c>
      <c r="E662" s="10" t="s">
        <v>9</v>
      </c>
      <c r="F662" s="9" t="s">
        <v>10</v>
      </c>
      <c r="G662" s="39" t="s">
        <v>9</v>
      </c>
      <c r="H662" s="39">
        <v>35</v>
      </c>
      <c r="I662" s="39">
        <v>8</v>
      </c>
      <c r="J662" s="39">
        <v>13</v>
      </c>
      <c r="K662" s="39"/>
    </row>
    <row r="663" spans="1:11" x14ac:dyDescent="0.25">
      <c r="A663">
        <v>14</v>
      </c>
      <c r="B663" s="8"/>
      <c r="C663" s="9"/>
      <c r="D663" s="9">
        <v>63705</v>
      </c>
      <c r="E663" s="10" t="s">
        <v>10</v>
      </c>
      <c r="F663" s="9" t="s">
        <v>11</v>
      </c>
      <c r="G663" s="39" t="s">
        <v>11</v>
      </c>
      <c r="H663" s="39">
        <v>31</v>
      </c>
      <c r="I663" s="39">
        <v>5</v>
      </c>
      <c r="J663" s="39">
        <v>19</v>
      </c>
      <c r="K663" s="39"/>
    </row>
    <row r="664" spans="1:11" x14ac:dyDescent="0.25">
      <c r="A664">
        <v>15</v>
      </c>
      <c r="B664" s="8"/>
      <c r="C664" s="9"/>
      <c r="D664" s="9">
        <v>63705</v>
      </c>
      <c r="E664" s="10" t="s">
        <v>9</v>
      </c>
      <c r="F664" s="9" t="s">
        <v>9</v>
      </c>
      <c r="G664" s="39" t="s">
        <v>10</v>
      </c>
      <c r="H664" s="39">
        <v>33</v>
      </c>
      <c r="I664" s="39">
        <v>6.5</v>
      </c>
      <c r="J664" s="39">
        <v>9.5</v>
      </c>
      <c r="K664" s="39"/>
    </row>
    <row r="665" spans="1:11" x14ac:dyDescent="0.25">
      <c r="A665">
        <v>16</v>
      </c>
      <c r="B665" s="8"/>
      <c r="C665" s="9"/>
      <c r="D665" s="9">
        <v>63705</v>
      </c>
      <c r="E665" s="10" t="s">
        <v>10</v>
      </c>
      <c r="F665" s="9" t="s">
        <v>10</v>
      </c>
      <c r="G665" s="39" t="s">
        <v>10</v>
      </c>
      <c r="H665" s="39">
        <v>35</v>
      </c>
      <c r="I665" s="39">
        <v>6</v>
      </c>
      <c r="J665" s="39">
        <v>10</v>
      </c>
      <c r="K665" s="39"/>
    </row>
    <row r="666" spans="1:11" x14ac:dyDescent="0.25">
      <c r="A666">
        <v>17</v>
      </c>
      <c r="B666" s="8"/>
      <c r="C666" s="9"/>
      <c r="D666" s="9">
        <v>63705</v>
      </c>
      <c r="E666" s="10" t="s">
        <v>11</v>
      </c>
      <c r="F666" s="9" t="s">
        <v>11</v>
      </c>
      <c r="G666" s="39" t="s">
        <v>11</v>
      </c>
      <c r="H666" s="39">
        <v>29</v>
      </c>
      <c r="I666" s="39">
        <v>6</v>
      </c>
      <c r="J666" s="39">
        <v>7</v>
      </c>
      <c r="K666" s="39"/>
    </row>
    <row r="667" spans="1:11" x14ac:dyDescent="0.25">
      <c r="A667">
        <v>18</v>
      </c>
      <c r="B667" s="8"/>
      <c r="C667" s="9"/>
      <c r="D667" s="9">
        <v>63705</v>
      </c>
      <c r="E667" s="10" t="s">
        <v>11</v>
      </c>
      <c r="F667" s="9" t="s">
        <v>11</v>
      </c>
      <c r="G667" s="39" t="s">
        <v>11</v>
      </c>
      <c r="H667" s="39">
        <v>31</v>
      </c>
      <c r="I667" s="39">
        <v>5</v>
      </c>
      <c r="J667" s="39">
        <v>6</v>
      </c>
      <c r="K667" s="39"/>
    </row>
    <row r="668" spans="1:11" x14ac:dyDescent="0.25">
      <c r="A668">
        <v>19</v>
      </c>
      <c r="B668" s="8"/>
      <c r="C668" s="9"/>
      <c r="D668" s="9">
        <v>63705</v>
      </c>
      <c r="E668" s="10" t="s">
        <v>10</v>
      </c>
      <c r="F668" s="9" t="s">
        <v>10</v>
      </c>
      <c r="G668" s="39" t="s">
        <v>10</v>
      </c>
      <c r="H668" s="39">
        <v>42</v>
      </c>
      <c r="I668" s="39">
        <v>9</v>
      </c>
      <c r="J668" s="39">
        <v>13</v>
      </c>
      <c r="K668" s="39"/>
    </row>
    <row r="669" spans="1:11" x14ac:dyDescent="0.25">
      <c r="A669">
        <v>20</v>
      </c>
      <c r="B669" s="8"/>
      <c r="C669" s="9"/>
      <c r="D669" s="9">
        <v>63705</v>
      </c>
      <c r="E669" s="10" t="s">
        <v>10</v>
      </c>
      <c r="F669" s="9" t="s">
        <v>11</v>
      </c>
      <c r="G669" s="39" t="s">
        <v>11</v>
      </c>
      <c r="H669" s="39">
        <v>29</v>
      </c>
      <c r="I669" s="39">
        <v>5</v>
      </c>
      <c r="J669" s="39">
        <v>6</v>
      </c>
      <c r="K669" s="39"/>
    </row>
    <row r="670" spans="1:11" x14ac:dyDescent="0.25">
      <c r="A670">
        <v>21</v>
      </c>
      <c r="B670" s="8"/>
      <c r="C670" s="9"/>
      <c r="D670" s="9">
        <v>63705</v>
      </c>
      <c r="E670" s="10" t="s">
        <v>9</v>
      </c>
      <c r="F670" s="9" t="s">
        <v>9</v>
      </c>
      <c r="G670" s="39" t="s">
        <v>10</v>
      </c>
      <c r="H670" s="39">
        <v>27</v>
      </c>
      <c r="I670" s="39">
        <v>7</v>
      </c>
      <c r="J670" s="39">
        <v>8</v>
      </c>
      <c r="K670" s="39"/>
    </row>
    <row r="671" spans="1:11" x14ac:dyDescent="0.25">
      <c r="A671">
        <v>22</v>
      </c>
      <c r="B671" s="8"/>
      <c r="C671" s="9"/>
      <c r="D671" s="9">
        <v>63705</v>
      </c>
      <c r="E671" s="10" t="s">
        <v>10</v>
      </c>
      <c r="F671" s="9" t="s">
        <v>10</v>
      </c>
      <c r="G671" s="39" t="s">
        <v>10</v>
      </c>
      <c r="H671" s="39">
        <v>34</v>
      </c>
      <c r="I671" s="39">
        <v>7</v>
      </c>
      <c r="J671" s="39">
        <v>7</v>
      </c>
      <c r="K671" s="39"/>
    </row>
    <row r="672" spans="1:11" x14ac:dyDescent="0.25">
      <c r="A672">
        <v>23</v>
      </c>
      <c r="B672" s="8"/>
      <c r="C672" s="9"/>
      <c r="D672" s="9">
        <v>63705</v>
      </c>
      <c r="E672" s="10" t="s">
        <v>10</v>
      </c>
      <c r="F672" s="9" t="s">
        <v>10</v>
      </c>
      <c r="G672" s="39" t="s">
        <v>10</v>
      </c>
      <c r="H672" s="39">
        <v>40</v>
      </c>
      <c r="I672" s="39">
        <v>6.5</v>
      </c>
      <c r="J672" s="39">
        <v>8</v>
      </c>
      <c r="K672" s="39"/>
    </row>
    <row r="673" spans="1:11" x14ac:dyDescent="0.25">
      <c r="A673">
        <v>24</v>
      </c>
      <c r="B673" s="8"/>
      <c r="C673" s="9"/>
      <c r="D673" s="9">
        <v>63705</v>
      </c>
      <c r="E673" s="10" t="s">
        <v>9</v>
      </c>
      <c r="F673" s="9" t="s">
        <v>9</v>
      </c>
      <c r="G673" s="39" t="s">
        <v>9</v>
      </c>
      <c r="H673" s="39">
        <v>41</v>
      </c>
      <c r="I673" s="39">
        <v>7</v>
      </c>
      <c r="J673" s="39">
        <v>10</v>
      </c>
      <c r="K673" s="39"/>
    </row>
    <row r="674" spans="1:11" x14ac:dyDescent="0.25">
      <c r="A674">
        <v>25</v>
      </c>
      <c r="B674" s="8"/>
      <c r="C674" s="9"/>
      <c r="D674" s="9">
        <v>63705</v>
      </c>
      <c r="E674" s="10" t="s">
        <v>10</v>
      </c>
      <c r="F674" s="9" t="s">
        <v>10</v>
      </c>
      <c r="G674" s="39" t="s">
        <v>10</v>
      </c>
      <c r="H674" s="39">
        <v>38</v>
      </c>
      <c r="I674" s="39">
        <v>6</v>
      </c>
      <c r="J674" s="39">
        <v>10.5</v>
      </c>
      <c r="K674" s="39"/>
    </row>
    <row r="675" spans="1:11" x14ac:dyDescent="0.25">
      <c r="A675">
        <v>26</v>
      </c>
      <c r="B675" s="8"/>
      <c r="C675" s="9"/>
      <c r="D675" s="9">
        <v>63705</v>
      </c>
      <c r="E675" s="10" t="s">
        <v>11</v>
      </c>
      <c r="F675" s="9" t="s">
        <v>11</v>
      </c>
      <c r="G675" s="39" t="s">
        <v>11</v>
      </c>
      <c r="H675" s="39">
        <v>37</v>
      </c>
      <c r="I675" s="39">
        <v>5</v>
      </c>
      <c r="J675" s="39">
        <v>7</v>
      </c>
      <c r="K675" s="39"/>
    </row>
    <row r="676" spans="1:11" x14ac:dyDescent="0.25">
      <c r="A676">
        <v>27</v>
      </c>
      <c r="B676" s="8"/>
      <c r="C676" s="9"/>
      <c r="D676" s="9">
        <v>63705</v>
      </c>
      <c r="E676" s="10" t="s">
        <v>11</v>
      </c>
      <c r="F676" s="9" t="s">
        <v>11</v>
      </c>
      <c r="G676" s="39" t="s">
        <v>11</v>
      </c>
      <c r="H676" s="39">
        <v>35</v>
      </c>
      <c r="I676" s="39">
        <v>3</v>
      </c>
      <c r="J676" s="39">
        <v>4.5</v>
      </c>
      <c r="K676" s="39"/>
    </row>
    <row r="677" spans="1:11" x14ac:dyDescent="0.25">
      <c r="A677">
        <v>28</v>
      </c>
      <c r="B677" s="8"/>
      <c r="C677" s="9"/>
      <c r="D677" s="9">
        <v>63705</v>
      </c>
      <c r="E677" s="10" t="s">
        <v>11</v>
      </c>
      <c r="F677" s="9" t="s">
        <v>12</v>
      </c>
      <c r="G677" s="39" t="s">
        <v>11</v>
      </c>
      <c r="H677" s="39">
        <v>33</v>
      </c>
      <c r="I677" s="39">
        <v>4</v>
      </c>
      <c r="J677" s="39">
        <v>5</v>
      </c>
      <c r="K677" s="39"/>
    </row>
    <row r="678" spans="1:11" x14ac:dyDescent="0.25">
      <c r="A678">
        <v>29</v>
      </c>
      <c r="B678" s="8"/>
      <c r="C678" s="9"/>
      <c r="D678" s="9">
        <v>63705</v>
      </c>
      <c r="E678" s="10" t="s">
        <v>10</v>
      </c>
      <c r="F678" s="9" t="s">
        <v>10</v>
      </c>
      <c r="G678" s="39" t="s">
        <v>10</v>
      </c>
      <c r="H678" s="39">
        <v>36</v>
      </c>
      <c r="I678" s="39">
        <v>6</v>
      </c>
      <c r="J678" s="39">
        <v>9.5</v>
      </c>
      <c r="K678" s="39"/>
    </row>
    <row r="679" spans="1:11" x14ac:dyDescent="0.25">
      <c r="A679">
        <v>30</v>
      </c>
      <c r="B679" s="8"/>
      <c r="C679" s="9"/>
      <c r="D679" s="9">
        <v>63705</v>
      </c>
      <c r="E679" s="10" t="s">
        <v>9</v>
      </c>
      <c r="F679" s="9" t="s">
        <v>9</v>
      </c>
      <c r="G679" s="39" t="s">
        <v>9</v>
      </c>
      <c r="H679" s="39">
        <v>36</v>
      </c>
      <c r="I679" s="39">
        <v>5.5</v>
      </c>
      <c r="J679" s="39">
        <v>6.5</v>
      </c>
      <c r="K679" s="39"/>
    </row>
    <row r="680" spans="1:11" x14ac:dyDescent="0.25">
      <c r="A680">
        <v>31</v>
      </c>
      <c r="B680" s="8"/>
      <c r="C680" s="9"/>
      <c r="D680" s="9">
        <v>63705</v>
      </c>
      <c r="E680" s="10" t="s">
        <v>11</v>
      </c>
      <c r="F680" s="9" t="s">
        <v>10</v>
      </c>
      <c r="G680" s="39" t="s">
        <v>11</v>
      </c>
      <c r="H680" s="39">
        <v>36</v>
      </c>
      <c r="I680" s="39">
        <v>7</v>
      </c>
      <c r="J680" s="39">
        <v>7</v>
      </c>
      <c r="K680" s="39"/>
    </row>
    <row r="681" spans="1:11" x14ac:dyDescent="0.25">
      <c r="A681">
        <v>32</v>
      </c>
      <c r="B681" s="8"/>
      <c r="C681" s="9"/>
      <c r="D681" s="9">
        <v>63705</v>
      </c>
      <c r="E681" s="10" t="s">
        <v>9</v>
      </c>
      <c r="F681" s="9" t="s">
        <v>10</v>
      </c>
      <c r="G681" s="39" t="s">
        <v>10</v>
      </c>
      <c r="H681" s="39">
        <v>30</v>
      </c>
      <c r="I681" s="39">
        <v>6</v>
      </c>
      <c r="J681" s="39">
        <v>6</v>
      </c>
      <c r="K681" s="39"/>
    </row>
    <row r="682" spans="1:11" x14ac:dyDescent="0.25">
      <c r="A682">
        <v>33</v>
      </c>
      <c r="B682" s="8"/>
      <c r="C682" s="9"/>
      <c r="D682" s="9">
        <v>63705</v>
      </c>
      <c r="E682" s="10" t="s">
        <v>9</v>
      </c>
      <c r="F682" s="9" t="s">
        <v>9</v>
      </c>
      <c r="G682" s="39" t="s">
        <v>9</v>
      </c>
      <c r="H682" s="39">
        <v>31</v>
      </c>
      <c r="I682" s="39">
        <v>7</v>
      </c>
      <c r="J682" s="39">
        <v>8</v>
      </c>
      <c r="K682" s="39"/>
    </row>
    <row r="683" spans="1:11" x14ac:dyDescent="0.25">
      <c r="A683">
        <v>34</v>
      </c>
      <c r="B683" s="8"/>
      <c r="C683" s="9"/>
      <c r="D683" s="9">
        <v>63705</v>
      </c>
      <c r="E683" s="10" t="s">
        <v>11</v>
      </c>
      <c r="F683" s="9" t="s">
        <v>11</v>
      </c>
      <c r="G683" s="39" t="s">
        <v>10</v>
      </c>
      <c r="H683" s="39">
        <v>34</v>
      </c>
      <c r="I683" s="39">
        <v>6.5</v>
      </c>
      <c r="J683" s="39">
        <v>10</v>
      </c>
      <c r="K683" s="39"/>
    </row>
    <row r="684" spans="1:11" x14ac:dyDescent="0.25">
      <c r="A684">
        <v>35</v>
      </c>
      <c r="B684" s="8"/>
      <c r="C684" s="9"/>
      <c r="D684" s="9">
        <v>63705</v>
      </c>
      <c r="E684" s="10" t="s">
        <v>11</v>
      </c>
      <c r="F684" s="9" t="s">
        <v>11</v>
      </c>
      <c r="G684" s="39" t="s">
        <v>10</v>
      </c>
      <c r="H684" s="39">
        <v>39</v>
      </c>
      <c r="I684" s="39">
        <v>6</v>
      </c>
      <c r="J684" s="39">
        <v>13</v>
      </c>
      <c r="K684" s="39"/>
    </row>
    <row r="685" spans="1:11" x14ac:dyDescent="0.25">
      <c r="A685">
        <v>36</v>
      </c>
      <c r="B685" s="8"/>
      <c r="C685" s="9"/>
      <c r="D685" s="9">
        <v>63705</v>
      </c>
      <c r="E685" s="10" t="s">
        <v>10</v>
      </c>
      <c r="F685" s="9" t="s">
        <v>11</v>
      </c>
      <c r="G685" s="39" t="s">
        <v>10</v>
      </c>
      <c r="H685" s="39">
        <v>30</v>
      </c>
      <c r="I685" s="39">
        <v>6</v>
      </c>
      <c r="J685" s="39">
        <v>5</v>
      </c>
      <c r="K685" s="39"/>
    </row>
    <row r="686" spans="1:11" x14ac:dyDescent="0.25">
      <c r="A686">
        <v>37</v>
      </c>
      <c r="B686" s="8"/>
      <c r="C686" s="9"/>
      <c r="D686" s="9">
        <v>63705</v>
      </c>
      <c r="E686" s="10" t="s">
        <v>11</v>
      </c>
      <c r="F686" s="9" t="s">
        <v>11</v>
      </c>
      <c r="G686" s="39" t="s">
        <v>10</v>
      </c>
      <c r="H686" s="39">
        <v>39</v>
      </c>
      <c r="I686" s="39">
        <v>7</v>
      </c>
      <c r="J686" s="39">
        <v>10</v>
      </c>
      <c r="K686" s="39"/>
    </row>
    <row r="687" spans="1:11" x14ac:dyDescent="0.25">
      <c r="A687">
        <v>38</v>
      </c>
      <c r="B687" s="8"/>
      <c r="C687" s="9"/>
      <c r="D687" s="9">
        <v>63705</v>
      </c>
      <c r="E687" s="10" t="s">
        <v>11</v>
      </c>
      <c r="F687" s="9" t="s">
        <v>11</v>
      </c>
      <c r="G687" s="39" t="s">
        <v>11</v>
      </c>
      <c r="H687" s="39">
        <v>27</v>
      </c>
      <c r="I687" s="39">
        <v>5</v>
      </c>
      <c r="J687" s="39">
        <v>5</v>
      </c>
      <c r="K687" s="39"/>
    </row>
    <row r="688" spans="1:11" x14ac:dyDescent="0.25">
      <c r="A688">
        <v>39</v>
      </c>
      <c r="B688" s="8"/>
      <c r="C688" s="9"/>
      <c r="D688" s="9">
        <v>63705</v>
      </c>
      <c r="E688" s="10" t="s">
        <v>11</v>
      </c>
      <c r="F688" s="9" t="s">
        <v>11</v>
      </c>
      <c r="G688" s="39" t="s">
        <v>11</v>
      </c>
      <c r="H688" s="39">
        <v>34</v>
      </c>
      <c r="I688" s="39">
        <v>7.5</v>
      </c>
      <c r="J688" s="39">
        <v>8</v>
      </c>
      <c r="K688" s="39"/>
    </row>
    <row r="689" spans="1:11" x14ac:dyDescent="0.25">
      <c r="A689">
        <v>40</v>
      </c>
      <c r="B689" s="8"/>
      <c r="C689" s="9"/>
      <c r="D689" s="9">
        <v>63705</v>
      </c>
      <c r="E689" s="10" t="s">
        <v>11</v>
      </c>
      <c r="F689" s="9" t="s">
        <v>11</v>
      </c>
      <c r="G689" s="39" t="s">
        <v>10</v>
      </c>
      <c r="H689" s="39">
        <v>33</v>
      </c>
      <c r="I689" s="39">
        <v>4.5</v>
      </c>
      <c r="J689" s="39">
        <v>4</v>
      </c>
      <c r="K689" s="39"/>
    </row>
    <row r="690" spans="1:11" x14ac:dyDescent="0.25">
      <c r="A690">
        <v>41</v>
      </c>
      <c r="B690" s="8"/>
      <c r="C690" s="9"/>
      <c r="D690" s="9">
        <v>63705</v>
      </c>
      <c r="E690" s="10" t="s">
        <v>10</v>
      </c>
      <c r="F690" s="9" t="s">
        <v>10</v>
      </c>
      <c r="G690" s="39" t="s">
        <v>10</v>
      </c>
      <c r="H690" s="39">
        <v>30</v>
      </c>
      <c r="I690" s="39">
        <v>5.5</v>
      </c>
      <c r="J690" s="39">
        <v>7</v>
      </c>
      <c r="K690" s="39"/>
    </row>
    <row r="691" spans="1:11" x14ac:dyDescent="0.25">
      <c r="A691">
        <v>42</v>
      </c>
      <c r="B691" s="8"/>
      <c r="C691" s="9"/>
      <c r="D691" s="9">
        <v>63705</v>
      </c>
      <c r="E691" s="10" t="s">
        <v>9</v>
      </c>
      <c r="F691" s="9" t="s">
        <v>9</v>
      </c>
      <c r="G691" s="39" t="s">
        <v>10</v>
      </c>
      <c r="H691" s="39">
        <v>38</v>
      </c>
      <c r="I691" s="39">
        <v>7</v>
      </c>
      <c r="J691" s="39">
        <v>12</v>
      </c>
      <c r="K691" s="39"/>
    </row>
    <row r="692" spans="1:11" x14ac:dyDescent="0.25">
      <c r="A692">
        <v>43</v>
      </c>
      <c r="B692" s="8"/>
      <c r="C692" s="9"/>
      <c r="D692" s="9">
        <v>63705</v>
      </c>
      <c r="E692" s="10" t="s">
        <v>10</v>
      </c>
      <c r="F692" s="9" t="s">
        <v>10</v>
      </c>
      <c r="G692" s="39" t="s">
        <v>11</v>
      </c>
      <c r="H692" s="39">
        <v>32</v>
      </c>
      <c r="I692" s="39">
        <v>6.5</v>
      </c>
      <c r="J692" s="39">
        <v>7</v>
      </c>
      <c r="K692" s="39"/>
    </row>
    <row r="693" spans="1:11" x14ac:dyDescent="0.25">
      <c r="A693">
        <v>44</v>
      </c>
      <c r="B693" s="8"/>
      <c r="C693" s="9"/>
      <c r="D693" s="9">
        <v>63705</v>
      </c>
      <c r="E693" s="10" t="s">
        <v>9</v>
      </c>
      <c r="F693" s="9" t="s">
        <v>9</v>
      </c>
      <c r="G693" s="39" t="s">
        <v>11</v>
      </c>
      <c r="H693" s="39">
        <v>25</v>
      </c>
      <c r="I693" s="39">
        <v>6</v>
      </c>
      <c r="J693" s="39">
        <v>5.5</v>
      </c>
      <c r="K693" s="39"/>
    </row>
    <row r="694" spans="1:11" x14ac:dyDescent="0.25">
      <c r="A694">
        <v>45</v>
      </c>
      <c r="B694" s="8"/>
      <c r="C694" s="9"/>
      <c r="D694" s="9">
        <v>63705</v>
      </c>
      <c r="E694" s="10" t="s">
        <v>11</v>
      </c>
      <c r="F694" s="9" t="s">
        <v>12</v>
      </c>
      <c r="G694" s="39" t="s">
        <v>11</v>
      </c>
      <c r="H694" s="39">
        <v>32</v>
      </c>
      <c r="I694" s="39">
        <v>4.5</v>
      </c>
      <c r="J694" s="39">
        <v>5</v>
      </c>
      <c r="K694" s="39"/>
    </row>
    <row r="695" spans="1:11" x14ac:dyDescent="0.25">
      <c r="A695">
        <v>46</v>
      </c>
      <c r="B695" s="8"/>
      <c r="C695" s="9"/>
      <c r="D695" s="9">
        <v>63705</v>
      </c>
      <c r="E695" s="10" t="s">
        <v>10</v>
      </c>
      <c r="F695" s="9" t="s">
        <v>10</v>
      </c>
      <c r="G695" s="39" t="s">
        <v>11</v>
      </c>
      <c r="H695" s="39">
        <v>23</v>
      </c>
      <c r="I695" s="39">
        <v>6</v>
      </c>
      <c r="J695" s="39">
        <v>4</v>
      </c>
      <c r="K695" s="39"/>
    </row>
    <row r="696" spans="1:11" x14ac:dyDescent="0.25">
      <c r="A696">
        <v>47</v>
      </c>
      <c r="B696" s="8"/>
      <c r="C696" s="9"/>
      <c r="D696" s="9">
        <v>63705</v>
      </c>
      <c r="E696" s="10" t="s">
        <v>11</v>
      </c>
      <c r="F696" s="9" t="s">
        <v>11</v>
      </c>
      <c r="G696" s="39" t="s">
        <v>11</v>
      </c>
      <c r="H696" s="39">
        <v>35</v>
      </c>
      <c r="I696" s="39">
        <v>7</v>
      </c>
      <c r="J696" s="39">
        <v>9</v>
      </c>
      <c r="K696" s="39"/>
    </row>
    <row r="697" spans="1:11" x14ac:dyDescent="0.25">
      <c r="A697">
        <v>48</v>
      </c>
      <c r="B697" s="8"/>
      <c r="C697" s="9"/>
      <c r="D697" s="9">
        <v>63705</v>
      </c>
      <c r="E697" s="10" t="s">
        <v>12</v>
      </c>
      <c r="F697" s="9" t="s">
        <v>12</v>
      </c>
      <c r="G697" s="39" t="s">
        <v>13</v>
      </c>
      <c r="H697" s="39"/>
      <c r="I697" s="39"/>
      <c r="J697" s="39"/>
      <c r="K697" s="39"/>
    </row>
    <row r="698" spans="1:11" x14ac:dyDescent="0.25">
      <c r="A698">
        <v>49</v>
      </c>
      <c r="B698" s="8"/>
      <c r="C698" s="9"/>
      <c r="D698" s="9">
        <v>63705</v>
      </c>
      <c r="E698" s="10" t="s">
        <v>11</v>
      </c>
      <c r="F698" s="9" t="s">
        <v>11</v>
      </c>
      <c r="G698" s="39" t="s">
        <v>11</v>
      </c>
      <c r="H698" s="39">
        <v>32</v>
      </c>
      <c r="I698" s="39">
        <v>5</v>
      </c>
      <c r="J698" s="39">
        <v>6</v>
      </c>
      <c r="K698" s="39"/>
    </row>
    <row r="699" spans="1:11" x14ac:dyDescent="0.25">
      <c r="A699">
        <v>50</v>
      </c>
      <c r="B699" s="8"/>
      <c r="C699" s="9"/>
      <c r="D699" s="9">
        <v>63705</v>
      </c>
      <c r="E699" s="10" t="s">
        <v>11</v>
      </c>
      <c r="F699" s="9" t="s">
        <v>11</v>
      </c>
      <c r="G699" s="39" t="s">
        <v>11</v>
      </c>
      <c r="H699" s="39">
        <v>31</v>
      </c>
      <c r="I699" s="39">
        <v>4.5</v>
      </c>
      <c r="J699" s="39">
        <v>4</v>
      </c>
      <c r="K699" s="39"/>
    </row>
    <row r="700" spans="1:11" x14ac:dyDescent="0.25">
      <c r="A700">
        <v>51</v>
      </c>
      <c r="B700" s="8"/>
      <c r="C700" s="9"/>
      <c r="D700" s="9">
        <v>63705</v>
      </c>
      <c r="E700" s="10" t="s">
        <v>11</v>
      </c>
      <c r="F700" s="9" t="s">
        <v>11</v>
      </c>
      <c r="G700" s="39" t="s">
        <v>11</v>
      </c>
      <c r="H700" s="39">
        <v>37</v>
      </c>
      <c r="I700" s="39">
        <v>4</v>
      </c>
      <c r="J700" s="39">
        <v>4.5</v>
      </c>
      <c r="K700" s="39"/>
    </row>
    <row r="701" spans="1:11" x14ac:dyDescent="0.25">
      <c r="A701">
        <v>52</v>
      </c>
      <c r="B701" s="8"/>
      <c r="C701" s="9"/>
      <c r="D701" s="9">
        <v>63705</v>
      </c>
      <c r="E701" s="10" t="s">
        <v>11</v>
      </c>
      <c r="F701" s="9" t="s">
        <v>11</v>
      </c>
      <c r="G701" s="39" t="s">
        <v>11</v>
      </c>
      <c r="H701" s="39">
        <v>35</v>
      </c>
      <c r="I701" s="39">
        <v>6</v>
      </c>
      <c r="J701" s="39">
        <v>4</v>
      </c>
      <c r="K701" s="39"/>
    </row>
    <row r="702" spans="1:11" x14ac:dyDescent="0.25">
      <c r="A702">
        <v>53</v>
      </c>
      <c r="B702" s="8"/>
      <c r="C702" s="9"/>
      <c r="D702" s="9">
        <v>63705</v>
      </c>
      <c r="E702" s="10" t="s">
        <v>10</v>
      </c>
      <c r="F702" s="9" t="s">
        <v>10</v>
      </c>
      <c r="G702" s="39" t="s">
        <v>11</v>
      </c>
      <c r="H702" s="39">
        <v>33</v>
      </c>
      <c r="I702" s="39">
        <v>6</v>
      </c>
      <c r="J702" s="39">
        <v>5</v>
      </c>
      <c r="K702" s="39"/>
    </row>
    <row r="703" spans="1:11" x14ac:dyDescent="0.25">
      <c r="A703">
        <v>54</v>
      </c>
      <c r="B703" s="8"/>
      <c r="C703" s="9"/>
      <c r="D703" s="9">
        <v>63705</v>
      </c>
      <c r="E703" s="10" t="s">
        <v>11</v>
      </c>
      <c r="F703" s="9" t="s">
        <v>11</v>
      </c>
      <c r="G703" s="39" t="s">
        <v>11</v>
      </c>
      <c r="H703" s="39">
        <v>31</v>
      </c>
      <c r="I703" s="39">
        <v>4</v>
      </c>
      <c r="J703" s="39">
        <v>6</v>
      </c>
      <c r="K703" s="39"/>
    </row>
    <row r="704" spans="1:11" x14ac:dyDescent="0.25">
      <c r="A704">
        <v>55</v>
      </c>
      <c r="B704" s="8"/>
      <c r="C704" s="9"/>
      <c r="D704" s="9">
        <v>63705</v>
      </c>
      <c r="E704" s="10" t="s">
        <v>9</v>
      </c>
      <c r="F704" s="9" t="s">
        <v>9</v>
      </c>
      <c r="G704" s="39" t="s">
        <v>10</v>
      </c>
      <c r="H704" s="39">
        <v>35</v>
      </c>
      <c r="I704" s="39">
        <v>6</v>
      </c>
      <c r="J704" s="39">
        <v>7</v>
      </c>
      <c r="K704" s="39"/>
    </row>
    <row r="705" spans="1:11" x14ac:dyDescent="0.25">
      <c r="A705">
        <v>56</v>
      </c>
      <c r="B705" s="8"/>
      <c r="C705" s="9"/>
      <c r="D705" s="9">
        <v>63705</v>
      </c>
      <c r="E705" s="10" t="s">
        <v>9</v>
      </c>
      <c r="F705" s="9" t="s">
        <v>9</v>
      </c>
      <c r="G705" s="39" t="s">
        <v>9</v>
      </c>
      <c r="H705" s="39">
        <v>29</v>
      </c>
      <c r="I705" s="39">
        <v>7</v>
      </c>
      <c r="J705" s="39">
        <v>9</v>
      </c>
      <c r="K705" s="39"/>
    </row>
    <row r="706" spans="1:11" x14ac:dyDescent="0.25">
      <c r="A706">
        <v>57</v>
      </c>
      <c r="B706" s="8"/>
      <c r="C706" s="9"/>
      <c r="D706" s="9">
        <v>63705</v>
      </c>
      <c r="E706" s="10" t="s">
        <v>9</v>
      </c>
      <c r="F706" s="9" t="s">
        <v>9</v>
      </c>
      <c r="G706" s="39" t="s">
        <v>10</v>
      </c>
      <c r="H706" s="39">
        <v>31</v>
      </c>
      <c r="I706" s="39">
        <v>7</v>
      </c>
      <c r="J706" s="39">
        <v>11</v>
      </c>
      <c r="K706" s="39"/>
    </row>
    <row r="707" spans="1:11" x14ac:dyDescent="0.25">
      <c r="A707">
        <v>58</v>
      </c>
      <c r="B707" s="8"/>
      <c r="C707" s="9"/>
      <c r="D707" s="9">
        <v>63705</v>
      </c>
      <c r="E707" s="10" t="s">
        <v>11</v>
      </c>
      <c r="F707" s="9" t="s">
        <v>11</v>
      </c>
      <c r="G707" s="39" t="s">
        <v>11</v>
      </c>
      <c r="H707" s="39">
        <v>31</v>
      </c>
      <c r="I707" s="39">
        <v>6</v>
      </c>
      <c r="J707" s="39">
        <v>6</v>
      </c>
      <c r="K707" s="39"/>
    </row>
    <row r="708" spans="1:11" x14ac:dyDescent="0.25">
      <c r="A708">
        <v>59</v>
      </c>
      <c r="B708" s="8"/>
      <c r="C708" s="9"/>
      <c r="D708" s="9">
        <v>63705</v>
      </c>
      <c r="E708" s="10" t="s">
        <v>11</v>
      </c>
      <c r="F708" s="9" t="s">
        <v>11</v>
      </c>
      <c r="G708" s="39" t="s">
        <v>11</v>
      </c>
      <c r="H708" s="39">
        <v>27</v>
      </c>
      <c r="I708" s="39">
        <v>4.5</v>
      </c>
      <c r="J708" s="39">
        <v>6.5</v>
      </c>
      <c r="K708" s="39"/>
    </row>
    <row r="709" spans="1:11" x14ac:dyDescent="0.25">
      <c r="A709">
        <v>60</v>
      </c>
      <c r="B709" s="8"/>
      <c r="C709" s="9"/>
      <c r="D709" s="9">
        <v>63705</v>
      </c>
      <c r="E709" s="10" t="s">
        <v>11</v>
      </c>
      <c r="F709" s="9" t="s">
        <v>11</v>
      </c>
      <c r="G709" s="39" t="s">
        <v>11</v>
      </c>
      <c r="H709" s="39">
        <v>36</v>
      </c>
      <c r="I709" s="39">
        <v>5</v>
      </c>
      <c r="J709" s="39">
        <v>7</v>
      </c>
      <c r="K709" s="39"/>
    </row>
    <row r="710" spans="1:11" x14ac:dyDescent="0.25">
      <c r="A710">
        <v>61</v>
      </c>
      <c r="B710" s="8"/>
      <c r="C710" s="9"/>
      <c r="D710" s="9">
        <v>63705</v>
      </c>
      <c r="E710" s="10" t="s">
        <v>11</v>
      </c>
      <c r="F710" s="9" t="s">
        <v>11</v>
      </c>
      <c r="G710" s="39" t="s">
        <v>11</v>
      </c>
      <c r="H710" s="39">
        <v>37</v>
      </c>
      <c r="I710" s="39">
        <v>5</v>
      </c>
      <c r="J710" s="39">
        <v>5</v>
      </c>
      <c r="K710" s="39"/>
    </row>
    <row r="711" spans="1:11" x14ac:dyDescent="0.25">
      <c r="A711">
        <v>62</v>
      </c>
      <c r="B711" s="8"/>
      <c r="C711" s="9"/>
      <c r="D711" s="9">
        <v>63705</v>
      </c>
      <c r="E711" s="10" t="s">
        <v>10</v>
      </c>
      <c r="F711" s="9" t="s">
        <v>10</v>
      </c>
      <c r="G711" s="39" t="s">
        <v>9</v>
      </c>
      <c r="H711" s="39">
        <v>34</v>
      </c>
      <c r="I711" s="39">
        <v>6.5</v>
      </c>
      <c r="J711" s="39">
        <v>10</v>
      </c>
      <c r="K711" s="39"/>
    </row>
    <row r="712" spans="1:11" x14ac:dyDescent="0.25">
      <c r="A712">
        <v>63</v>
      </c>
      <c r="B712" s="8"/>
      <c r="C712" s="9"/>
      <c r="D712" s="9">
        <v>63705</v>
      </c>
      <c r="E712" s="10" t="s">
        <v>10</v>
      </c>
      <c r="F712" s="9" t="s">
        <v>9</v>
      </c>
      <c r="G712" s="39" t="s">
        <v>10</v>
      </c>
      <c r="H712" s="39">
        <v>35</v>
      </c>
      <c r="I712" s="39">
        <v>5.5</v>
      </c>
      <c r="J712" s="39">
        <v>4</v>
      </c>
      <c r="K712" s="39"/>
    </row>
    <row r="713" spans="1:11" x14ac:dyDescent="0.25">
      <c r="A713">
        <v>64</v>
      </c>
      <c r="B713" s="8"/>
      <c r="C713" s="9"/>
      <c r="D713" s="9">
        <v>63705</v>
      </c>
      <c r="E713" s="10" t="s">
        <v>11</v>
      </c>
      <c r="F713" s="9" t="s">
        <v>11</v>
      </c>
      <c r="G713" s="39" t="s">
        <v>11</v>
      </c>
      <c r="H713" s="39">
        <v>30</v>
      </c>
      <c r="I713" s="39">
        <v>6</v>
      </c>
      <c r="J713" s="39">
        <v>7</v>
      </c>
      <c r="K713" s="39"/>
    </row>
    <row r="714" spans="1:11" x14ac:dyDescent="0.25">
      <c r="A714">
        <v>65</v>
      </c>
      <c r="B714" s="8"/>
      <c r="C714" s="9"/>
      <c r="D714" s="9">
        <v>63705</v>
      </c>
      <c r="E714" s="10" t="s">
        <v>9</v>
      </c>
      <c r="F714" s="9" t="s">
        <v>10</v>
      </c>
      <c r="G714" s="39" t="s">
        <v>11</v>
      </c>
      <c r="H714" s="39">
        <v>31</v>
      </c>
      <c r="I714" s="39">
        <v>6</v>
      </c>
      <c r="J714" s="39">
        <v>6.5</v>
      </c>
      <c r="K714" s="39"/>
    </row>
    <row r="715" spans="1:11" x14ac:dyDescent="0.25">
      <c r="A715">
        <v>66</v>
      </c>
      <c r="B715" s="8"/>
      <c r="C715" s="9"/>
      <c r="D715" s="9">
        <v>63705</v>
      </c>
      <c r="E715" s="10" t="s">
        <v>10</v>
      </c>
      <c r="F715" s="9" t="s">
        <v>10</v>
      </c>
      <c r="G715" s="39" t="s">
        <v>11</v>
      </c>
      <c r="H715" s="39">
        <v>34</v>
      </c>
      <c r="I715" s="39">
        <v>7</v>
      </c>
      <c r="J715" s="39">
        <v>5.5</v>
      </c>
      <c r="K715" s="39"/>
    </row>
    <row r="716" spans="1:11" x14ac:dyDescent="0.25">
      <c r="A716">
        <v>67</v>
      </c>
      <c r="B716" s="8"/>
      <c r="C716" s="9"/>
      <c r="D716" s="9">
        <v>63705</v>
      </c>
      <c r="E716" s="10" t="s">
        <v>10</v>
      </c>
      <c r="F716" s="9" t="s">
        <v>10</v>
      </c>
      <c r="G716" s="39" t="s">
        <v>10</v>
      </c>
      <c r="H716" s="39">
        <v>33</v>
      </c>
      <c r="I716" s="39">
        <v>7</v>
      </c>
      <c r="J716" s="39">
        <v>13</v>
      </c>
      <c r="K716" s="39"/>
    </row>
    <row r="717" spans="1:11" x14ac:dyDescent="0.25">
      <c r="A717">
        <v>68</v>
      </c>
      <c r="B717" s="8"/>
      <c r="C717" s="9"/>
      <c r="D717" s="9">
        <v>63705</v>
      </c>
      <c r="E717" s="10" t="s">
        <v>12</v>
      </c>
      <c r="F717" s="9" t="s">
        <v>11</v>
      </c>
      <c r="G717" s="39" t="s">
        <v>11</v>
      </c>
      <c r="H717" s="39">
        <v>34</v>
      </c>
      <c r="I717" s="39">
        <v>5</v>
      </c>
      <c r="J717" s="39">
        <v>4.5</v>
      </c>
      <c r="K717" s="39"/>
    </row>
    <row r="718" spans="1:11" x14ac:dyDescent="0.25">
      <c r="A718">
        <v>69</v>
      </c>
      <c r="B718" s="8"/>
      <c r="C718" s="9"/>
      <c r="D718" s="9">
        <v>63705</v>
      </c>
      <c r="E718" s="10" t="s">
        <v>11</v>
      </c>
      <c r="F718" s="9" t="s">
        <v>11</v>
      </c>
      <c r="G718" s="39" t="s">
        <v>11</v>
      </c>
      <c r="H718" s="39">
        <v>35</v>
      </c>
      <c r="I718" s="39">
        <v>6</v>
      </c>
      <c r="J718" s="39">
        <v>6</v>
      </c>
      <c r="K718" s="39"/>
    </row>
    <row r="719" spans="1:11" x14ac:dyDescent="0.25">
      <c r="A719">
        <v>70</v>
      </c>
      <c r="B719" s="8"/>
      <c r="C719" s="9"/>
      <c r="D719" s="9">
        <v>63705</v>
      </c>
      <c r="E719" s="10" t="s">
        <v>10</v>
      </c>
      <c r="F719" s="9" t="s">
        <v>10</v>
      </c>
      <c r="G719" s="39" t="s">
        <v>11</v>
      </c>
      <c r="H719" s="39">
        <v>32</v>
      </c>
      <c r="I719" s="39">
        <v>6</v>
      </c>
      <c r="J719" s="39">
        <v>7</v>
      </c>
      <c r="K719" s="39"/>
    </row>
    <row r="720" spans="1:11" x14ac:dyDescent="0.25">
      <c r="A720">
        <v>71</v>
      </c>
      <c r="B720" s="8"/>
      <c r="C720" s="9"/>
      <c r="D720" s="9">
        <v>63705</v>
      </c>
      <c r="E720" s="10" t="s">
        <v>10</v>
      </c>
      <c r="F720" s="9" t="s">
        <v>10</v>
      </c>
      <c r="G720" s="39" t="s">
        <v>11</v>
      </c>
      <c r="H720" s="39">
        <v>33</v>
      </c>
      <c r="I720" s="39">
        <v>7</v>
      </c>
      <c r="J720" s="39">
        <v>8</v>
      </c>
      <c r="K720" s="39"/>
    </row>
    <row r="721" spans="1:11" x14ac:dyDescent="0.25">
      <c r="A721">
        <v>72</v>
      </c>
      <c r="B721" s="8"/>
      <c r="C721" s="9"/>
      <c r="D721" s="9">
        <v>63705</v>
      </c>
      <c r="E721" s="10" t="s">
        <v>10</v>
      </c>
      <c r="F721" s="9" t="s">
        <v>10</v>
      </c>
      <c r="G721" s="39" t="s">
        <v>11</v>
      </c>
      <c r="H721" s="39">
        <v>26</v>
      </c>
      <c r="I721" s="39">
        <v>6</v>
      </c>
      <c r="J721" s="39">
        <v>6.5</v>
      </c>
      <c r="K721" s="39"/>
    </row>
    <row r="722" spans="1:11" x14ac:dyDescent="0.25">
      <c r="A722">
        <v>73</v>
      </c>
      <c r="B722" s="8"/>
      <c r="C722" s="9"/>
      <c r="D722" s="9">
        <v>63705</v>
      </c>
      <c r="E722" s="10" t="s">
        <v>10</v>
      </c>
      <c r="F722" s="9" t="s">
        <v>10</v>
      </c>
      <c r="G722" s="39" t="s">
        <v>11</v>
      </c>
      <c r="H722" s="39">
        <v>26</v>
      </c>
      <c r="I722" s="39">
        <v>6</v>
      </c>
      <c r="J722" s="39">
        <v>5</v>
      </c>
      <c r="K722" s="39"/>
    </row>
    <row r="723" spans="1:11" x14ac:dyDescent="0.25">
      <c r="A723">
        <v>74</v>
      </c>
      <c r="B723" s="8"/>
      <c r="C723" s="9"/>
      <c r="D723" s="9">
        <v>63705</v>
      </c>
      <c r="E723" s="10" t="s">
        <v>11</v>
      </c>
      <c r="F723" s="9" t="s">
        <v>12</v>
      </c>
      <c r="G723" s="39" t="s">
        <v>11</v>
      </c>
      <c r="H723" s="39">
        <v>25</v>
      </c>
      <c r="I723" s="39">
        <v>4.5</v>
      </c>
      <c r="J723" s="39">
        <v>3</v>
      </c>
      <c r="K723" s="39"/>
    </row>
    <row r="724" spans="1:11" x14ac:dyDescent="0.25">
      <c r="A724">
        <v>75</v>
      </c>
      <c r="B724" s="8"/>
      <c r="C724" s="9"/>
      <c r="D724" s="9">
        <v>63705</v>
      </c>
      <c r="E724" s="10" t="s">
        <v>10</v>
      </c>
      <c r="F724" s="9" t="s">
        <v>9</v>
      </c>
      <c r="G724" s="39" t="s">
        <v>10</v>
      </c>
      <c r="H724" s="39">
        <v>32</v>
      </c>
      <c r="I724" s="39">
        <v>5.5</v>
      </c>
      <c r="J724" s="39">
        <v>6</v>
      </c>
      <c r="K724" s="39"/>
    </row>
    <row r="725" spans="1:11" x14ac:dyDescent="0.25">
      <c r="A725">
        <v>76</v>
      </c>
      <c r="B725" s="8"/>
      <c r="C725" s="9"/>
      <c r="D725" s="9">
        <v>63705</v>
      </c>
      <c r="E725" s="10" t="s">
        <v>10</v>
      </c>
      <c r="F725" s="9" t="s">
        <v>10</v>
      </c>
      <c r="G725" s="39" t="s">
        <v>10</v>
      </c>
      <c r="H725" s="39">
        <v>29</v>
      </c>
      <c r="I725" s="39">
        <v>5</v>
      </c>
      <c r="J725" s="39">
        <v>4.5</v>
      </c>
      <c r="K725" s="39"/>
    </row>
    <row r="726" spans="1:11" x14ac:dyDescent="0.25">
      <c r="A726">
        <v>77</v>
      </c>
      <c r="B726" s="8"/>
      <c r="C726" s="9"/>
      <c r="D726" s="9">
        <v>63705</v>
      </c>
      <c r="E726" s="10" t="s">
        <v>9</v>
      </c>
      <c r="F726" s="9" t="s">
        <v>9</v>
      </c>
      <c r="G726" s="39" t="s">
        <v>9</v>
      </c>
      <c r="H726" s="39">
        <v>29</v>
      </c>
      <c r="I726" s="39">
        <v>8</v>
      </c>
      <c r="J726" s="39">
        <v>7.5</v>
      </c>
      <c r="K726" s="39"/>
    </row>
    <row r="727" spans="1:11" x14ac:dyDescent="0.25">
      <c r="A727">
        <v>78</v>
      </c>
      <c r="B727" s="8"/>
      <c r="C727" s="9"/>
      <c r="D727" s="9">
        <v>63705</v>
      </c>
      <c r="E727" s="10" t="s">
        <v>10</v>
      </c>
      <c r="F727" s="9" t="s">
        <v>9</v>
      </c>
      <c r="G727" s="39" t="s">
        <v>10</v>
      </c>
      <c r="H727" s="39">
        <v>31</v>
      </c>
      <c r="I727" s="39">
        <v>6</v>
      </c>
      <c r="J727" s="39">
        <v>7</v>
      </c>
      <c r="K727" s="39"/>
    </row>
    <row r="728" spans="1:11" x14ac:dyDescent="0.25">
      <c r="A728">
        <v>79</v>
      </c>
      <c r="B728" s="8"/>
      <c r="C728" s="9"/>
      <c r="D728" s="9">
        <v>63705</v>
      </c>
      <c r="E728" s="10" t="s">
        <v>10</v>
      </c>
      <c r="F728" s="9" t="s">
        <v>10</v>
      </c>
      <c r="G728" s="39" t="s">
        <v>11</v>
      </c>
      <c r="H728" s="39">
        <v>29</v>
      </c>
      <c r="I728" s="39">
        <v>5</v>
      </c>
      <c r="J728" s="39">
        <v>2</v>
      </c>
      <c r="K728" s="39"/>
    </row>
    <row r="729" spans="1:11" x14ac:dyDescent="0.25">
      <c r="A729">
        <v>80</v>
      </c>
      <c r="B729" s="8"/>
      <c r="C729" s="9"/>
      <c r="D729" s="9">
        <v>63705</v>
      </c>
      <c r="E729" s="10" t="s">
        <v>9</v>
      </c>
      <c r="F729" s="9" t="s">
        <v>9</v>
      </c>
      <c r="G729" s="39" t="s">
        <v>9</v>
      </c>
      <c r="H729" s="39">
        <v>31</v>
      </c>
      <c r="I729" s="39">
        <v>6</v>
      </c>
      <c r="J729" s="39">
        <v>9</v>
      </c>
      <c r="K729" s="39"/>
    </row>
    <row r="730" spans="1:11" x14ac:dyDescent="0.25">
      <c r="A730">
        <v>81</v>
      </c>
      <c r="B730" s="8"/>
      <c r="C730" s="9"/>
      <c r="D730" s="9">
        <v>63705</v>
      </c>
      <c r="E730" s="10" t="s">
        <v>11</v>
      </c>
      <c r="F730" s="9" t="s">
        <v>11</v>
      </c>
      <c r="G730" s="39" t="s">
        <v>10</v>
      </c>
      <c r="H730" s="39">
        <v>35</v>
      </c>
      <c r="I730" s="39">
        <v>4</v>
      </c>
      <c r="J730" s="39">
        <v>7</v>
      </c>
      <c r="K730" s="39"/>
    </row>
    <row r="731" spans="1:11" x14ac:dyDescent="0.25">
      <c r="A731">
        <v>82</v>
      </c>
      <c r="B731" s="8"/>
      <c r="C731" s="9"/>
      <c r="D731" s="9">
        <v>63705</v>
      </c>
      <c r="E731" s="10" t="s">
        <v>11</v>
      </c>
      <c r="F731" s="9" t="s">
        <v>12</v>
      </c>
      <c r="G731" s="39" t="s">
        <v>11</v>
      </c>
      <c r="H731" s="39">
        <v>38</v>
      </c>
      <c r="I731" s="39">
        <v>6</v>
      </c>
      <c r="J731" s="39">
        <v>7</v>
      </c>
      <c r="K731" s="39"/>
    </row>
    <row r="732" spans="1:11" x14ac:dyDescent="0.25">
      <c r="A732">
        <v>83</v>
      </c>
      <c r="B732" s="8"/>
      <c r="C732" s="9"/>
      <c r="D732" s="9">
        <v>63705</v>
      </c>
      <c r="E732" s="10" t="s">
        <v>9</v>
      </c>
      <c r="F732" s="9" t="s">
        <v>9</v>
      </c>
      <c r="G732" s="39" t="s">
        <v>9</v>
      </c>
      <c r="H732" s="39">
        <v>33</v>
      </c>
      <c r="I732" s="39">
        <v>8</v>
      </c>
      <c r="J732" s="39">
        <v>6</v>
      </c>
      <c r="K732" s="39"/>
    </row>
    <row r="733" spans="1:11" x14ac:dyDescent="0.25">
      <c r="A733">
        <v>84</v>
      </c>
      <c r="B733" s="8"/>
      <c r="C733" s="9"/>
      <c r="D733" s="9">
        <v>63705</v>
      </c>
      <c r="E733" s="10" t="s">
        <v>11</v>
      </c>
      <c r="F733" s="9" t="s">
        <v>11</v>
      </c>
      <c r="G733" s="39" t="s">
        <v>11</v>
      </c>
      <c r="H733" s="39">
        <v>34</v>
      </c>
      <c r="I733" s="39">
        <v>5</v>
      </c>
      <c r="J733" s="39">
        <v>7</v>
      </c>
      <c r="K733" s="39"/>
    </row>
    <row r="734" spans="1:11" x14ac:dyDescent="0.25">
      <c r="A734">
        <v>85</v>
      </c>
      <c r="B734" s="8"/>
      <c r="C734" s="9"/>
      <c r="D734" s="9">
        <v>63705</v>
      </c>
      <c r="E734" s="10" t="s">
        <v>10</v>
      </c>
      <c r="F734" s="9" t="s">
        <v>10</v>
      </c>
      <c r="G734" s="39" t="s">
        <v>10</v>
      </c>
      <c r="H734" s="39">
        <v>40</v>
      </c>
      <c r="I734" s="39">
        <v>8</v>
      </c>
      <c r="J734" s="39">
        <v>9</v>
      </c>
      <c r="K734" s="39"/>
    </row>
    <row r="735" spans="1:11" x14ac:dyDescent="0.25">
      <c r="A735">
        <v>86</v>
      </c>
      <c r="B735" s="8"/>
      <c r="C735" s="9"/>
      <c r="D735" s="9">
        <v>63705</v>
      </c>
      <c r="E735" s="10" t="s">
        <v>11</v>
      </c>
      <c r="F735" s="9" t="s">
        <v>11</v>
      </c>
      <c r="G735" s="39" t="s">
        <v>11</v>
      </c>
      <c r="H735" s="39">
        <v>35</v>
      </c>
      <c r="I735" s="39">
        <v>6</v>
      </c>
      <c r="J735" s="39">
        <v>4</v>
      </c>
      <c r="K735" s="39"/>
    </row>
    <row r="736" spans="1:11" x14ac:dyDescent="0.25">
      <c r="A736">
        <v>87</v>
      </c>
      <c r="B736" s="8"/>
      <c r="C736" s="9"/>
      <c r="D736" s="9">
        <v>63705</v>
      </c>
      <c r="E736" s="10" t="s">
        <v>11</v>
      </c>
      <c r="F736" s="9" t="s">
        <v>9</v>
      </c>
      <c r="G736" s="39" t="s">
        <v>10</v>
      </c>
      <c r="H736" s="39">
        <v>28</v>
      </c>
      <c r="I736" s="39">
        <v>6</v>
      </c>
      <c r="J736" s="39">
        <v>8</v>
      </c>
      <c r="K736" s="39"/>
    </row>
    <row r="737" spans="1:11" x14ac:dyDescent="0.25">
      <c r="A737">
        <v>88</v>
      </c>
      <c r="B737" s="8"/>
      <c r="C737" s="9"/>
      <c r="D737" s="9">
        <v>63705</v>
      </c>
      <c r="E737" s="10" t="s">
        <v>12</v>
      </c>
      <c r="F737" s="9" t="s">
        <v>12</v>
      </c>
      <c r="G737" s="39" t="s">
        <v>11</v>
      </c>
      <c r="H737" s="39">
        <v>32</v>
      </c>
      <c r="I737" s="39">
        <v>5</v>
      </c>
      <c r="J737" s="39">
        <v>4</v>
      </c>
      <c r="K737" s="39"/>
    </row>
    <row r="738" spans="1:11" x14ac:dyDescent="0.25">
      <c r="A738">
        <v>89</v>
      </c>
      <c r="B738" s="8"/>
      <c r="C738" s="9"/>
      <c r="D738" s="9">
        <v>63705</v>
      </c>
      <c r="E738" s="10" t="s">
        <v>11</v>
      </c>
      <c r="F738" s="9" t="s">
        <v>10</v>
      </c>
      <c r="G738" s="39" t="s">
        <v>11</v>
      </c>
      <c r="H738" s="39">
        <v>24</v>
      </c>
      <c r="I738" s="39">
        <v>5</v>
      </c>
      <c r="J738" s="39">
        <v>3</v>
      </c>
      <c r="K738" s="39"/>
    </row>
    <row r="739" spans="1:11" x14ac:dyDescent="0.25">
      <c r="A739">
        <v>90</v>
      </c>
      <c r="B739" s="8"/>
      <c r="C739" s="9"/>
      <c r="D739" s="9">
        <v>63705</v>
      </c>
      <c r="E739" s="10" t="s">
        <v>11</v>
      </c>
      <c r="F739" s="9" t="s">
        <v>11</v>
      </c>
      <c r="G739" s="39" t="s">
        <v>11</v>
      </c>
      <c r="H739" s="39">
        <v>29</v>
      </c>
      <c r="I739" s="39">
        <v>6</v>
      </c>
      <c r="J739" s="39">
        <v>9</v>
      </c>
      <c r="K739" s="39"/>
    </row>
    <row r="740" spans="1:11" x14ac:dyDescent="0.25">
      <c r="A740">
        <v>91</v>
      </c>
      <c r="B740" s="8"/>
      <c r="C740" s="9"/>
      <c r="D740" s="9">
        <v>63705</v>
      </c>
      <c r="E740" s="10" t="s">
        <v>11</v>
      </c>
      <c r="F740" s="9" t="s">
        <v>11</v>
      </c>
      <c r="G740" s="39" t="s">
        <v>11</v>
      </c>
      <c r="H740" s="39">
        <v>31</v>
      </c>
      <c r="I740" s="39">
        <v>6</v>
      </c>
      <c r="J740" s="39">
        <v>3</v>
      </c>
      <c r="K740" s="39"/>
    </row>
    <row r="741" spans="1:11" x14ac:dyDescent="0.25">
      <c r="A741">
        <v>92</v>
      </c>
      <c r="B741" s="8"/>
      <c r="C741" s="9"/>
      <c r="D741" s="9">
        <v>63705</v>
      </c>
      <c r="E741" s="10" t="s">
        <v>11</v>
      </c>
      <c r="F741" s="9" t="s">
        <v>11</v>
      </c>
      <c r="G741" s="39" t="s">
        <v>11</v>
      </c>
      <c r="H741" s="39">
        <v>36</v>
      </c>
      <c r="I741" s="39">
        <v>5</v>
      </c>
      <c r="J741" s="39">
        <v>4</v>
      </c>
      <c r="K741" s="39"/>
    </row>
    <row r="742" spans="1:11" x14ac:dyDescent="0.25">
      <c r="A742">
        <v>93</v>
      </c>
      <c r="B742" s="8"/>
      <c r="C742" s="9"/>
      <c r="D742" s="9">
        <v>63705</v>
      </c>
      <c r="E742" s="10" t="s">
        <v>11</v>
      </c>
      <c r="F742" s="9" t="s">
        <v>11</v>
      </c>
      <c r="G742" s="39" t="s">
        <v>13</v>
      </c>
      <c r="H742" s="39"/>
      <c r="I742" s="39"/>
      <c r="J742" s="39"/>
      <c r="K742" s="39"/>
    </row>
    <row r="743" spans="1:11" x14ac:dyDescent="0.25">
      <c r="A743">
        <v>94</v>
      </c>
      <c r="B743" s="8"/>
      <c r="C743" s="9"/>
      <c r="D743" s="9">
        <v>63705</v>
      </c>
      <c r="E743" s="10" t="s">
        <v>10</v>
      </c>
      <c r="F743" s="9" t="s">
        <v>10</v>
      </c>
      <c r="G743" s="39" t="s">
        <v>10</v>
      </c>
      <c r="H743" s="39">
        <v>32</v>
      </c>
      <c r="I743" s="39">
        <v>6</v>
      </c>
      <c r="J743" s="39">
        <v>6</v>
      </c>
      <c r="K743" s="39"/>
    </row>
    <row r="744" spans="1:11" x14ac:dyDescent="0.25">
      <c r="A744">
        <v>95</v>
      </c>
      <c r="B744" s="8"/>
      <c r="C744" s="9"/>
      <c r="D744" s="9">
        <v>63705</v>
      </c>
      <c r="E744" s="10" t="s">
        <v>11</v>
      </c>
      <c r="F744" s="9" t="s">
        <v>10</v>
      </c>
      <c r="G744" s="39" t="s">
        <v>11</v>
      </c>
      <c r="H744" s="39">
        <v>33</v>
      </c>
      <c r="I744" s="39">
        <v>6</v>
      </c>
      <c r="J744" s="39">
        <v>4</v>
      </c>
      <c r="K744" s="39"/>
    </row>
    <row r="745" spans="1:11" x14ac:dyDescent="0.25">
      <c r="A745">
        <v>96</v>
      </c>
      <c r="B745" s="8"/>
      <c r="C745" s="9"/>
      <c r="D745" s="9">
        <v>63705</v>
      </c>
      <c r="E745" s="10" t="s">
        <v>11</v>
      </c>
      <c r="F745" s="9" t="s">
        <v>10</v>
      </c>
      <c r="G745" s="39" t="s">
        <v>11</v>
      </c>
      <c r="H745" s="39">
        <v>33</v>
      </c>
      <c r="I745" s="39">
        <v>6</v>
      </c>
      <c r="J745" s="39">
        <v>5</v>
      </c>
      <c r="K745" s="39"/>
    </row>
    <row r="746" spans="1:11" x14ac:dyDescent="0.25">
      <c r="A746">
        <v>97</v>
      </c>
      <c r="B746" s="8"/>
      <c r="C746" s="9"/>
      <c r="D746" s="9">
        <v>63705</v>
      </c>
      <c r="E746" s="10" t="s">
        <v>9</v>
      </c>
      <c r="F746" s="9" t="s">
        <v>9</v>
      </c>
      <c r="G746" s="39" t="s">
        <v>10</v>
      </c>
      <c r="H746" s="39">
        <v>42</v>
      </c>
      <c r="I746" s="39">
        <v>7.5</v>
      </c>
      <c r="J746" s="39">
        <v>7</v>
      </c>
      <c r="K746" s="39"/>
    </row>
    <row r="747" spans="1:11" x14ac:dyDescent="0.25">
      <c r="A747">
        <v>98</v>
      </c>
      <c r="B747" s="8"/>
      <c r="C747" s="9"/>
      <c r="D747" s="9">
        <v>63705</v>
      </c>
      <c r="E747" s="10" t="s">
        <v>11</v>
      </c>
      <c r="F747" s="9" t="s">
        <v>10</v>
      </c>
      <c r="G747" s="39" t="s">
        <v>11</v>
      </c>
      <c r="H747" s="39">
        <v>39</v>
      </c>
      <c r="I747" s="39">
        <v>6</v>
      </c>
      <c r="J747" s="39">
        <v>7</v>
      </c>
      <c r="K747" s="39"/>
    </row>
    <row r="748" spans="1:11" x14ac:dyDescent="0.25">
      <c r="A748">
        <v>99</v>
      </c>
      <c r="B748" s="8"/>
      <c r="C748" s="9"/>
      <c r="D748" s="9">
        <v>63705</v>
      </c>
      <c r="E748" s="10" t="s">
        <v>9</v>
      </c>
      <c r="F748" s="9" t="s">
        <v>9</v>
      </c>
      <c r="G748" s="39" t="s">
        <v>10</v>
      </c>
      <c r="H748" s="39">
        <v>40</v>
      </c>
      <c r="I748" s="39">
        <v>6</v>
      </c>
      <c r="J748" s="39">
        <v>8.5</v>
      </c>
      <c r="K748" s="39"/>
    </row>
    <row r="749" spans="1:11" x14ac:dyDescent="0.25">
      <c r="A749">
        <v>100</v>
      </c>
      <c r="B749" s="8"/>
      <c r="C749" s="9"/>
      <c r="D749" s="9">
        <v>63705</v>
      </c>
      <c r="E749" s="10" t="s">
        <v>9</v>
      </c>
      <c r="F749" s="9" t="s">
        <v>9</v>
      </c>
      <c r="G749" s="39" t="s">
        <v>9</v>
      </c>
      <c r="H749" s="39">
        <v>44</v>
      </c>
      <c r="I749" s="39">
        <v>8</v>
      </c>
      <c r="J749" s="39">
        <v>10</v>
      </c>
      <c r="K749" s="39"/>
    </row>
    <row r="750" spans="1:11" x14ac:dyDescent="0.25">
      <c r="A750">
        <v>101</v>
      </c>
      <c r="B750" s="8"/>
      <c r="C750" s="9"/>
      <c r="D750" s="9">
        <v>63705</v>
      </c>
      <c r="E750" s="10" t="s">
        <v>11</v>
      </c>
      <c r="F750" s="9" t="s">
        <v>11</v>
      </c>
      <c r="G750" s="39" t="s">
        <v>10</v>
      </c>
      <c r="H750" s="39">
        <v>34</v>
      </c>
      <c r="I750" s="39">
        <v>5</v>
      </c>
      <c r="J750" s="39">
        <v>7</v>
      </c>
      <c r="K750" s="39"/>
    </row>
    <row r="751" spans="1:11" x14ac:dyDescent="0.25">
      <c r="A751">
        <v>102</v>
      </c>
      <c r="B751" s="8"/>
      <c r="C751" s="9"/>
      <c r="D751" s="9">
        <v>63705</v>
      </c>
      <c r="E751" s="10" t="s">
        <v>11</v>
      </c>
      <c r="F751" s="9" t="s">
        <v>11</v>
      </c>
      <c r="G751" s="39" t="s">
        <v>11</v>
      </c>
      <c r="H751" s="39">
        <v>30</v>
      </c>
      <c r="I751" s="39">
        <v>5</v>
      </c>
      <c r="J751" s="39">
        <v>3</v>
      </c>
      <c r="K751" s="39"/>
    </row>
    <row r="752" spans="1:11" x14ac:dyDescent="0.25">
      <c r="A752">
        <v>103</v>
      </c>
      <c r="B752" s="8"/>
      <c r="C752" s="9"/>
      <c r="D752" s="9">
        <v>63705</v>
      </c>
      <c r="E752" s="10" t="s">
        <v>11</v>
      </c>
      <c r="F752" s="9" t="s">
        <v>11</v>
      </c>
      <c r="G752" s="39" t="s">
        <v>12</v>
      </c>
      <c r="H752" s="39">
        <v>30</v>
      </c>
      <c r="I752" s="39">
        <v>5</v>
      </c>
      <c r="J752" s="39">
        <v>5</v>
      </c>
      <c r="K752" s="39"/>
    </row>
    <row r="753" spans="1:11" x14ac:dyDescent="0.25">
      <c r="A753">
        <v>104</v>
      </c>
      <c r="B753" s="8"/>
      <c r="C753" s="9"/>
      <c r="D753" s="9">
        <v>63705</v>
      </c>
      <c r="E753" s="10" t="s">
        <v>11</v>
      </c>
      <c r="F753" s="9" t="s">
        <v>11</v>
      </c>
      <c r="G753" s="39" t="s">
        <v>13</v>
      </c>
      <c r="H753" s="39"/>
      <c r="I753" s="39"/>
      <c r="J753" s="39"/>
      <c r="K753" s="39"/>
    </row>
    <row r="754" spans="1:11" x14ac:dyDescent="0.25">
      <c r="A754">
        <v>105</v>
      </c>
      <c r="B754" s="8"/>
      <c r="C754" s="9"/>
      <c r="D754" s="9">
        <v>63705</v>
      </c>
      <c r="E754" s="10" t="s">
        <v>9</v>
      </c>
      <c r="F754" s="9" t="s">
        <v>9</v>
      </c>
      <c r="G754" s="39" t="s">
        <v>9</v>
      </c>
      <c r="H754" s="39">
        <v>36</v>
      </c>
      <c r="I754" s="39">
        <v>7</v>
      </c>
      <c r="J754" s="39">
        <v>12</v>
      </c>
      <c r="K754" s="39"/>
    </row>
    <row r="755" spans="1:11" x14ac:dyDescent="0.25">
      <c r="A755">
        <v>106</v>
      </c>
      <c r="B755" s="8"/>
      <c r="C755" s="9"/>
      <c r="D755" s="9">
        <v>63705</v>
      </c>
      <c r="E755" s="10" t="s">
        <v>9</v>
      </c>
      <c r="F755" s="9" t="s">
        <v>9</v>
      </c>
      <c r="G755" s="39" t="s">
        <v>9</v>
      </c>
      <c r="H755" s="39">
        <v>31</v>
      </c>
      <c r="I755" s="39">
        <v>7</v>
      </c>
      <c r="J755" s="39">
        <v>10</v>
      </c>
      <c r="K755" s="39"/>
    </row>
    <row r="756" spans="1:11" x14ac:dyDescent="0.25">
      <c r="A756">
        <v>107</v>
      </c>
      <c r="B756" s="8"/>
      <c r="C756" s="9"/>
      <c r="D756" s="9">
        <v>63705</v>
      </c>
      <c r="E756" s="10" t="s">
        <v>9</v>
      </c>
      <c r="F756" s="9" t="s">
        <v>9</v>
      </c>
      <c r="G756" s="39" t="s">
        <v>9</v>
      </c>
      <c r="H756" s="39">
        <v>35</v>
      </c>
      <c r="I756" s="39">
        <v>9</v>
      </c>
      <c r="J756" s="39">
        <v>4</v>
      </c>
      <c r="K756" s="39"/>
    </row>
    <row r="757" spans="1:11" x14ac:dyDescent="0.25">
      <c r="A757">
        <v>108</v>
      </c>
      <c r="B757" s="8"/>
      <c r="C757" s="9"/>
      <c r="D757" s="9">
        <v>63705</v>
      </c>
      <c r="E757" s="10" t="s">
        <v>9</v>
      </c>
      <c r="F757" s="9" t="s">
        <v>9</v>
      </c>
      <c r="G757" s="39" t="s">
        <v>10</v>
      </c>
      <c r="H757" s="39">
        <v>32</v>
      </c>
      <c r="I757" s="39">
        <v>7</v>
      </c>
      <c r="J757" s="39">
        <v>8</v>
      </c>
      <c r="K757" s="39"/>
    </row>
    <row r="758" spans="1:11" x14ac:dyDescent="0.25">
      <c r="A758">
        <v>109</v>
      </c>
      <c r="B758" s="8"/>
      <c r="C758" s="9"/>
      <c r="D758" s="9">
        <v>63705</v>
      </c>
      <c r="E758" s="10" t="s">
        <v>9</v>
      </c>
      <c r="F758" s="9" t="s">
        <v>9</v>
      </c>
      <c r="G758" s="39" t="s">
        <v>9</v>
      </c>
      <c r="H758" s="39">
        <v>45</v>
      </c>
      <c r="I758" s="39">
        <v>10</v>
      </c>
      <c r="J758" s="39">
        <v>17</v>
      </c>
      <c r="K758" s="39"/>
    </row>
    <row r="759" spans="1:11" x14ac:dyDescent="0.25">
      <c r="A759">
        <v>110</v>
      </c>
      <c r="B759" s="8"/>
      <c r="C759" s="9"/>
      <c r="D759" s="9">
        <v>63705</v>
      </c>
      <c r="E759" s="10" t="s">
        <v>9</v>
      </c>
      <c r="F759" s="9" t="s">
        <v>10</v>
      </c>
      <c r="G759" s="39" t="s">
        <v>10</v>
      </c>
      <c r="H759" s="39">
        <v>28</v>
      </c>
      <c r="I759" s="39">
        <v>7</v>
      </c>
      <c r="J759" s="39">
        <v>5</v>
      </c>
      <c r="K759" s="39"/>
    </row>
    <row r="760" spans="1:11" x14ac:dyDescent="0.25">
      <c r="A760">
        <v>111</v>
      </c>
      <c r="B760" s="8"/>
      <c r="C760" s="9"/>
      <c r="D760" s="9">
        <v>63705</v>
      </c>
      <c r="E760" s="10"/>
      <c r="F760" s="9" t="s">
        <v>9</v>
      </c>
      <c r="G760" s="39" t="s">
        <v>10</v>
      </c>
      <c r="H760" s="39">
        <v>35</v>
      </c>
      <c r="I760" s="39">
        <v>7</v>
      </c>
      <c r="J760" s="39">
        <v>5</v>
      </c>
      <c r="K760" s="39"/>
    </row>
    <row r="761" spans="1:11" x14ac:dyDescent="0.25">
      <c r="A761">
        <v>112</v>
      </c>
      <c r="B761" s="8"/>
      <c r="C761" s="9"/>
      <c r="D761" s="9">
        <v>63705</v>
      </c>
      <c r="E761" s="10"/>
      <c r="F761" s="9" t="s">
        <v>10</v>
      </c>
      <c r="G761" s="39" t="s">
        <v>11</v>
      </c>
      <c r="H761" s="39">
        <v>26</v>
      </c>
      <c r="I761" s="39">
        <v>6</v>
      </c>
      <c r="J761" s="39">
        <v>5</v>
      </c>
      <c r="K761" s="39"/>
    </row>
    <row r="762" spans="1:11" x14ac:dyDescent="0.25">
      <c r="A762">
        <v>113</v>
      </c>
      <c r="B762" s="8"/>
      <c r="C762" s="9"/>
      <c r="D762" s="9">
        <v>63705</v>
      </c>
      <c r="E762" s="10"/>
      <c r="F762" s="9" t="s">
        <v>9</v>
      </c>
      <c r="G762" s="39" t="s">
        <v>11</v>
      </c>
      <c r="H762" s="39">
        <v>30</v>
      </c>
      <c r="I762" s="39">
        <v>6</v>
      </c>
      <c r="J762" s="39">
        <v>6.5</v>
      </c>
      <c r="K762" s="39"/>
    </row>
    <row r="763" spans="1:11" x14ac:dyDescent="0.25">
      <c r="A763">
        <v>114</v>
      </c>
      <c r="B763" s="8"/>
      <c r="C763" s="9"/>
      <c r="D763" s="9">
        <v>63705</v>
      </c>
      <c r="E763" s="10"/>
      <c r="F763" s="9" t="s">
        <v>11</v>
      </c>
      <c r="G763" s="39" t="s">
        <v>11</v>
      </c>
      <c r="H763" s="39">
        <v>37</v>
      </c>
      <c r="I763" s="39">
        <v>5</v>
      </c>
      <c r="J763" s="39">
        <v>10</v>
      </c>
      <c r="K763" s="39"/>
    </row>
    <row r="764" spans="1:11" x14ac:dyDescent="0.25">
      <c r="A764">
        <v>115</v>
      </c>
      <c r="B764" s="8"/>
      <c r="C764" s="9"/>
      <c r="D764" s="9">
        <v>63705</v>
      </c>
      <c r="E764" s="10"/>
      <c r="F764" s="9" t="s">
        <v>12</v>
      </c>
      <c r="G764" s="39" t="s">
        <v>12</v>
      </c>
      <c r="H764" s="39">
        <v>26</v>
      </c>
      <c r="I764" s="39">
        <v>4</v>
      </c>
      <c r="J764" s="39">
        <v>1</v>
      </c>
      <c r="K764" s="39"/>
    </row>
    <row r="765" spans="1:11" x14ac:dyDescent="0.25">
      <c r="A765">
        <v>116</v>
      </c>
      <c r="B765" s="8"/>
      <c r="C765" s="9"/>
      <c r="D765" s="9">
        <v>63705</v>
      </c>
      <c r="E765" s="10"/>
      <c r="F765" s="9" t="s">
        <v>9</v>
      </c>
      <c r="G765" s="39" t="s">
        <v>10</v>
      </c>
      <c r="H765" s="39">
        <v>33</v>
      </c>
      <c r="I765" s="39">
        <v>6</v>
      </c>
      <c r="J765" s="39">
        <v>5</v>
      </c>
      <c r="K765" s="39"/>
    </row>
    <row r="766" spans="1:11" x14ac:dyDescent="0.25">
      <c r="A766">
        <v>117</v>
      </c>
      <c r="B766" s="8"/>
      <c r="C766" s="9"/>
      <c r="D766" s="9">
        <v>63705</v>
      </c>
      <c r="E766" s="10"/>
      <c r="F766" s="9" t="s">
        <v>9</v>
      </c>
      <c r="G766" s="39" t="s">
        <v>9</v>
      </c>
      <c r="H766" s="39">
        <v>47</v>
      </c>
      <c r="I766" s="39">
        <v>8</v>
      </c>
      <c r="J766" s="39">
        <v>12</v>
      </c>
      <c r="K766" s="39"/>
    </row>
    <row r="767" spans="1:11" x14ac:dyDescent="0.25">
      <c r="A767">
        <v>118</v>
      </c>
      <c r="B767" s="8"/>
      <c r="C767" s="9"/>
      <c r="D767" s="9">
        <v>63705</v>
      </c>
      <c r="E767" s="10"/>
      <c r="F767" s="9" t="s">
        <v>10</v>
      </c>
      <c r="G767" s="39" t="s">
        <v>10</v>
      </c>
      <c r="H767" s="39">
        <v>34</v>
      </c>
      <c r="I767" s="39">
        <v>5</v>
      </c>
      <c r="J767" s="39">
        <v>6</v>
      </c>
      <c r="K767" s="39"/>
    </row>
    <row r="768" spans="1:11" x14ac:dyDescent="0.25">
      <c r="A768">
        <v>119</v>
      </c>
      <c r="B768" s="8"/>
      <c r="C768" s="9"/>
      <c r="D768" s="9">
        <v>63705</v>
      </c>
      <c r="E768" s="10"/>
      <c r="F768" s="9" t="s">
        <v>10</v>
      </c>
      <c r="G768" s="39" t="s">
        <v>10</v>
      </c>
      <c r="H768" s="39">
        <v>22</v>
      </c>
      <c r="I768" s="39">
        <v>5</v>
      </c>
      <c r="J768" s="39">
        <v>3.5</v>
      </c>
      <c r="K768" s="39"/>
    </row>
    <row r="769" spans="1:11" x14ac:dyDescent="0.25">
      <c r="A769">
        <v>120</v>
      </c>
      <c r="B769" s="8"/>
      <c r="C769" s="9"/>
      <c r="D769" s="9">
        <v>63705</v>
      </c>
      <c r="E769" s="10"/>
      <c r="F769" s="9" t="s">
        <v>9</v>
      </c>
      <c r="G769" s="39" t="s">
        <v>9</v>
      </c>
      <c r="H769" s="39">
        <v>39</v>
      </c>
      <c r="I769" s="39">
        <v>7</v>
      </c>
      <c r="J769" s="39">
        <v>14</v>
      </c>
      <c r="K769" s="39"/>
    </row>
    <row r="770" spans="1:11" x14ac:dyDescent="0.25">
      <c r="A770">
        <v>121</v>
      </c>
      <c r="B770" s="8"/>
      <c r="C770" s="9"/>
      <c r="D770" s="9">
        <v>63705</v>
      </c>
      <c r="E770" s="10"/>
      <c r="F770" s="9" t="s">
        <v>10</v>
      </c>
      <c r="G770" s="39" t="s">
        <v>10</v>
      </c>
      <c r="H770" s="39">
        <v>30</v>
      </c>
      <c r="I770" s="39">
        <v>7</v>
      </c>
      <c r="J770" s="39">
        <v>6</v>
      </c>
      <c r="K770" s="39"/>
    </row>
    <row r="771" spans="1:11" x14ac:dyDescent="0.25">
      <c r="A771">
        <v>122</v>
      </c>
      <c r="B771" s="8"/>
      <c r="C771" s="9"/>
      <c r="D771" s="9">
        <v>63705</v>
      </c>
      <c r="E771" s="10"/>
      <c r="F771" s="9" t="s">
        <v>10</v>
      </c>
      <c r="G771" s="39" t="s">
        <v>9</v>
      </c>
      <c r="H771" s="39">
        <v>32</v>
      </c>
      <c r="I771" s="39">
        <v>5</v>
      </c>
      <c r="J771" s="39">
        <v>4</v>
      </c>
      <c r="K771" s="39"/>
    </row>
    <row r="772" spans="1:11" x14ac:dyDescent="0.25">
      <c r="A772">
        <v>123</v>
      </c>
      <c r="B772" s="8"/>
      <c r="C772" s="9"/>
      <c r="D772" s="9">
        <v>63705</v>
      </c>
      <c r="E772" s="10"/>
      <c r="F772" s="9" t="s">
        <v>11</v>
      </c>
      <c r="G772" s="39" t="s">
        <v>11</v>
      </c>
      <c r="H772" s="39">
        <v>30</v>
      </c>
      <c r="I772" s="39">
        <v>5</v>
      </c>
      <c r="J772" s="39">
        <v>6</v>
      </c>
      <c r="K772" s="39"/>
    </row>
    <row r="773" spans="1:11" x14ac:dyDescent="0.25">
      <c r="A773">
        <v>124</v>
      </c>
      <c r="B773" s="8"/>
      <c r="C773" s="9"/>
      <c r="D773" s="9">
        <v>63705</v>
      </c>
      <c r="E773" s="10"/>
      <c r="F773" s="9" t="s">
        <v>10</v>
      </c>
      <c r="G773" s="39" t="s">
        <v>11</v>
      </c>
      <c r="H773" s="39">
        <v>18</v>
      </c>
      <c r="I773" s="39">
        <v>7</v>
      </c>
      <c r="J773" s="39">
        <v>5</v>
      </c>
      <c r="K773" s="39"/>
    </row>
    <row r="774" spans="1:11" x14ac:dyDescent="0.25">
      <c r="A774">
        <v>125</v>
      </c>
      <c r="B774" s="8"/>
      <c r="C774" s="9"/>
      <c r="D774" s="9">
        <v>63705</v>
      </c>
      <c r="E774" s="10"/>
      <c r="F774" s="9" t="s">
        <v>10</v>
      </c>
      <c r="G774" s="39" t="s">
        <v>10</v>
      </c>
      <c r="H774" s="39">
        <v>36</v>
      </c>
      <c r="I774" s="39">
        <v>6</v>
      </c>
      <c r="J774" s="39">
        <v>9</v>
      </c>
      <c r="K774" s="39"/>
    </row>
    <row r="775" spans="1:11" x14ac:dyDescent="0.25">
      <c r="A775">
        <v>126</v>
      </c>
      <c r="B775" s="8"/>
      <c r="C775" s="9"/>
      <c r="D775" s="9">
        <v>63705</v>
      </c>
      <c r="E775" s="10"/>
      <c r="F775" s="9" t="s">
        <v>10</v>
      </c>
      <c r="G775" s="39" t="s">
        <v>11</v>
      </c>
      <c r="H775" s="39">
        <v>28</v>
      </c>
      <c r="I775" s="39">
        <v>5</v>
      </c>
      <c r="J775" s="39">
        <v>5</v>
      </c>
      <c r="K775" s="39"/>
    </row>
    <row r="776" spans="1:11" x14ac:dyDescent="0.25">
      <c r="A776">
        <v>127</v>
      </c>
      <c r="B776" s="8"/>
      <c r="C776" s="9"/>
      <c r="D776" s="9">
        <v>63705</v>
      </c>
      <c r="E776" s="10"/>
      <c r="F776" s="9" t="s">
        <v>10</v>
      </c>
      <c r="G776" s="39" t="s">
        <v>10</v>
      </c>
      <c r="H776" s="39">
        <v>27</v>
      </c>
      <c r="I776" s="39">
        <v>5</v>
      </c>
      <c r="J776" s="39">
        <v>5</v>
      </c>
      <c r="K776" s="39"/>
    </row>
    <row r="777" spans="1:11" x14ac:dyDescent="0.25">
      <c r="A777">
        <v>128</v>
      </c>
      <c r="B777" s="8"/>
      <c r="C777" s="9"/>
      <c r="D777" s="9">
        <v>63705</v>
      </c>
      <c r="E777" s="10"/>
      <c r="F777" s="9" t="s">
        <v>9</v>
      </c>
      <c r="G777" s="39" t="s">
        <v>9</v>
      </c>
      <c r="H777" s="39">
        <v>34</v>
      </c>
      <c r="I777" s="39">
        <v>8</v>
      </c>
      <c r="J777" s="39">
        <v>10</v>
      </c>
      <c r="K777" s="39"/>
    </row>
    <row r="778" spans="1:11" x14ac:dyDescent="0.25">
      <c r="A778">
        <v>129</v>
      </c>
      <c r="B778" s="8"/>
      <c r="C778" s="9"/>
      <c r="D778" s="9">
        <v>63705</v>
      </c>
      <c r="E778" s="10"/>
      <c r="F778" s="9" t="s">
        <v>10</v>
      </c>
      <c r="G778" s="39" t="s">
        <v>10</v>
      </c>
      <c r="H778" s="39">
        <v>30</v>
      </c>
      <c r="I778" s="39">
        <v>5</v>
      </c>
      <c r="J778" s="39">
        <v>9</v>
      </c>
      <c r="K778" s="39"/>
    </row>
    <row r="779" spans="1:11" x14ac:dyDescent="0.25">
      <c r="A779">
        <v>130</v>
      </c>
      <c r="B779" s="8"/>
      <c r="C779" s="9"/>
      <c r="D779" s="9">
        <v>63705</v>
      </c>
      <c r="E779" s="10"/>
      <c r="F779" s="9" t="s">
        <v>9</v>
      </c>
      <c r="G779" s="39" t="s">
        <v>9</v>
      </c>
      <c r="H779" s="39">
        <v>46</v>
      </c>
      <c r="I779" s="39">
        <v>8</v>
      </c>
      <c r="J779" s="39">
        <v>18</v>
      </c>
      <c r="K779" s="39"/>
    </row>
    <row r="780" spans="1:11" x14ac:dyDescent="0.25">
      <c r="A780">
        <v>131</v>
      </c>
      <c r="B780" s="8"/>
      <c r="C780" s="9"/>
      <c r="D780" s="9">
        <v>63705</v>
      </c>
      <c r="E780" s="10"/>
      <c r="F780" s="9" t="s">
        <v>9</v>
      </c>
      <c r="G780" s="39" t="s">
        <v>10</v>
      </c>
      <c r="H780" s="39">
        <v>33</v>
      </c>
      <c r="I780" s="39">
        <v>7</v>
      </c>
      <c r="J780" s="39">
        <v>9</v>
      </c>
      <c r="K780" s="39"/>
    </row>
    <row r="781" spans="1:11" x14ac:dyDescent="0.25">
      <c r="A781">
        <v>132</v>
      </c>
      <c r="B781" s="8"/>
      <c r="C781" s="9"/>
      <c r="D781" s="9">
        <v>63705</v>
      </c>
      <c r="E781" s="10"/>
      <c r="F781" s="9" t="s">
        <v>9</v>
      </c>
      <c r="G781" s="39" t="s">
        <v>9</v>
      </c>
      <c r="H781" s="39">
        <v>39</v>
      </c>
      <c r="I781" s="39">
        <v>9</v>
      </c>
      <c r="J781" s="39">
        <v>11</v>
      </c>
      <c r="K781" s="39"/>
    </row>
    <row r="782" spans="1:11" x14ac:dyDescent="0.25">
      <c r="A782">
        <v>133</v>
      </c>
      <c r="B782" s="8"/>
      <c r="C782" s="9"/>
      <c r="D782" s="9">
        <v>63705</v>
      </c>
      <c r="E782" s="10"/>
      <c r="F782" s="9" t="s">
        <v>10</v>
      </c>
      <c r="G782" s="39" t="s">
        <v>11</v>
      </c>
      <c r="H782" s="39">
        <v>29</v>
      </c>
      <c r="I782" s="39">
        <v>4.5</v>
      </c>
      <c r="J782" s="39">
        <v>8</v>
      </c>
      <c r="K782" s="39"/>
    </row>
    <row r="783" spans="1:11" x14ac:dyDescent="0.25">
      <c r="A783">
        <v>134</v>
      </c>
      <c r="B783" s="8"/>
      <c r="C783" s="9"/>
      <c r="D783" s="9">
        <v>63705</v>
      </c>
      <c r="E783" s="10"/>
      <c r="F783" s="9" t="s">
        <v>10</v>
      </c>
      <c r="G783" s="39" t="s">
        <v>11</v>
      </c>
      <c r="H783" s="39">
        <v>25</v>
      </c>
      <c r="I783" s="39">
        <v>6</v>
      </c>
      <c r="J783" s="39">
        <v>9</v>
      </c>
      <c r="K783" s="39"/>
    </row>
    <row r="784" spans="1:11" x14ac:dyDescent="0.25">
      <c r="A784">
        <v>135</v>
      </c>
      <c r="B784" s="8"/>
      <c r="C784" s="9"/>
      <c r="D784" s="9">
        <v>63705</v>
      </c>
      <c r="E784" s="10"/>
      <c r="F784" s="9" t="s">
        <v>10</v>
      </c>
      <c r="G784" s="39" t="s">
        <v>11</v>
      </c>
      <c r="H784" s="39">
        <v>32</v>
      </c>
      <c r="I784" s="39">
        <v>5</v>
      </c>
      <c r="J784" s="39">
        <v>6</v>
      </c>
      <c r="K784" s="39"/>
    </row>
    <row r="785" spans="1:11" x14ac:dyDescent="0.25">
      <c r="A785">
        <v>1</v>
      </c>
      <c r="B785" s="8">
        <v>7</v>
      </c>
      <c r="C785" s="9" t="s">
        <v>17</v>
      </c>
      <c r="D785" s="9">
        <v>39282</v>
      </c>
      <c r="E785" s="10" t="s">
        <v>13</v>
      </c>
      <c r="F785" s="9" t="s">
        <v>13</v>
      </c>
      <c r="G785" s="39" t="s">
        <v>13</v>
      </c>
      <c r="H785" s="39"/>
      <c r="I785" s="39"/>
      <c r="J785" s="39"/>
      <c r="K785" s="39"/>
    </row>
    <row r="786" spans="1:11" x14ac:dyDescent="0.25">
      <c r="A786">
        <v>2</v>
      </c>
      <c r="B786" s="8"/>
      <c r="C786" s="9"/>
      <c r="D786" s="9">
        <v>39282</v>
      </c>
      <c r="E786" s="10" t="s">
        <v>11</v>
      </c>
      <c r="F786" s="9" t="s">
        <v>14</v>
      </c>
      <c r="G786" s="39" t="s">
        <v>14</v>
      </c>
      <c r="H786" s="39"/>
      <c r="I786" s="39"/>
      <c r="J786" s="39"/>
      <c r="K786" s="39"/>
    </row>
    <row r="787" spans="1:11" x14ac:dyDescent="0.25">
      <c r="A787">
        <v>3</v>
      </c>
      <c r="B787" s="8"/>
      <c r="C787" s="9"/>
      <c r="D787" s="9">
        <v>39282</v>
      </c>
      <c r="E787" s="10" t="s">
        <v>11</v>
      </c>
      <c r="F787" s="9" t="s">
        <v>10</v>
      </c>
      <c r="G787" s="39" t="s">
        <v>10</v>
      </c>
      <c r="H787" s="39">
        <v>26</v>
      </c>
      <c r="I787" s="39">
        <v>4</v>
      </c>
      <c r="J787" s="39">
        <v>6</v>
      </c>
      <c r="K787" s="39"/>
    </row>
    <row r="788" spans="1:11" x14ac:dyDescent="0.25">
      <c r="A788">
        <v>4</v>
      </c>
      <c r="B788" s="8"/>
      <c r="C788" s="9"/>
      <c r="D788" s="9">
        <v>39282</v>
      </c>
      <c r="E788" s="10" t="s">
        <v>11</v>
      </c>
      <c r="F788" s="9" t="s">
        <v>13</v>
      </c>
      <c r="G788" s="39" t="s">
        <v>13</v>
      </c>
      <c r="H788" s="39"/>
      <c r="I788" s="39"/>
      <c r="J788" s="39"/>
      <c r="K788" s="39"/>
    </row>
    <row r="789" spans="1:11" x14ac:dyDescent="0.25">
      <c r="A789">
        <v>5</v>
      </c>
      <c r="B789" s="8"/>
      <c r="C789" s="9"/>
      <c r="D789" s="9">
        <v>39282</v>
      </c>
      <c r="E789" s="10" t="s">
        <v>10</v>
      </c>
      <c r="F789" s="9" t="s">
        <v>11</v>
      </c>
      <c r="G789" s="39" t="s">
        <v>14</v>
      </c>
      <c r="H789" s="39"/>
      <c r="I789" s="39"/>
      <c r="J789" s="39"/>
      <c r="K789" s="39"/>
    </row>
    <row r="790" spans="1:11" x14ac:dyDescent="0.25">
      <c r="A790">
        <v>6</v>
      </c>
      <c r="B790" s="8"/>
      <c r="C790" s="9"/>
      <c r="D790" s="9">
        <v>39282</v>
      </c>
      <c r="E790" s="10" t="s">
        <v>10</v>
      </c>
      <c r="F790" s="9" t="s">
        <v>10</v>
      </c>
      <c r="G790" s="39" t="s">
        <v>10</v>
      </c>
      <c r="H790" s="39">
        <v>16</v>
      </c>
      <c r="I790" s="39">
        <v>3.5</v>
      </c>
      <c r="J790" s="39">
        <v>13</v>
      </c>
      <c r="K790" s="39"/>
    </row>
    <row r="791" spans="1:11" x14ac:dyDescent="0.25">
      <c r="A791">
        <v>7</v>
      </c>
      <c r="B791" s="8"/>
      <c r="C791" s="9"/>
      <c r="D791" s="9">
        <v>39282</v>
      </c>
      <c r="E791" s="10" t="s">
        <v>13</v>
      </c>
      <c r="F791" s="9" t="s">
        <v>13</v>
      </c>
      <c r="G791" s="39" t="s">
        <v>13</v>
      </c>
      <c r="H791" s="39"/>
      <c r="I791" s="39"/>
      <c r="J791" s="39"/>
      <c r="K791" s="39"/>
    </row>
    <row r="792" spans="1:11" x14ac:dyDescent="0.25">
      <c r="A792">
        <v>8</v>
      </c>
      <c r="B792" s="8"/>
      <c r="C792" s="9"/>
      <c r="D792" s="9">
        <v>39282</v>
      </c>
      <c r="E792" s="10" t="s">
        <v>11</v>
      </c>
      <c r="F792" s="9" t="s">
        <v>12</v>
      </c>
      <c r="G792" s="39" t="s">
        <v>10</v>
      </c>
      <c r="H792" s="39">
        <v>27</v>
      </c>
      <c r="I792" s="39">
        <v>5</v>
      </c>
      <c r="J792" s="39">
        <v>7</v>
      </c>
      <c r="K792" s="39"/>
    </row>
    <row r="793" spans="1:11" x14ac:dyDescent="0.25">
      <c r="A793">
        <v>9</v>
      </c>
      <c r="B793" s="8"/>
      <c r="C793" s="9"/>
      <c r="D793" s="9">
        <v>39282</v>
      </c>
      <c r="E793" s="10" t="s">
        <v>11</v>
      </c>
      <c r="F793" s="9" t="s">
        <v>13</v>
      </c>
      <c r="G793" s="39" t="s">
        <v>13</v>
      </c>
      <c r="H793" s="39"/>
      <c r="I793" s="39"/>
      <c r="J793" s="39"/>
      <c r="K793" s="39"/>
    </row>
    <row r="794" spans="1:11" x14ac:dyDescent="0.25">
      <c r="A794">
        <v>10</v>
      </c>
      <c r="B794" s="8"/>
      <c r="C794" s="9"/>
      <c r="D794" s="9">
        <v>39282</v>
      </c>
      <c r="E794" s="10" t="s">
        <v>11</v>
      </c>
      <c r="F794" s="9" t="s">
        <v>13</v>
      </c>
      <c r="G794" s="39" t="s">
        <v>10</v>
      </c>
      <c r="H794" s="39">
        <v>13</v>
      </c>
      <c r="I794" s="39">
        <v>3</v>
      </c>
      <c r="J794" s="39">
        <v>5.5</v>
      </c>
      <c r="K794" s="39"/>
    </row>
    <row r="795" spans="1:11" x14ac:dyDescent="0.25">
      <c r="A795">
        <v>11</v>
      </c>
      <c r="B795" s="8"/>
      <c r="C795" s="9"/>
      <c r="D795" s="9">
        <v>39282</v>
      </c>
      <c r="E795" s="10" t="s">
        <v>12</v>
      </c>
      <c r="F795" s="9" t="s">
        <v>13</v>
      </c>
      <c r="G795" s="39" t="s">
        <v>13</v>
      </c>
      <c r="H795" s="39"/>
      <c r="I795" s="39"/>
      <c r="J795" s="39"/>
      <c r="K795" s="39"/>
    </row>
    <row r="796" spans="1:11" x14ac:dyDescent="0.25">
      <c r="A796">
        <v>12</v>
      </c>
      <c r="B796" s="8"/>
      <c r="C796" s="9"/>
      <c r="D796" s="9">
        <v>39282</v>
      </c>
      <c r="E796" s="10" t="s">
        <v>11</v>
      </c>
      <c r="F796" s="9" t="s">
        <v>13</v>
      </c>
      <c r="G796" s="39" t="s">
        <v>13</v>
      </c>
      <c r="H796" s="39"/>
      <c r="I796" s="39"/>
      <c r="J796" s="39"/>
      <c r="K796" s="39"/>
    </row>
    <row r="797" spans="1:11" x14ac:dyDescent="0.25">
      <c r="A797">
        <v>13</v>
      </c>
      <c r="B797" s="8"/>
      <c r="C797" s="9"/>
      <c r="D797" s="9">
        <v>39282</v>
      </c>
      <c r="E797" s="10" t="s">
        <v>11</v>
      </c>
      <c r="F797" s="9" t="s">
        <v>11</v>
      </c>
      <c r="G797" s="39" t="s">
        <v>12</v>
      </c>
      <c r="H797" s="39">
        <v>13.5</v>
      </c>
      <c r="I797" s="39">
        <v>3.5</v>
      </c>
      <c r="J797" s="39">
        <v>5</v>
      </c>
      <c r="K797" s="39"/>
    </row>
    <row r="798" spans="1:11" x14ac:dyDescent="0.25">
      <c r="A798">
        <v>14</v>
      </c>
      <c r="B798" s="8"/>
      <c r="C798" s="9"/>
      <c r="D798" s="9">
        <v>39282</v>
      </c>
      <c r="E798" s="10" t="s">
        <v>12</v>
      </c>
      <c r="F798" s="9" t="s">
        <v>13</v>
      </c>
      <c r="G798" s="39" t="s">
        <v>13</v>
      </c>
      <c r="H798" s="39"/>
      <c r="I798" s="39"/>
      <c r="J798" s="39"/>
      <c r="K798" s="39"/>
    </row>
    <row r="799" spans="1:11" x14ac:dyDescent="0.25">
      <c r="A799">
        <v>15</v>
      </c>
      <c r="B799" s="8"/>
      <c r="C799" s="9"/>
      <c r="D799" s="9">
        <v>39282</v>
      </c>
      <c r="E799" s="10" t="s">
        <v>11</v>
      </c>
      <c r="F799" s="9" t="s">
        <v>11</v>
      </c>
      <c r="G799" s="39" t="s">
        <v>10</v>
      </c>
      <c r="H799" s="39">
        <v>29</v>
      </c>
      <c r="I799" s="39">
        <v>6</v>
      </c>
      <c r="J799" s="39">
        <v>8</v>
      </c>
      <c r="K799" s="39"/>
    </row>
    <row r="800" spans="1:11" x14ac:dyDescent="0.25">
      <c r="A800">
        <v>16</v>
      </c>
      <c r="B800" s="8"/>
      <c r="C800" s="9"/>
      <c r="D800" s="9">
        <v>39282</v>
      </c>
      <c r="E800" s="10" t="s">
        <v>12</v>
      </c>
      <c r="F800" s="9" t="s">
        <v>13</v>
      </c>
      <c r="G800" s="39" t="s">
        <v>13</v>
      </c>
      <c r="H800" s="39"/>
      <c r="I800" s="39"/>
      <c r="J800" s="39"/>
      <c r="K800" s="39"/>
    </row>
    <row r="801" spans="1:11" x14ac:dyDescent="0.25">
      <c r="A801">
        <v>17</v>
      </c>
      <c r="B801" s="8"/>
      <c r="C801" s="9"/>
      <c r="D801" s="9">
        <v>39282</v>
      </c>
      <c r="E801" s="10" t="s">
        <v>12</v>
      </c>
      <c r="F801" s="9" t="s">
        <v>13</v>
      </c>
      <c r="G801" s="39" t="s">
        <v>10</v>
      </c>
      <c r="H801" s="39">
        <v>18</v>
      </c>
      <c r="I801" s="39">
        <v>3.5</v>
      </c>
      <c r="J801" s="39">
        <v>6</v>
      </c>
      <c r="K801" s="39"/>
    </row>
    <row r="802" spans="1:11" x14ac:dyDescent="0.25">
      <c r="A802">
        <v>18</v>
      </c>
      <c r="B802" s="8"/>
      <c r="C802" s="9"/>
      <c r="D802" s="9">
        <v>39282</v>
      </c>
      <c r="E802" s="10" t="s">
        <v>12</v>
      </c>
      <c r="F802" s="9" t="s">
        <v>13</v>
      </c>
      <c r="G802" s="39" t="s">
        <v>13</v>
      </c>
      <c r="H802" s="39"/>
      <c r="I802" s="39"/>
      <c r="J802" s="39"/>
      <c r="K802" s="39"/>
    </row>
    <row r="803" spans="1:11" x14ac:dyDescent="0.25">
      <c r="A803">
        <v>19</v>
      </c>
      <c r="B803" s="8"/>
      <c r="C803" s="9"/>
      <c r="D803" s="9">
        <v>39282</v>
      </c>
      <c r="E803" s="10" t="s">
        <v>12</v>
      </c>
      <c r="F803" s="9" t="s">
        <v>13</v>
      </c>
      <c r="G803" s="39" t="s">
        <v>13</v>
      </c>
      <c r="H803" s="39"/>
      <c r="I803" s="39"/>
      <c r="J803" s="39"/>
      <c r="K803" s="39"/>
    </row>
    <row r="804" spans="1:11" x14ac:dyDescent="0.25">
      <c r="A804">
        <v>20</v>
      </c>
      <c r="B804" s="8"/>
      <c r="C804" s="9"/>
      <c r="D804" s="9">
        <v>39282</v>
      </c>
      <c r="E804" s="10" t="s">
        <v>13</v>
      </c>
      <c r="F804" s="9" t="s">
        <v>13</v>
      </c>
      <c r="G804" s="39" t="s">
        <v>13</v>
      </c>
      <c r="H804" s="39"/>
      <c r="I804" s="39"/>
      <c r="J804" s="39"/>
      <c r="K804" s="39"/>
    </row>
    <row r="805" spans="1:11" x14ac:dyDescent="0.25">
      <c r="A805">
        <v>21</v>
      </c>
      <c r="B805" s="8"/>
      <c r="C805" s="9"/>
      <c r="D805" s="9">
        <v>39282</v>
      </c>
      <c r="E805" s="10" t="s">
        <v>11</v>
      </c>
      <c r="F805" s="9" t="s">
        <v>13</v>
      </c>
      <c r="G805" s="39" t="s">
        <v>13</v>
      </c>
      <c r="H805" s="39"/>
      <c r="I805" s="39"/>
      <c r="J805" s="39"/>
      <c r="K805" s="39"/>
    </row>
    <row r="806" spans="1:11" x14ac:dyDescent="0.25">
      <c r="A806">
        <v>22</v>
      </c>
      <c r="B806" s="8"/>
      <c r="C806" s="9"/>
      <c r="D806" s="9">
        <v>39282</v>
      </c>
      <c r="E806" s="10" t="s">
        <v>11</v>
      </c>
      <c r="F806" s="9" t="s">
        <v>13</v>
      </c>
      <c r="G806" s="39" t="s">
        <v>13</v>
      </c>
      <c r="H806" s="39"/>
      <c r="I806" s="39"/>
      <c r="J806" s="39"/>
      <c r="K806" s="39"/>
    </row>
    <row r="807" spans="1:11" x14ac:dyDescent="0.25">
      <c r="A807">
        <v>23</v>
      </c>
      <c r="B807" s="8"/>
      <c r="C807" s="9"/>
      <c r="D807" s="9">
        <v>39282</v>
      </c>
      <c r="E807" s="10" t="s">
        <v>10</v>
      </c>
      <c r="F807" s="9" t="s">
        <v>10</v>
      </c>
      <c r="G807" s="39" t="s">
        <v>13</v>
      </c>
      <c r="H807" s="39"/>
      <c r="I807" s="39"/>
      <c r="J807" s="39"/>
      <c r="K807" s="39"/>
    </row>
    <row r="808" spans="1:11" x14ac:dyDescent="0.25">
      <c r="A808">
        <v>24</v>
      </c>
      <c r="B808" s="8"/>
      <c r="C808" s="9"/>
      <c r="D808" s="9">
        <v>39282</v>
      </c>
      <c r="E808" s="10" t="s">
        <v>11</v>
      </c>
      <c r="F808" s="9" t="s">
        <v>11</v>
      </c>
      <c r="G808" s="39" t="s">
        <v>13</v>
      </c>
      <c r="H808" s="39"/>
      <c r="I808" s="39"/>
      <c r="J808" s="39"/>
      <c r="K808" s="39"/>
    </row>
    <row r="809" spans="1:11" x14ac:dyDescent="0.25">
      <c r="A809">
        <v>25</v>
      </c>
      <c r="B809" s="8"/>
      <c r="C809" s="9"/>
      <c r="D809" s="9">
        <v>39282</v>
      </c>
      <c r="E809" s="10" t="s">
        <v>11</v>
      </c>
      <c r="F809" s="9" t="s">
        <v>12</v>
      </c>
      <c r="G809" s="39" t="s">
        <v>13</v>
      </c>
      <c r="H809" s="39"/>
      <c r="I809" s="39"/>
      <c r="J809" s="39"/>
      <c r="K809" s="39"/>
    </row>
    <row r="810" spans="1:11" x14ac:dyDescent="0.25">
      <c r="A810">
        <v>26</v>
      </c>
      <c r="B810" s="8"/>
      <c r="C810" s="9"/>
      <c r="D810" s="9">
        <v>39282</v>
      </c>
      <c r="E810" s="10" t="s">
        <v>10</v>
      </c>
      <c r="F810" s="9" t="s">
        <v>10</v>
      </c>
      <c r="G810" s="39" t="s">
        <v>10</v>
      </c>
      <c r="H810" s="39">
        <v>27</v>
      </c>
      <c r="I810" s="39">
        <v>5</v>
      </c>
      <c r="J810" s="39">
        <v>7</v>
      </c>
      <c r="K810" s="39"/>
    </row>
    <row r="811" spans="1:11" x14ac:dyDescent="0.25">
      <c r="A811">
        <v>27</v>
      </c>
      <c r="B811" s="8"/>
      <c r="C811" s="9"/>
      <c r="D811" s="9">
        <v>39282</v>
      </c>
      <c r="E811" s="10" t="s">
        <v>11</v>
      </c>
      <c r="F811" s="9" t="s">
        <v>12</v>
      </c>
      <c r="G811" s="39" t="s">
        <v>11</v>
      </c>
      <c r="H811" s="39">
        <v>17</v>
      </c>
      <c r="I811" s="39">
        <v>3</v>
      </c>
      <c r="J811" s="39">
        <v>5</v>
      </c>
      <c r="K811" s="39"/>
    </row>
    <row r="812" spans="1:11" x14ac:dyDescent="0.25">
      <c r="A812">
        <v>28</v>
      </c>
      <c r="B812" s="8"/>
      <c r="C812" s="9"/>
      <c r="D812" s="9">
        <v>39282</v>
      </c>
      <c r="E812" s="10" t="s">
        <v>11</v>
      </c>
      <c r="F812" s="9" t="s">
        <v>13</v>
      </c>
      <c r="G812" s="39" t="s">
        <v>13</v>
      </c>
      <c r="H812" s="39"/>
      <c r="I812" s="39"/>
      <c r="J812" s="39"/>
      <c r="K812" s="39"/>
    </row>
    <row r="813" spans="1:11" x14ac:dyDescent="0.25">
      <c r="A813">
        <v>29</v>
      </c>
      <c r="B813" s="8"/>
      <c r="C813" s="9"/>
      <c r="D813" s="9">
        <v>39282</v>
      </c>
      <c r="E813" s="10" t="s">
        <v>13</v>
      </c>
      <c r="F813" s="9" t="s">
        <v>13</v>
      </c>
      <c r="G813" s="39" t="s">
        <v>13</v>
      </c>
      <c r="H813" s="39"/>
      <c r="I813" s="39"/>
      <c r="J813" s="39"/>
      <c r="K813" s="39"/>
    </row>
    <row r="814" spans="1:11" x14ac:dyDescent="0.25">
      <c r="A814">
        <v>30</v>
      </c>
      <c r="B814" s="8"/>
      <c r="C814" s="9"/>
      <c r="D814" s="9">
        <v>39282</v>
      </c>
      <c r="E814" s="10" t="s">
        <v>11</v>
      </c>
      <c r="F814" s="9" t="s">
        <v>10</v>
      </c>
      <c r="G814" s="39" t="s">
        <v>10</v>
      </c>
      <c r="H814" s="39">
        <v>26</v>
      </c>
      <c r="I814" s="39">
        <v>5</v>
      </c>
      <c r="J814" s="39">
        <v>5</v>
      </c>
      <c r="K814" s="39"/>
    </row>
    <row r="815" spans="1:11" x14ac:dyDescent="0.25">
      <c r="A815">
        <v>31</v>
      </c>
      <c r="B815" s="8"/>
      <c r="C815" s="9"/>
      <c r="D815" s="9">
        <v>39282</v>
      </c>
      <c r="E815" s="10" t="s">
        <v>11</v>
      </c>
      <c r="F815" s="9" t="s">
        <v>13</v>
      </c>
      <c r="G815" s="39" t="s">
        <v>13</v>
      </c>
      <c r="H815" s="39"/>
      <c r="I815" s="39"/>
      <c r="J815" s="39"/>
      <c r="K815" s="39"/>
    </row>
    <row r="816" spans="1:11" x14ac:dyDescent="0.25">
      <c r="A816">
        <v>32</v>
      </c>
      <c r="B816" s="8"/>
      <c r="C816" s="9"/>
      <c r="D816" s="9">
        <v>39282</v>
      </c>
      <c r="E816" s="10" t="s">
        <v>11</v>
      </c>
      <c r="F816" s="9" t="s">
        <v>10</v>
      </c>
      <c r="G816" s="39" t="s">
        <v>14</v>
      </c>
      <c r="H816" s="39"/>
      <c r="I816" s="39"/>
      <c r="J816" s="39"/>
      <c r="K816" s="39"/>
    </row>
    <row r="817" spans="1:11" x14ac:dyDescent="0.25">
      <c r="A817">
        <v>33</v>
      </c>
      <c r="B817" s="8"/>
      <c r="C817" s="9"/>
      <c r="D817" s="9">
        <v>39282</v>
      </c>
      <c r="E817" s="10" t="s">
        <v>11</v>
      </c>
      <c r="F817" s="9" t="s">
        <v>12</v>
      </c>
      <c r="G817" s="39" t="s">
        <v>13</v>
      </c>
      <c r="H817" s="39"/>
      <c r="I817" s="39"/>
      <c r="J817" s="39"/>
      <c r="K817" s="39"/>
    </row>
    <row r="818" spans="1:11" x14ac:dyDescent="0.25">
      <c r="A818">
        <v>34</v>
      </c>
      <c r="B818" s="8"/>
      <c r="C818" s="9"/>
      <c r="D818" s="9">
        <v>39282</v>
      </c>
      <c r="E818" s="10" t="s">
        <v>11</v>
      </c>
      <c r="F818" s="9" t="s">
        <v>10</v>
      </c>
      <c r="G818" s="39" t="s">
        <v>10</v>
      </c>
      <c r="H818" s="39">
        <v>16</v>
      </c>
      <c r="I818" s="39">
        <v>4.5</v>
      </c>
      <c r="J818" s="39">
        <v>5.5</v>
      </c>
      <c r="K818" s="39"/>
    </row>
    <row r="819" spans="1:11" x14ac:dyDescent="0.25">
      <c r="A819">
        <v>35</v>
      </c>
      <c r="B819" s="8"/>
      <c r="C819" s="9"/>
      <c r="D819" s="9">
        <v>39282</v>
      </c>
      <c r="E819" s="10" t="s">
        <v>11</v>
      </c>
      <c r="F819" s="9" t="s">
        <v>11</v>
      </c>
      <c r="G819" s="39" t="s">
        <v>13</v>
      </c>
      <c r="H819" s="39"/>
      <c r="I819" s="39"/>
      <c r="J819" s="39"/>
      <c r="K819" s="39"/>
    </row>
    <row r="820" spans="1:11" x14ac:dyDescent="0.25">
      <c r="A820">
        <v>36</v>
      </c>
      <c r="B820" s="8"/>
      <c r="C820" s="9"/>
      <c r="D820" s="9">
        <v>39282</v>
      </c>
      <c r="E820" s="10" t="s">
        <v>14</v>
      </c>
      <c r="F820" s="9" t="s">
        <v>13</v>
      </c>
      <c r="G820" s="39" t="s">
        <v>13</v>
      </c>
      <c r="H820" s="39"/>
      <c r="I820" s="39"/>
      <c r="J820" s="39"/>
      <c r="K820" s="39"/>
    </row>
    <row r="821" spans="1:11" x14ac:dyDescent="0.25">
      <c r="A821">
        <v>37</v>
      </c>
      <c r="B821" s="8"/>
      <c r="C821" s="9"/>
      <c r="D821" s="9">
        <v>39282</v>
      </c>
      <c r="E821" s="10" t="s">
        <v>11</v>
      </c>
      <c r="F821" s="9" t="s">
        <v>13</v>
      </c>
      <c r="G821" s="39" t="s">
        <v>13</v>
      </c>
      <c r="H821" s="39"/>
      <c r="I821" s="39"/>
      <c r="J821" s="39"/>
      <c r="K821" s="39"/>
    </row>
    <row r="822" spans="1:11" x14ac:dyDescent="0.25">
      <c r="A822">
        <v>38</v>
      </c>
      <c r="B822" s="8"/>
      <c r="C822" s="9"/>
      <c r="D822" s="9">
        <v>39282</v>
      </c>
      <c r="E822" s="10" t="s">
        <v>12</v>
      </c>
      <c r="F822" s="9" t="s">
        <v>13</v>
      </c>
      <c r="G822" s="39" t="s">
        <v>10</v>
      </c>
      <c r="H822" s="39">
        <v>23.5</v>
      </c>
      <c r="I822" s="39">
        <v>4.5</v>
      </c>
      <c r="J822" s="39">
        <v>8</v>
      </c>
      <c r="K822" s="39"/>
    </row>
    <row r="823" spans="1:11" x14ac:dyDescent="0.25">
      <c r="A823">
        <v>39</v>
      </c>
      <c r="B823" s="8"/>
      <c r="C823" s="9"/>
      <c r="D823" s="9">
        <v>39282</v>
      </c>
      <c r="E823" s="10" t="s">
        <v>11</v>
      </c>
      <c r="F823" s="9" t="s">
        <v>12</v>
      </c>
      <c r="G823" s="39" t="s">
        <v>10</v>
      </c>
      <c r="H823" s="39">
        <v>24.5</v>
      </c>
      <c r="I823" s="39">
        <v>5</v>
      </c>
      <c r="J823" s="39">
        <v>8</v>
      </c>
      <c r="K823" s="39"/>
    </row>
    <row r="824" spans="1:11" x14ac:dyDescent="0.25">
      <c r="A824">
        <v>40</v>
      </c>
      <c r="B824" s="8"/>
      <c r="C824" s="9"/>
      <c r="D824" s="9">
        <v>39282</v>
      </c>
      <c r="E824" s="10" t="s">
        <v>13</v>
      </c>
      <c r="F824" s="9" t="s">
        <v>13</v>
      </c>
      <c r="G824" s="39" t="s">
        <v>13</v>
      </c>
      <c r="H824" s="39"/>
      <c r="I824" s="39"/>
      <c r="J824" s="39"/>
      <c r="K824" s="39"/>
    </row>
    <row r="825" spans="1:11" x14ac:dyDescent="0.25">
      <c r="A825">
        <v>41</v>
      </c>
      <c r="B825" s="8"/>
      <c r="C825" s="9"/>
      <c r="D825" s="9">
        <v>39282</v>
      </c>
      <c r="E825" s="10" t="s">
        <v>13</v>
      </c>
      <c r="F825" s="9" t="s">
        <v>13</v>
      </c>
      <c r="G825" s="39" t="s">
        <v>13</v>
      </c>
      <c r="H825" s="39"/>
      <c r="I825" s="39"/>
      <c r="J825" s="39"/>
      <c r="K825" s="39"/>
    </row>
    <row r="826" spans="1:11" x14ac:dyDescent="0.25">
      <c r="A826">
        <v>42</v>
      </c>
      <c r="B826" s="8"/>
      <c r="C826" s="9"/>
      <c r="D826" s="9">
        <v>39282</v>
      </c>
      <c r="E826" s="10" t="s">
        <v>11</v>
      </c>
      <c r="F826" s="9" t="s">
        <v>13</v>
      </c>
      <c r="G826" s="39" t="s">
        <v>13</v>
      </c>
      <c r="H826" s="39"/>
      <c r="I826" s="39"/>
      <c r="J826" s="39"/>
      <c r="K826" s="39"/>
    </row>
    <row r="827" spans="1:11" x14ac:dyDescent="0.25">
      <c r="A827">
        <v>43</v>
      </c>
      <c r="B827" s="8"/>
      <c r="C827" s="9"/>
      <c r="D827" s="9">
        <v>39282</v>
      </c>
      <c r="E827" s="10" t="s">
        <v>14</v>
      </c>
      <c r="F827" s="9" t="s">
        <v>14</v>
      </c>
      <c r="G827" s="39" t="s">
        <v>14</v>
      </c>
      <c r="H827" s="39"/>
      <c r="I827" s="39"/>
      <c r="J827" s="39"/>
      <c r="K827" s="39"/>
    </row>
    <row r="828" spans="1:11" x14ac:dyDescent="0.25">
      <c r="A828">
        <v>44</v>
      </c>
      <c r="B828" s="8"/>
      <c r="C828" s="9"/>
      <c r="D828" s="9">
        <v>39282</v>
      </c>
      <c r="E828" s="10" t="s">
        <v>11</v>
      </c>
      <c r="F828" s="9" t="s">
        <v>13</v>
      </c>
      <c r="G828" s="39" t="s">
        <v>13</v>
      </c>
      <c r="H828" s="39"/>
      <c r="I828" s="39"/>
      <c r="J828" s="39"/>
      <c r="K828" s="39"/>
    </row>
    <row r="829" spans="1:11" x14ac:dyDescent="0.25">
      <c r="A829">
        <v>45</v>
      </c>
      <c r="B829" s="8"/>
      <c r="C829" s="9"/>
      <c r="D829" s="9">
        <v>39282</v>
      </c>
      <c r="E829" s="10" t="s">
        <v>12</v>
      </c>
      <c r="F829" s="9" t="s">
        <v>13</v>
      </c>
      <c r="G829" s="39" t="s">
        <v>13</v>
      </c>
      <c r="H829" s="39"/>
      <c r="I829" s="39"/>
      <c r="J829" s="39"/>
      <c r="K829" s="39"/>
    </row>
    <row r="830" spans="1:11" x14ac:dyDescent="0.25">
      <c r="A830">
        <v>46</v>
      </c>
      <c r="B830" s="8"/>
      <c r="C830" s="9"/>
      <c r="D830" s="9">
        <v>39282</v>
      </c>
      <c r="E830" s="10" t="s">
        <v>13</v>
      </c>
      <c r="F830" s="9" t="s">
        <v>13</v>
      </c>
      <c r="G830" s="39" t="s">
        <v>13</v>
      </c>
      <c r="H830" s="39"/>
      <c r="I830" s="39"/>
      <c r="J830" s="39"/>
      <c r="K830" s="39"/>
    </row>
    <row r="831" spans="1:11" x14ac:dyDescent="0.25">
      <c r="A831">
        <v>47</v>
      </c>
      <c r="B831" s="8"/>
      <c r="C831" s="9"/>
      <c r="D831" s="9">
        <v>39282</v>
      </c>
      <c r="E831" s="10" t="s">
        <v>14</v>
      </c>
      <c r="F831" s="9" t="s">
        <v>14</v>
      </c>
      <c r="G831" s="39" t="s">
        <v>14</v>
      </c>
      <c r="H831" s="39"/>
      <c r="I831" s="39"/>
      <c r="J831" s="39"/>
      <c r="K831" s="39"/>
    </row>
    <row r="832" spans="1:11" x14ac:dyDescent="0.25">
      <c r="A832">
        <v>48</v>
      </c>
      <c r="B832" s="8"/>
      <c r="C832" s="9"/>
      <c r="D832" s="9">
        <v>39282</v>
      </c>
      <c r="E832" s="10" t="s">
        <v>11</v>
      </c>
      <c r="F832" s="9" t="s">
        <v>12</v>
      </c>
      <c r="G832" s="39" t="s">
        <v>14</v>
      </c>
      <c r="H832" s="39"/>
      <c r="I832" s="39"/>
      <c r="J832" s="39"/>
      <c r="K832" s="39"/>
    </row>
    <row r="833" spans="1:11" x14ac:dyDescent="0.25">
      <c r="A833">
        <v>49</v>
      </c>
      <c r="B833" s="8"/>
      <c r="C833" s="9"/>
      <c r="D833" s="9">
        <v>39282</v>
      </c>
      <c r="E833" s="10" t="s">
        <v>11</v>
      </c>
      <c r="F833" s="9" t="s">
        <v>11</v>
      </c>
      <c r="G833" s="39" t="s">
        <v>13</v>
      </c>
      <c r="H833" s="39"/>
      <c r="I833" s="39"/>
      <c r="J833" s="39"/>
      <c r="K833" s="39"/>
    </row>
    <row r="834" spans="1:11" x14ac:dyDescent="0.25">
      <c r="A834">
        <v>50</v>
      </c>
      <c r="B834" s="8"/>
      <c r="C834" s="9"/>
      <c r="D834" s="9">
        <v>39282</v>
      </c>
      <c r="E834" s="10" t="s">
        <v>10</v>
      </c>
      <c r="F834" s="9" t="s">
        <v>10</v>
      </c>
      <c r="G834" s="39" t="s">
        <v>13</v>
      </c>
      <c r="H834" s="39"/>
      <c r="I834" s="39"/>
      <c r="J834" s="39"/>
      <c r="K834" s="39"/>
    </row>
    <row r="835" spans="1:11" x14ac:dyDescent="0.25">
      <c r="A835">
        <v>51</v>
      </c>
      <c r="B835" s="8"/>
      <c r="C835" s="9"/>
      <c r="D835" s="9">
        <v>39282</v>
      </c>
      <c r="E835" s="10" t="s">
        <v>10</v>
      </c>
      <c r="F835" s="9" t="s">
        <v>9</v>
      </c>
      <c r="G835" s="39" t="s">
        <v>13</v>
      </c>
      <c r="H835" s="39"/>
      <c r="I835" s="39"/>
      <c r="J835" s="39"/>
      <c r="K835" s="39"/>
    </row>
    <row r="836" spans="1:11" x14ac:dyDescent="0.25">
      <c r="A836">
        <v>52</v>
      </c>
      <c r="B836" s="8"/>
      <c r="C836" s="9"/>
      <c r="D836" s="9">
        <v>39282</v>
      </c>
      <c r="E836" s="10" t="s">
        <v>11</v>
      </c>
      <c r="F836" s="9" t="s">
        <v>13</v>
      </c>
      <c r="G836" s="39" t="s">
        <v>13</v>
      </c>
      <c r="H836" s="39"/>
      <c r="I836" s="39"/>
      <c r="J836" s="39"/>
      <c r="K836" s="39"/>
    </row>
    <row r="837" spans="1:11" x14ac:dyDescent="0.25">
      <c r="A837">
        <v>53</v>
      </c>
      <c r="B837" s="8"/>
      <c r="C837" s="9"/>
      <c r="D837" s="9">
        <v>39282</v>
      </c>
      <c r="E837" s="10" t="s">
        <v>11</v>
      </c>
      <c r="F837" s="9" t="s">
        <v>10</v>
      </c>
      <c r="G837" s="39" t="s">
        <v>13</v>
      </c>
      <c r="H837" s="39"/>
      <c r="I837" s="39"/>
      <c r="J837" s="39"/>
      <c r="K837" s="39"/>
    </row>
    <row r="838" spans="1:11" x14ac:dyDescent="0.25">
      <c r="A838">
        <v>54</v>
      </c>
      <c r="B838" s="8"/>
      <c r="C838" s="9"/>
      <c r="D838" s="9">
        <v>39282</v>
      </c>
      <c r="E838" s="10" t="s">
        <v>11</v>
      </c>
      <c r="F838" s="9" t="s">
        <v>10</v>
      </c>
      <c r="G838" s="39" t="s">
        <v>10</v>
      </c>
      <c r="H838" s="39">
        <v>20</v>
      </c>
      <c r="I838" s="39">
        <v>4.5</v>
      </c>
      <c r="J838" s="39">
        <v>4</v>
      </c>
      <c r="K838" s="39"/>
    </row>
    <row r="839" spans="1:11" x14ac:dyDescent="0.25">
      <c r="A839">
        <v>55</v>
      </c>
      <c r="B839" s="8"/>
      <c r="C839" s="9"/>
      <c r="D839" s="9">
        <v>39282</v>
      </c>
      <c r="E839" s="10" t="s">
        <v>10</v>
      </c>
      <c r="F839" s="9" t="s">
        <v>10</v>
      </c>
      <c r="G839" s="39" t="s">
        <v>10</v>
      </c>
      <c r="H839" s="39">
        <v>27</v>
      </c>
      <c r="I839" s="39">
        <v>4.5</v>
      </c>
      <c r="J839" s="39">
        <v>7</v>
      </c>
      <c r="K839" s="39"/>
    </row>
    <row r="840" spans="1:11" x14ac:dyDescent="0.25">
      <c r="A840">
        <v>56</v>
      </c>
      <c r="B840" s="8"/>
      <c r="C840" s="9"/>
      <c r="D840" s="9">
        <v>39282</v>
      </c>
      <c r="E840" s="10" t="s">
        <v>12</v>
      </c>
      <c r="F840" s="9" t="s">
        <v>14</v>
      </c>
      <c r="G840" s="39" t="s">
        <v>10</v>
      </c>
      <c r="H840" s="39">
        <v>25</v>
      </c>
      <c r="I840" s="39">
        <v>4</v>
      </c>
      <c r="J840" s="39">
        <v>7</v>
      </c>
      <c r="K840" s="39"/>
    </row>
    <row r="841" spans="1:11" x14ac:dyDescent="0.25">
      <c r="A841">
        <v>57</v>
      </c>
      <c r="B841" s="8"/>
      <c r="C841" s="9"/>
      <c r="D841" s="9">
        <v>39282</v>
      </c>
      <c r="E841" s="10" t="s">
        <v>13</v>
      </c>
      <c r="F841" s="9" t="s">
        <v>13</v>
      </c>
      <c r="G841" s="39" t="s">
        <v>13</v>
      </c>
      <c r="H841" s="39"/>
      <c r="I841" s="39"/>
      <c r="J841" s="39"/>
      <c r="K841" s="39"/>
    </row>
    <row r="842" spans="1:11" x14ac:dyDescent="0.25">
      <c r="A842">
        <v>58</v>
      </c>
      <c r="B842" s="8"/>
      <c r="C842" s="9"/>
      <c r="D842" s="9">
        <v>39282</v>
      </c>
      <c r="E842" s="10" t="s">
        <v>11</v>
      </c>
      <c r="F842" s="9" t="s">
        <v>13</v>
      </c>
      <c r="G842" s="39" t="s">
        <v>10</v>
      </c>
      <c r="H842" s="39">
        <v>27</v>
      </c>
      <c r="I842" s="39">
        <v>5</v>
      </c>
      <c r="J842" s="39">
        <v>11.5</v>
      </c>
      <c r="K842" s="39"/>
    </row>
    <row r="843" spans="1:11" x14ac:dyDescent="0.25">
      <c r="A843">
        <v>59</v>
      </c>
      <c r="B843" s="8"/>
      <c r="C843" s="9"/>
      <c r="D843" s="9">
        <v>39282</v>
      </c>
      <c r="E843" s="10" t="s">
        <v>10</v>
      </c>
      <c r="F843" s="9" t="s">
        <v>13</v>
      </c>
      <c r="G843" s="39" t="s">
        <v>10</v>
      </c>
      <c r="H843" s="39">
        <v>20</v>
      </c>
      <c r="I843" s="39">
        <v>4</v>
      </c>
      <c r="J843" s="39">
        <v>8</v>
      </c>
      <c r="K843" s="39"/>
    </row>
    <row r="844" spans="1:11" x14ac:dyDescent="0.25">
      <c r="A844">
        <v>60</v>
      </c>
      <c r="B844" s="8"/>
      <c r="C844" s="9"/>
      <c r="D844" s="9">
        <v>39282</v>
      </c>
      <c r="E844" s="10" t="s">
        <v>11</v>
      </c>
      <c r="F844" s="9" t="s">
        <v>13</v>
      </c>
      <c r="G844" s="39" t="s">
        <v>10</v>
      </c>
      <c r="H844" s="39">
        <v>25</v>
      </c>
      <c r="I844" s="39">
        <v>5</v>
      </c>
      <c r="J844" s="39">
        <v>6</v>
      </c>
      <c r="K844" s="39"/>
    </row>
    <row r="845" spans="1:11" x14ac:dyDescent="0.25">
      <c r="A845">
        <v>61</v>
      </c>
      <c r="B845" s="8"/>
      <c r="C845" s="9"/>
      <c r="D845" s="9">
        <v>39282</v>
      </c>
      <c r="E845" s="10" t="s">
        <v>11</v>
      </c>
      <c r="F845" s="9" t="s">
        <v>12</v>
      </c>
      <c r="G845" s="39" t="s">
        <v>14</v>
      </c>
      <c r="H845" s="39"/>
      <c r="I845" s="39"/>
      <c r="J845" s="39"/>
      <c r="K845" s="39"/>
    </row>
    <row r="846" spans="1:11" x14ac:dyDescent="0.25">
      <c r="A846">
        <v>62</v>
      </c>
      <c r="B846" s="8"/>
      <c r="C846" s="9"/>
      <c r="D846" s="9">
        <v>39282</v>
      </c>
      <c r="E846" s="10" t="s">
        <v>12</v>
      </c>
      <c r="F846" s="9" t="s">
        <v>13</v>
      </c>
      <c r="G846" s="39" t="s">
        <v>13</v>
      </c>
      <c r="H846" s="39"/>
      <c r="I846" s="39"/>
      <c r="J846" s="39"/>
      <c r="K846" s="39"/>
    </row>
    <row r="847" spans="1:11" x14ac:dyDescent="0.25">
      <c r="A847">
        <v>63</v>
      </c>
      <c r="B847" s="8"/>
      <c r="C847" s="9"/>
      <c r="D847" s="9">
        <v>39282</v>
      </c>
      <c r="E847" s="10" t="s">
        <v>13</v>
      </c>
      <c r="F847" s="9" t="s">
        <v>13</v>
      </c>
      <c r="G847" s="39" t="s">
        <v>13</v>
      </c>
      <c r="H847" s="39"/>
      <c r="I847" s="39"/>
      <c r="J847" s="39"/>
      <c r="K847" s="39"/>
    </row>
    <row r="848" spans="1:11" x14ac:dyDescent="0.25">
      <c r="A848">
        <v>64</v>
      </c>
      <c r="B848" s="8"/>
      <c r="C848" s="9"/>
      <c r="D848" s="9">
        <v>39282</v>
      </c>
      <c r="E848" s="10" t="s">
        <v>11</v>
      </c>
      <c r="F848" s="9" t="s">
        <v>13</v>
      </c>
      <c r="G848" s="39" t="s">
        <v>13</v>
      </c>
      <c r="H848" s="39"/>
      <c r="I848" s="39"/>
      <c r="J848" s="39"/>
      <c r="K848" s="39"/>
    </row>
    <row r="849" spans="1:11" x14ac:dyDescent="0.25">
      <c r="A849">
        <v>65</v>
      </c>
      <c r="B849" s="8"/>
      <c r="C849" s="9"/>
      <c r="D849" s="9">
        <v>39282</v>
      </c>
      <c r="E849" s="10" t="s">
        <v>13</v>
      </c>
      <c r="F849" s="9" t="s">
        <v>13</v>
      </c>
      <c r="G849" s="39" t="s">
        <v>13</v>
      </c>
      <c r="H849" s="39"/>
      <c r="I849" s="39"/>
      <c r="J849" s="39"/>
      <c r="K849" s="39"/>
    </row>
    <row r="850" spans="1:11" x14ac:dyDescent="0.25">
      <c r="A850">
        <v>66</v>
      </c>
      <c r="B850" s="8"/>
      <c r="C850" s="9"/>
      <c r="D850" s="9">
        <v>39282</v>
      </c>
      <c r="E850" s="10" t="s">
        <v>9</v>
      </c>
      <c r="F850" s="9" t="s">
        <v>10</v>
      </c>
      <c r="G850" s="39" t="s">
        <v>10</v>
      </c>
      <c r="H850" s="39">
        <v>26</v>
      </c>
      <c r="I850" s="39">
        <v>5</v>
      </c>
      <c r="J850" s="39">
        <v>10</v>
      </c>
      <c r="K850" s="39"/>
    </row>
    <row r="851" spans="1:11" x14ac:dyDescent="0.25">
      <c r="A851">
        <v>67</v>
      </c>
      <c r="B851" s="8"/>
      <c r="C851" s="9"/>
      <c r="D851" s="9">
        <v>39282</v>
      </c>
      <c r="E851" s="10" t="s">
        <v>13</v>
      </c>
      <c r="F851" s="9" t="s">
        <v>13</v>
      </c>
      <c r="G851" s="39" t="s">
        <v>13</v>
      </c>
      <c r="H851" s="39"/>
      <c r="I851" s="39"/>
      <c r="J851" s="39"/>
      <c r="K851" s="39"/>
    </row>
    <row r="852" spans="1:11" x14ac:dyDescent="0.25">
      <c r="A852">
        <v>68</v>
      </c>
      <c r="B852" s="8"/>
      <c r="C852" s="9"/>
      <c r="D852" s="9">
        <v>39282</v>
      </c>
      <c r="E852" s="10" t="s">
        <v>11</v>
      </c>
      <c r="F852" s="9" t="s">
        <v>11</v>
      </c>
      <c r="G852" s="39" t="s">
        <v>14</v>
      </c>
      <c r="H852" s="39"/>
      <c r="I852" s="39"/>
      <c r="J852" s="39"/>
      <c r="K852" s="39"/>
    </row>
    <row r="853" spans="1:11" x14ac:dyDescent="0.25">
      <c r="A853">
        <v>69</v>
      </c>
      <c r="B853" s="8"/>
      <c r="C853" s="9"/>
      <c r="D853" s="9">
        <v>39282</v>
      </c>
      <c r="E853" s="10" t="s">
        <v>13</v>
      </c>
      <c r="F853" s="9" t="s">
        <v>14</v>
      </c>
      <c r="G853" s="39" t="s">
        <v>14</v>
      </c>
      <c r="H853" s="39"/>
      <c r="I853" s="39"/>
      <c r="J853" s="39"/>
      <c r="K853" s="39"/>
    </row>
    <row r="854" spans="1:11" x14ac:dyDescent="0.25">
      <c r="A854">
        <v>70</v>
      </c>
      <c r="B854" s="8"/>
      <c r="C854" s="9"/>
      <c r="D854" s="9">
        <v>39282</v>
      </c>
      <c r="E854" s="10" t="s">
        <v>10</v>
      </c>
      <c r="F854" s="9" t="s">
        <v>10</v>
      </c>
      <c r="G854" s="39" t="s">
        <v>11</v>
      </c>
      <c r="H854" s="39">
        <v>12</v>
      </c>
      <c r="I854" s="39">
        <v>4</v>
      </c>
      <c r="J854" s="39">
        <v>6</v>
      </c>
      <c r="K854" s="39"/>
    </row>
    <row r="855" spans="1:11" x14ac:dyDescent="0.25">
      <c r="A855">
        <v>71</v>
      </c>
      <c r="B855" s="8"/>
      <c r="C855" s="9"/>
      <c r="D855" s="9">
        <v>39282</v>
      </c>
      <c r="E855" s="10" t="s">
        <v>13</v>
      </c>
      <c r="F855" s="9" t="s">
        <v>13</v>
      </c>
      <c r="G855" s="39" t="s">
        <v>13</v>
      </c>
      <c r="H855" s="39"/>
      <c r="I855" s="39"/>
      <c r="J855" s="39"/>
      <c r="K855" s="39"/>
    </row>
    <row r="856" spans="1:11" x14ac:dyDescent="0.25">
      <c r="A856">
        <v>72</v>
      </c>
      <c r="B856" s="8"/>
      <c r="C856" s="9"/>
      <c r="D856" s="9">
        <v>39282</v>
      </c>
      <c r="E856" s="10" t="s">
        <v>12</v>
      </c>
      <c r="F856" s="9" t="s">
        <v>13</v>
      </c>
      <c r="G856" s="39" t="s">
        <v>13</v>
      </c>
      <c r="H856" s="39"/>
      <c r="I856" s="39"/>
      <c r="J856" s="39"/>
      <c r="K856" s="39"/>
    </row>
    <row r="857" spans="1:11" x14ac:dyDescent="0.25">
      <c r="A857">
        <v>73</v>
      </c>
      <c r="B857" s="8"/>
      <c r="C857" s="9"/>
      <c r="D857" s="9">
        <v>39282</v>
      </c>
      <c r="E857" s="10" t="s">
        <v>12</v>
      </c>
      <c r="F857" s="9" t="s">
        <v>12</v>
      </c>
      <c r="G857" s="39" t="s">
        <v>13</v>
      </c>
      <c r="H857" s="39"/>
      <c r="I857" s="39"/>
      <c r="J857" s="39"/>
      <c r="K857" s="39"/>
    </row>
    <row r="858" spans="1:11" x14ac:dyDescent="0.25">
      <c r="A858">
        <v>74</v>
      </c>
      <c r="B858" s="8"/>
      <c r="C858" s="9"/>
      <c r="D858" s="9">
        <v>39282</v>
      </c>
      <c r="E858" s="10" t="s">
        <v>11</v>
      </c>
      <c r="F858" s="9" t="s">
        <v>12</v>
      </c>
      <c r="G858" s="39" t="s">
        <v>13</v>
      </c>
      <c r="H858" s="39"/>
      <c r="I858" s="39"/>
      <c r="J858" s="39"/>
      <c r="K858" s="39"/>
    </row>
    <row r="859" spans="1:11" x14ac:dyDescent="0.25">
      <c r="A859">
        <v>75</v>
      </c>
      <c r="B859" s="8"/>
      <c r="C859" s="9"/>
      <c r="D859" s="9">
        <v>39282</v>
      </c>
      <c r="E859" s="10" t="s">
        <v>11</v>
      </c>
      <c r="F859" s="9" t="s">
        <v>13</v>
      </c>
      <c r="G859" s="39" t="s">
        <v>13</v>
      </c>
      <c r="H859" s="39"/>
      <c r="I859" s="39"/>
      <c r="J859" s="39"/>
      <c r="K859" s="39"/>
    </row>
    <row r="860" spans="1:11" x14ac:dyDescent="0.25">
      <c r="A860">
        <v>76</v>
      </c>
      <c r="B860" s="8"/>
      <c r="C860" s="9"/>
      <c r="D860" s="9">
        <v>39282</v>
      </c>
      <c r="E860" s="10" t="s">
        <v>12</v>
      </c>
      <c r="F860" s="9" t="s">
        <v>13</v>
      </c>
      <c r="G860" s="39" t="s">
        <v>13</v>
      </c>
      <c r="H860" s="39"/>
      <c r="I860" s="39"/>
      <c r="J860" s="39"/>
      <c r="K860" s="39"/>
    </row>
    <row r="861" spans="1:11" x14ac:dyDescent="0.25">
      <c r="A861">
        <v>77</v>
      </c>
      <c r="B861" s="8"/>
      <c r="C861" s="9"/>
      <c r="D861" s="9">
        <v>39282</v>
      </c>
      <c r="E861" s="10" t="s">
        <v>11</v>
      </c>
      <c r="F861" s="9" t="s">
        <v>13</v>
      </c>
      <c r="G861" s="39" t="s">
        <v>11</v>
      </c>
      <c r="H861" s="39">
        <v>14</v>
      </c>
      <c r="I861" s="39">
        <v>4</v>
      </c>
      <c r="J861" s="39">
        <v>4</v>
      </c>
      <c r="K861" s="39"/>
    </row>
    <row r="862" spans="1:11" x14ac:dyDescent="0.25">
      <c r="A862">
        <v>78</v>
      </c>
      <c r="B862" s="8"/>
      <c r="C862" s="9"/>
      <c r="D862" s="9">
        <v>39282</v>
      </c>
      <c r="E862" s="10" t="s">
        <v>11</v>
      </c>
      <c r="F862" s="9" t="s">
        <v>13</v>
      </c>
      <c r="G862" s="39" t="s">
        <v>13</v>
      </c>
      <c r="H862" s="39"/>
      <c r="I862" s="39"/>
      <c r="J862" s="39"/>
      <c r="K862" s="39"/>
    </row>
    <row r="863" spans="1:11" x14ac:dyDescent="0.25">
      <c r="A863">
        <v>79</v>
      </c>
      <c r="B863" s="8"/>
      <c r="C863" s="9"/>
      <c r="D863" s="9">
        <v>39282</v>
      </c>
      <c r="E863" s="10" t="s">
        <v>14</v>
      </c>
      <c r="F863" s="9" t="s">
        <v>10</v>
      </c>
      <c r="G863" s="39" t="s">
        <v>10</v>
      </c>
      <c r="H863" s="39">
        <v>32</v>
      </c>
      <c r="I863" s="39">
        <v>5</v>
      </c>
      <c r="J863" s="39">
        <v>12</v>
      </c>
      <c r="K863" s="39"/>
    </row>
    <row r="864" spans="1:11" x14ac:dyDescent="0.25">
      <c r="A864">
        <v>80</v>
      </c>
      <c r="B864" s="8"/>
      <c r="C864" s="9"/>
      <c r="D864" s="9">
        <v>39282</v>
      </c>
      <c r="E864" s="10" t="s">
        <v>10</v>
      </c>
      <c r="F864" s="9" t="s">
        <v>13</v>
      </c>
      <c r="G864" s="39" t="s">
        <v>13</v>
      </c>
      <c r="H864" s="39"/>
      <c r="I864" s="39"/>
      <c r="J864" s="39"/>
      <c r="K864" s="39"/>
    </row>
    <row r="865" spans="1:11" x14ac:dyDescent="0.25">
      <c r="A865">
        <v>81</v>
      </c>
      <c r="B865" s="8"/>
      <c r="C865" s="9"/>
      <c r="D865" s="9">
        <v>39282</v>
      </c>
      <c r="E865" s="10" t="s">
        <v>11</v>
      </c>
      <c r="F865" s="9" t="s">
        <v>11</v>
      </c>
      <c r="G865" s="39" t="s">
        <v>14</v>
      </c>
      <c r="H865" s="39"/>
      <c r="I865" s="39"/>
      <c r="J865" s="39"/>
      <c r="K865" s="39"/>
    </row>
    <row r="866" spans="1:11" x14ac:dyDescent="0.25">
      <c r="A866">
        <v>82</v>
      </c>
      <c r="B866" s="8"/>
      <c r="C866" s="9"/>
      <c r="D866" s="9">
        <v>39282</v>
      </c>
      <c r="E866" s="10" t="s">
        <v>11</v>
      </c>
      <c r="F866" s="9" t="s">
        <v>13</v>
      </c>
      <c r="G866" s="39" t="s">
        <v>13</v>
      </c>
      <c r="H866" s="39"/>
      <c r="I866" s="39"/>
      <c r="J866" s="39"/>
      <c r="K866" s="39"/>
    </row>
    <row r="867" spans="1:11" x14ac:dyDescent="0.25">
      <c r="A867">
        <v>83</v>
      </c>
      <c r="B867" s="8"/>
      <c r="C867" s="9"/>
      <c r="D867" s="9">
        <v>39282</v>
      </c>
      <c r="E867" s="10" t="s">
        <v>14</v>
      </c>
      <c r="F867" s="9" t="s">
        <v>13</v>
      </c>
      <c r="G867" s="39" t="s">
        <v>13</v>
      </c>
      <c r="H867" s="39"/>
      <c r="I867" s="39"/>
      <c r="J867" s="39"/>
      <c r="K867" s="39"/>
    </row>
    <row r="868" spans="1:11" x14ac:dyDescent="0.25">
      <c r="A868">
        <v>84</v>
      </c>
      <c r="B868" s="8"/>
      <c r="C868" s="9"/>
      <c r="D868" s="9">
        <v>39282</v>
      </c>
      <c r="E868" s="10" t="s">
        <v>13</v>
      </c>
      <c r="F868" s="9" t="s">
        <v>13</v>
      </c>
      <c r="G868" s="39" t="s">
        <v>13</v>
      </c>
      <c r="H868" s="39"/>
      <c r="I868" s="39"/>
      <c r="J868" s="39"/>
      <c r="K868" s="39"/>
    </row>
    <row r="869" spans="1:11" x14ac:dyDescent="0.25">
      <c r="A869">
        <v>85</v>
      </c>
      <c r="B869" s="8"/>
      <c r="C869" s="9"/>
      <c r="D869" s="9">
        <v>39282</v>
      </c>
      <c r="E869" s="10" t="s">
        <v>13</v>
      </c>
      <c r="F869" s="9" t="s">
        <v>14</v>
      </c>
      <c r="G869" s="39" t="s">
        <v>14</v>
      </c>
      <c r="H869" s="39"/>
      <c r="I869" s="39"/>
      <c r="J869" s="39"/>
      <c r="K869" s="39"/>
    </row>
    <row r="870" spans="1:11" x14ac:dyDescent="0.25">
      <c r="A870">
        <v>86</v>
      </c>
      <c r="B870" s="8"/>
      <c r="C870" s="9"/>
      <c r="D870" s="9">
        <v>39282</v>
      </c>
      <c r="E870" s="10" t="s">
        <v>13</v>
      </c>
      <c r="F870" s="9" t="s">
        <v>13</v>
      </c>
      <c r="G870" s="39" t="s">
        <v>13</v>
      </c>
      <c r="H870" s="39"/>
      <c r="I870" s="39"/>
      <c r="J870" s="39"/>
      <c r="K870" s="39"/>
    </row>
    <row r="871" spans="1:11" x14ac:dyDescent="0.25">
      <c r="A871">
        <v>87</v>
      </c>
      <c r="B871" s="8"/>
      <c r="C871" s="9"/>
      <c r="D871" s="9">
        <v>39282</v>
      </c>
      <c r="E871" s="10" t="s">
        <v>13</v>
      </c>
      <c r="F871" s="9" t="s">
        <v>10</v>
      </c>
      <c r="G871" s="39" t="s">
        <v>14</v>
      </c>
      <c r="H871" s="39"/>
      <c r="I871" s="39"/>
      <c r="J871" s="39"/>
      <c r="K871" s="39"/>
    </row>
    <row r="872" spans="1:11" x14ac:dyDescent="0.25">
      <c r="A872">
        <v>88</v>
      </c>
      <c r="B872" s="8"/>
      <c r="C872" s="9"/>
      <c r="D872" s="9">
        <v>39282</v>
      </c>
      <c r="E872" s="10" t="s">
        <v>10</v>
      </c>
      <c r="F872" s="9" t="s">
        <v>9</v>
      </c>
      <c r="G872" s="39" t="s">
        <v>9</v>
      </c>
      <c r="H872" s="39">
        <v>32</v>
      </c>
      <c r="I872" s="39">
        <v>6.5</v>
      </c>
      <c r="J872" s="39">
        <v>8</v>
      </c>
      <c r="K872" s="39"/>
    </row>
    <row r="873" spans="1:11" x14ac:dyDescent="0.25">
      <c r="A873">
        <v>89</v>
      </c>
      <c r="B873" s="8"/>
      <c r="C873" s="9"/>
      <c r="D873" s="9">
        <v>39282</v>
      </c>
      <c r="E873" s="10" t="s">
        <v>11</v>
      </c>
      <c r="F873" s="9" t="s">
        <v>13</v>
      </c>
      <c r="G873" s="39" t="s">
        <v>13</v>
      </c>
      <c r="H873" s="39"/>
      <c r="I873" s="39"/>
      <c r="J873" s="39"/>
      <c r="K873" s="39"/>
    </row>
    <row r="874" spans="1:11" x14ac:dyDescent="0.25">
      <c r="A874">
        <v>90</v>
      </c>
      <c r="B874" s="8"/>
      <c r="C874" s="9"/>
      <c r="D874" s="9">
        <v>39282</v>
      </c>
      <c r="E874" s="10" t="s">
        <v>13</v>
      </c>
      <c r="F874" s="9" t="s">
        <v>13</v>
      </c>
      <c r="G874" s="39" t="s">
        <v>13</v>
      </c>
      <c r="H874" s="39"/>
      <c r="I874" s="39"/>
      <c r="J874" s="39"/>
      <c r="K874" s="39"/>
    </row>
    <row r="875" spans="1:11" x14ac:dyDescent="0.25">
      <c r="A875">
        <v>91</v>
      </c>
      <c r="B875" s="8"/>
      <c r="C875" s="9"/>
      <c r="D875" s="9">
        <v>39282</v>
      </c>
      <c r="E875" s="10" t="s">
        <v>12</v>
      </c>
      <c r="F875" s="9" t="s">
        <v>12</v>
      </c>
      <c r="G875" s="39" t="s">
        <v>11</v>
      </c>
      <c r="H875" s="39">
        <v>15</v>
      </c>
      <c r="I875" s="39">
        <v>3</v>
      </c>
      <c r="J875" s="39">
        <v>4.5</v>
      </c>
      <c r="K875" s="39"/>
    </row>
    <row r="876" spans="1:11" x14ac:dyDescent="0.25">
      <c r="A876">
        <v>92</v>
      </c>
      <c r="B876" s="8"/>
      <c r="C876" s="9"/>
      <c r="D876" s="9">
        <v>39282</v>
      </c>
      <c r="E876" s="10" t="s">
        <v>11</v>
      </c>
      <c r="F876" s="9" t="s">
        <v>11</v>
      </c>
      <c r="G876" s="39" t="s">
        <v>14</v>
      </c>
      <c r="H876" s="39"/>
      <c r="I876" s="39"/>
      <c r="J876" s="39"/>
      <c r="K876" s="39"/>
    </row>
    <row r="877" spans="1:11" x14ac:dyDescent="0.25">
      <c r="A877">
        <v>93</v>
      </c>
      <c r="B877" s="8"/>
      <c r="C877" s="9"/>
      <c r="D877" s="9">
        <v>39282</v>
      </c>
      <c r="E877" s="10" t="s">
        <v>11</v>
      </c>
      <c r="F877" s="9" t="s">
        <v>9</v>
      </c>
      <c r="G877" s="39" t="s">
        <v>14</v>
      </c>
      <c r="H877" s="39"/>
      <c r="I877" s="39"/>
      <c r="J877" s="39"/>
      <c r="K877" s="39"/>
    </row>
    <row r="878" spans="1:11" x14ac:dyDescent="0.25">
      <c r="A878">
        <v>94</v>
      </c>
      <c r="B878" s="8"/>
      <c r="C878" s="9"/>
      <c r="D878" s="9">
        <v>39282</v>
      </c>
      <c r="E878" s="10" t="s">
        <v>10</v>
      </c>
      <c r="F878" s="9" t="s">
        <v>13</v>
      </c>
      <c r="G878" s="39" t="s">
        <v>13</v>
      </c>
      <c r="H878" s="39"/>
      <c r="I878" s="39"/>
      <c r="J878" s="39"/>
      <c r="K878" s="39"/>
    </row>
    <row r="879" spans="1:11" x14ac:dyDescent="0.25">
      <c r="A879">
        <v>95</v>
      </c>
      <c r="B879" s="8"/>
      <c r="C879" s="9"/>
      <c r="D879" s="9">
        <v>39282</v>
      </c>
      <c r="E879" s="10" t="s">
        <v>13</v>
      </c>
      <c r="F879" s="9" t="s">
        <v>11</v>
      </c>
      <c r="G879" s="39" t="s">
        <v>14</v>
      </c>
      <c r="H879" s="39"/>
      <c r="I879" s="39"/>
      <c r="J879" s="39"/>
      <c r="K879" s="39"/>
    </row>
    <row r="880" spans="1:11" x14ac:dyDescent="0.25">
      <c r="A880">
        <v>96</v>
      </c>
      <c r="B880" s="8"/>
      <c r="C880" s="9"/>
      <c r="D880" s="9">
        <v>39282</v>
      </c>
      <c r="E880" s="10" t="s">
        <v>11</v>
      </c>
      <c r="F880" s="9" t="s">
        <v>12</v>
      </c>
      <c r="G880" s="39" t="s">
        <v>14</v>
      </c>
      <c r="H880" s="39"/>
      <c r="I880" s="39"/>
      <c r="J880" s="39"/>
      <c r="K880" s="39"/>
    </row>
    <row r="881" spans="1:11" x14ac:dyDescent="0.25">
      <c r="A881">
        <v>97</v>
      </c>
      <c r="B881" s="8"/>
      <c r="C881" s="9"/>
      <c r="D881" s="9">
        <v>39282</v>
      </c>
      <c r="E881" s="10" t="s">
        <v>14</v>
      </c>
      <c r="F881" s="9" t="s">
        <v>13</v>
      </c>
      <c r="G881" s="39" t="s">
        <v>13</v>
      </c>
      <c r="H881" s="39"/>
      <c r="I881" s="39"/>
      <c r="J881" s="39"/>
      <c r="K881" s="39"/>
    </row>
    <row r="882" spans="1:11" x14ac:dyDescent="0.25">
      <c r="A882">
        <v>98</v>
      </c>
      <c r="B882" s="8"/>
      <c r="C882" s="9"/>
      <c r="D882" s="9">
        <v>39282</v>
      </c>
      <c r="E882" s="10" t="s">
        <v>12</v>
      </c>
      <c r="F882" s="9" t="s">
        <v>12</v>
      </c>
      <c r="G882" s="39" t="s">
        <v>9</v>
      </c>
      <c r="H882" s="39">
        <v>35</v>
      </c>
      <c r="I882" s="39">
        <v>4.5</v>
      </c>
      <c r="J882" s="39">
        <v>22</v>
      </c>
      <c r="K882" s="39"/>
    </row>
    <row r="883" spans="1:11" x14ac:dyDescent="0.25">
      <c r="A883">
        <v>99</v>
      </c>
      <c r="B883" s="8"/>
      <c r="C883" s="9"/>
      <c r="D883" s="9">
        <v>39282</v>
      </c>
      <c r="E883" s="10" t="s">
        <v>12</v>
      </c>
      <c r="F883" s="9" t="s">
        <v>13</v>
      </c>
      <c r="G883" s="39" t="s">
        <v>9</v>
      </c>
      <c r="H883" s="39">
        <v>9</v>
      </c>
      <c r="I883" s="39">
        <v>3.5</v>
      </c>
      <c r="J883" s="39">
        <v>8</v>
      </c>
      <c r="K883" s="39"/>
    </row>
    <row r="884" spans="1:11" x14ac:dyDescent="0.25">
      <c r="A884">
        <v>100</v>
      </c>
      <c r="B884" s="8"/>
      <c r="C884" s="9"/>
      <c r="D884" s="9">
        <v>39282</v>
      </c>
      <c r="E884" s="10" t="s">
        <v>13</v>
      </c>
      <c r="F884" s="9" t="s">
        <v>10</v>
      </c>
      <c r="G884" s="39" t="s">
        <v>14</v>
      </c>
      <c r="H884" s="39"/>
      <c r="I884" s="39"/>
      <c r="J884" s="39"/>
      <c r="K884" s="39"/>
    </row>
    <row r="885" spans="1:11" x14ac:dyDescent="0.25">
      <c r="A885">
        <v>101</v>
      </c>
      <c r="B885" s="8"/>
      <c r="C885" s="9"/>
      <c r="D885" s="9">
        <v>39282</v>
      </c>
      <c r="E885" s="10" t="s">
        <v>10</v>
      </c>
      <c r="F885" s="9" t="s">
        <v>13</v>
      </c>
      <c r="G885" s="39" t="s">
        <v>13</v>
      </c>
      <c r="H885" s="39"/>
      <c r="I885" s="39"/>
      <c r="J885" s="39"/>
      <c r="K885" s="39"/>
    </row>
    <row r="886" spans="1:11" x14ac:dyDescent="0.25">
      <c r="A886">
        <v>102</v>
      </c>
      <c r="B886" s="8"/>
      <c r="C886" s="9"/>
      <c r="D886" s="9">
        <v>39282</v>
      </c>
      <c r="E886" s="10" t="s">
        <v>11</v>
      </c>
      <c r="F886" s="9" t="s">
        <v>11</v>
      </c>
      <c r="G886" s="39" t="s">
        <v>13</v>
      </c>
      <c r="H886" s="39"/>
      <c r="I886" s="39"/>
      <c r="J886" s="39"/>
      <c r="K886" s="39"/>
    </row>
    <row r="887" spans="1:11" x14ac:dyDescent="0.25">
      <c r="A887">
        <v>103</v>
      </c>
      <c r="B887" s="8"/>
      <c r="C887" s="9"/>
      <c r="D887" s="9">
        <v>39282</v>
      </c>
      <c r="E887" s="10" t="s">
        <v>11</v>
      </c>
      <c r="F887" s="9" t="s">
        <v>13</v>
      </c>
      <c r="G887" s="39" t="s">
        <v>13</v>
      </c>
      <c r="H887" s="39"/>
      <c r="I887" s="39"/>
      <c r="J887" s="39"/>
      <c r="K887" s="39"/>
    </row>
    <row r="888" spans="1:11" x14ac:dyDescent="0.25">
      <c r="A888">
        <v>104</v>
      </c>
      <c r="B888" s="8"/>
      <c r="C888" s="9"/>
      <c r="D888" s="9">
        <v>39282</v>
      </c>
      <c r="E888" s="10" t="s">
        <v>10</v>
      </c>
      <c r="F888" s="9" t="s">
        <v>10</v>
      </c>
      <c r="G888" s="39" t="s">
        <v>11</v>
      </c>
      <c r="H888" s="39">
        <v>19</v>
      </c>
      <c r="I888" s="39">
        <v>4</v>
      </c>
      <c r="J888" s="39">
        <v>5</v>
      </c>
      <c r="K888" s="39"/>
    </row>
    <row r="889" spans="1:11" x14ac:dyDescent="0.25">
      <c r="A889">
        <v>105</v>
      </c>
      <c r="B889" s="8"/>
      <c r="C889" s="9"/>
      <c r="D889" s="9">
        <v>39282</v>
      </c>
      <c r="E889" s="10" t="s">
        <v>11</v>
      </c>
      <c r="F889" s="9" t="s">
        <v>11</v>
      </c>
      <c r="G889" s="39" t="s">
        <v>9</v>
      </c>
      <c r="H889" s="39">
        <v>32</v>
      </c>
      <c r="I889" s="39">
        <v>7</v>
      </c>
      <c r="J889" s="39">
        <v>8</v>
      </c>
      <c r="K889" s="39"/>
    </row>
    <row r="890" spans="1:11" x14ac:dyDescent="0.25">
      <c r="A890">
        <v>106</v>
      </c>
      <c r="B890" s="8"/>
      <c r="C890" s="9"/>
      <c r="D890" s="9">
        <v>39282</v>
      </c>
      <c r="E890" s="10" t="s">
        <v>13</v>
      </c>
      <c r="F890" s="9" t="s">
        <v>14</v>
      </c>
      <c r="G890" s="39" t="s">
        <v>14</v>
      </c>
      <c r="H890" s="39"/>
      <c r="I890" s="39"/>
      <c r="J890" s="39"/>
      <c r="K890" s="39"/>
    </row>
    <row r="891" spans="1:11" x14ac:dyDescent="0.25">
      <c r="A891">
        <v>107</v>
      </c>
      <c r="B891" s="8"/>
      <c r="C891" s="9"/>
      <c r="D891" s="9">
        <v>39282</v>
      </c>
      <c r="E891" s="10" t="s">
        <v>10</v>
      </c>
      <c r="F891" s="9" t="s">
        <v>10</v>
      </c>
      <c r="G891" s="39" t="s">
        <v>10</v>
      </c>
      <c r="H891" s="39">
        <v>23</v>
      </c>
      <c r="I891" s="39">
        <v>5</v>
      </c>
      <c r="J891" s="39">
        <v>5</v>
      </c>
      <c r="K891" s="39"/>
    </row>
    <row r="892" spans="1:11" x14ac:dyDescent="0.25">
      <c r="A892">
        <v>108</v>
      </c>
      <c r="B892" s="8"/>
      <c r="C892" s="9"/>
      <c r="D892" s="9">
        <v>39282</v>
      </c>
      <c r="E892" s="10" t="s">
        <v>13</v>
      </c>
      <c r="F892" s="9" t="s">
        <v>13</v>
      </c>
      <c r="G892" s="39" t="s">
        <v>13</v>
      </c>
      <c r="H892" s="39"/>
      <c r="I892" s="39"/>
      <c r="J892" s="39"/>
      <c r="K892" s="39"/>
    </row>
    <row r="893" spans="1:11" x14ac:dyDescent="0.25">
      <c r="A893">
        <v>109</v>
      </c>
      <c r="B893" s="8"/>
      <c r="C893" s="9"/>
      <c r="D893" s="9">
        <v>39282</v>
      </c>
      <c r="E893" s="10" t="s">
        <v>11</v>
      </c>
      <c r="F893" s="9" t="s">
        <v>11</v>
      </c>
      <c r="G893" s="39" t="s">
        <v>13</v>
      </c>
      <c r="H893" s="39"/>
      <c r="I893" s="39"/>
      <c r="J893" s="39"/>
      <c r="K893" s="39"/>
    </row>
    <row r="894" spans="1:11" x14ac:dyDescent="0.25">
      <c r="A894">
        <v>110</v>
      </c>
      <c r="B894" s="8"/>
      <c r="C894" s="9"/>
      <c r="D894" s="9">
        <v>39282</v>
      </c>
      <c r="E894" s="10" t="s">
        <v>12</v>
      </c>
      <c r="F894" s="9" t="s">
        <v>13</v>
      </c>
      <c r="G894" s="39" t="s">
        <v>13</v>
      </c>
      <c r="H894" s="39"/>
      <c r="I894" s="39"/>
      <c r="J894" s="39"/>
      <c r="K894" s="39"/>
    </row>
    <row r="895" spans="1:11" x14ac:dyDescent="0.25">
      <c r="A895">
        <v>111</v>
      </c>
      <c r="B895" s="8"/>
      <c r="C895" s="9"/>
      <c r="D895" s="9">
        <v>39282</v>
      </c>
      <c r="E895" s="10" t="s">
        <v>12</v>
      </c>
      <c r="F895" s="9" t="s">
        <v>13</v>
      </c>
      <c r="G895" s="39" t="s">
        <v>13</v>
      </c>
      <c r="H895" s="39"/>
      <c r="I895" s="39"/>
      <c r="J895" s="39"/>
      <c r="K895" s="39"/>
    </row>
    <row r="896" spans="1:11" x14ac:dyDescent="0.25">
      <c r="A896">
        <v>112</v>
      </c>
      <c r="B896" s="8"/>
      <c r="C896" s="9"/>
      <c r="D896" s="9">
        <v>39282</v>
      </c>
      <c r="E896" s="10" t="s">
        <v>11</v>
      </c>
      <c r="F896" s="9" t="s">
        <v>10</v>
      </c>
      <c r="G896" s="39" t="s">
        <v>10</v>
      </c>
      <c r="H896" s="39">
        <v>27</v>
      </c>
      <c r="I896" s="39">
        <v>6</v>
      </c>
      <c r="J896" s="39">
        <v>8</v>
      </c>
      <c r="K896" s="39"/>
    </row>
    <row r="897" spans="1:11" x14ac:dyDescent="0.25">
      <c r="A897">
        <v>113</v>
      </c>
      <c r="B897" s="8"/>
      <c r="C897" s="9"/>
      <c r="D897" s="9">
        <v>39282</v>
      </c>
      <c r="E897" s="10" t="s">
        <v>14</v>
      </c>
      <c r="F897" s="9" t="s">
        <v>11</v>
      </c>
      <c r="G897" s="39" t="s">
        <v>11</v>
      </c>
      <c r="H897" s="39">
        <v>23</v>
      </c>
      <c r="I897" s="39">
        <v>5</v>
      </c>
      <c r="J897" s="39">
        <v>8</v>
      </c>
      <c r="K897" s="39"/>
    </row>
    <row r="898" spans="1:11" x14ac:dyDescent="0.25">
      <c r="A898">
        <v>114</v>
      </c>
      <c r="B898" s="8"/>
      <c r="C898" s="9"/>
      <c r="D898" s="9">
        <v>39282</v>
      </c>
      <c r="E898" s="10" t="s">
        <v>12</v>
      </c>
      <c r="F898" s="9" t="s">
        <v>14</v>
      </c>
      <c r="G898" s="39" t="s">
        <v>14</v>
      </c>
      <c r="H898" s="39"/>
      <c r="I898" s="39"/>
      <c r="J898" s="39"/>
      <c r="K898" s="39"/>
    </row>
    <row r="899" spans="1:11" x14ac:dyDescent="0.25">
      <c r="A899">
        <v>115</v>
      </c>
      <c r="B899" s="8"/>
      <c r="C899" s="9"/>
      <c r="D899" s="9">
        <v>39282</v>
      </c>
      <c r="E899" s="10" t="s">
        <v>11</v>
      </c>
      <c r="F899" s="9" t="s">
        <v>10</v>
      </c>
      <c r="G899" s="39" t="s">
        <v>14</v>
      </c>
      <c r="H899" s="39"/>
      <c r="I899" s="39"/>
      <c r="J899" s="39"/>
      <c r="K899" s="39"/>
    </row>
    <row r="900" spans="1:11" x14ac:dyDescent="0.25">
      <c r="A900">
        <v>116</v>
      </c>
      <c r="B900" s="8"/>
      <c r="C900" s="9"/>
      <c r="D900" s="9">
        <v>39282</v>
      </c>
      <c r="E900" s="10" t="s">
        <v>11</v>
      </c>
      <c r="F900" s="9" t="s">
        <v>11</v>
      </c>
      <c r="G900" s="39" t="s">
        <v>14</v>
      </c>
      <c r="H900" s="39"/>
      <c r="I900" s="39"/>
      <c r="J900" s="39"/>
      <c r="K900" s="39"/>
    </row>
    <row r="901" spans="1:11" x14ac:dyDescent="0.25">
      <c r="A901">
        <v>117</v>
      </c>
      <c r="B901" s="8"/>
      <c r="C901" s="9"/>
      <c r="D901" s="9">
        <v>39282</v>
      </c>
      <c r="E901" s="10" t="s">
        <v>11</v>
      </c>
      <c r="F901" s="9" t="s">
        <v>14</v>
      </c>
      <c r="G901" s="39" t="s">
        <v>14</v>
      </c>
      <c r="H901" s="39"/>
      <c r="I901" s="39"/>
      <c r="J901" s="39"/>
      <c r="K901" s="39"/>
    </row>
    <row r="902" spans="1:11" x14ac:dyDescent="0.25">
      <c r="A902">
        <v>118</v>
      </c>
      <c r="B902" s="8"/>
      <c r="C902" s="9"/>
      <c r="D902" s="9">
        <v>39282</v>
      </c>
      <c r="E902" s="10" t="s">
        <v>14</v>
      </c>
      <c r="F902" s="9" t="s">
        <v>14</v>
      </c>
      <c r="G902" s="39" t="s">
        <v>14</v>
      </c>
      <c r="H902" s="39"/>
      <c r="I902" s="39"/>
      <c r="J902" s="39"/>
      <c r="K902" s="39"/>
    </row>
    <row r="903" spans="1:11" x14ac:dyDescent="0.25">
      <c r="A903">
        <v>119</v>
      </c>
      <c r="B903" s="8"/>
      <c r="C903" s="9"/>
      <c r="D903" s="9">
        <v>39282</v>
      </c>
      <c r="E903" s="10" t="s">
        <v>11</v>
      </c>
      <c r="F903" s="9" t="s">
        <v>14</v>
      </c>
      <c r="G903" s="39" t="s">
        <v>14</v>
      </c>
      <c r="H903" s="39"/>
      <c r="I903" s="39"/>
      <c r="J903" s="39"/>
      <c r="K903" s="39"/>
    </row>
    <row r="904" spans="1:11" x14ac:dyDescent="0.25">
      <c r="A904">
        <v>120</v>
      </c>
      <c r="B904" s="8"/>
      <c r="C904" s="9"/>
      <c r="D904" s="9">
        <v>39282</v>
      </c>
      <c r="E904" s="10" t="s">
        <v>11</v>
      </c>
      <c r="F904" s="9" t="s">
        <v>11</v>
      </c>
      <c r="G904" s="39" t="s">
        <v>10</v>
      </c>
      <c r="H904" s="39">
        <v>19</v>
      </c>
      <c r="I904" s="39">
        <v>4</v>
      </c>
      <c r="J904" s="39">
        <v>11</v>
      </c>
      <c r="K904" s="39"/>
    </row>
    <row r="905" spans="1:11" x14ac:dyDescent="0.25">
      <c r="A905">
        <v>121</v>
      </c>
      <c r="B905" s="8"/>
      <c r="C905" s="9"/>
      <c r="D905" s="9">
        <v>39282</v>
      </c>
      <c r="E905" s="10" t="s">
        <v>10</v>
      </c>
      <c r="F905" s="9" t="s">
        <v>12</v>
      </c>
      <c r="G905" s="39" t="s">
        <v>14</v>
      </c>
      <c r="H905" s="39"/>
      <c r="I905" s="39"/>
      <c r="J905" s="39"/>
      <c r="K905" s="39"/>
    </row>
    <row r="906" spans="1:11" x14ac:dyDescent="0.25">
      <c r="A906">
        <v>122</v>
      </c>
      <c r="B906" s="8"/>
      <c r="C906" s="9"/>
      <c r="D906" s="9">
        <v>39282</v>
      </c>
      <c r="E906" s="10" t="s">
        <v>11</v>
      </c>
      <c r="F906" s="9" t="s">
        <v>10</v>
      </c>
      <c r="G906" s="39" t="s">
        <v>11</v>
      </c>
      <c r="H906" s="39">
        <v>17</v>
      </c>
      <c r="I906" s="39">
        <v>3.5</v>
      </c>
      <c r="J906" s="39">
        <v>3</v>
      </c>
      <c r="K906" s="39"/>
    </row>
    <row r="907" spans="1:11" x14ac:dyDescent="0.25">
      <c r="A907">
        <v>123</v>
      </c>
      <c r="B907" s="8"/>
      <c r="C907" s="9"/>
      <c r="D907" s="9">
        <v>39282</v>
      </c>
      <c r="E907" s="10" t="s">
        <v>13</v>
      </c>
      <c r="F907" s="9" t="s">
        <v>11</v>
      </c>
      <c r="G907" s="39" t="s">
        <v>14</v>
      </c>
      <c r="H907" s="39"/>
      <c r="I907" s="39"/>
      <c r="J907" s="39"/>
      <c r="K907" s="39"/>
    </row>
    <row r="908" spans="1:11" x14ac:dyDescent="0.25">
      <c r="A908">
        <v>124</v>
      </c>
      <c r="B908" s="8"/>
      <c r="C908" s="9"/>
      <c r="D908" s="9">
        <v>39282</v>
      </c>
      <c r="E908" s="10" t="s">
        <v>11</v>
      </c>
      <c r="F908" s="9" t="s">
        <v>14</v>
      </c>
      <c r="G908" s="39" t="s">
        <v>14</v>
      </c>
      <c r="H908" s="39"/>
      <c r="I908" s="39"/>
      <c r="J908" s="39"/>
      <c r="K908" s="39"/>
    </row>
    <row r="909" spans="1:11" x14ac:dyDescent="0.25">
      <c r="A909">
        <v>125</v>
      </c>
      <c r="B909" s="8"/>
      <c r="C909" s="9"/>
      <c r="D909" s="9">
        <v>39282</v>
      </c>
      <c r="E909" s="10" t="s">
        <v>10</v>
      </c>
      <c r="F909" s="9" t="s">
        <v>11</v>
      </c>
      <c r="G909" s="39" t="s">
        <v>11</v>
      </c>
      <c r="H909" s="39">
        <v>26</v>
      </c>
      <c r="I909" s="39">
        <v>6</v>
      </c>
      <c r="J909" s="39">
        <v>2</v>
      </c>
      <c r="K909" s="39"/>
    </row>
    <row r="910" spans="1:11" x14ac:dyDescent="0.25">
      <c r="A910">
        <v>126</v>
      </c>
      <c r="B910" s="8"/>
      <c r="C910" s="9"/>
      <c r="D910" s="9">
        <v>39282</v>
      </c>
      <c r="E910" s="10" t="s">
        <v>11</v>
      </c>
      <c r="F910" s="9" t="s">
        <v>10</v>
      </c>
      <c r="G910" s="39" t="s">
        <v>14</v>
      </c>
      <c r="H910" s="39"/>
      <c r="I910" s="39"/>
      <c r="J910" s="39"/>
      <c r="K910" s="39"/>
    </row>
    <row r="911" spans="1:11" x14ac:dyDescent="0.25">
      <c r="A911">
        <v>127</v>
      </c>
      <c r="B911" s="8"/>
      <c r="C911" s="9"/>
      <c r="D911" s="9">
        <v>39282</v>
      </c>
      <c r="E911" s="10" t="s">
        <v>11</v>
      </c>
      <c r="F911" s="9" t="s">
        <v>10</v>
      </c>
      <c r="G911" s="39" t="s">
        <v>13</v>
      </c>
      <c r="H911" s="39"/>
      <c r="I911" s="39"/>
      <c r="J911" s="39"/>
      <c r="K911" s="39"/>
    </row>
    <row r="912" spans="1:11" x14ac:dyDescent="0.25">
      <c r="A912">
        <v>128</v>
      </c>
      <c r="B912" s="8"/>
      <c r="C912" s="9"/>
      <c r="D912" s="9">
        <v>39282</v>
      </c>
      <c r="E912" s="10" t="s">
        <v>11</v>
      </c>
      <c r="F912" s="9" t="s">
        <v>10</v>
      </c>
      <c r="G912" s="39" t="s">
        <v>10</v>
      </c>
      <c r="H912" s="39">
        <v>15</v>
      </c>
      <c r="I912" s="39">
        <v>5</v>
      </c>
      <c r="J912" s="39">
        <v>7</v>
      </c>
      <c r="K912" s="39"/>
    </row>
    <row r="913" spans="1:11" x14ac:dyDescent="0.25">
      <c r="A913">
        <v>129</v>
      </c>
      <c r="B913" s="8"/>
      <c r="C913" s="9"/>
      <c r="D913" s="9">
        <v>39282</v>
      </c>
      <c r="E913" s="10"/>
      <c r="F913" s="9" t="s">
        <v>10</v>
      </c>
      <c r="G913" s="39" t="s">
        <v>10</v>
      </c>
      <c r="H913" s="39">
        <v>27</v>
      </c>
      <c r="I913" s="39">
        <v>4</v>
      </c>
      <c r="J913" s="39">
        <v>14</v>
      </c>
      <c r="K913" s="39"/>
    </row>
    <row r="914" spans="1:11" x14ac:dyDescent="0.25">
      <c r="B914" s="8"/>
      <c r="C914" s="9"/>
      <c r="D914" s="9">
        <v>39282</v>
      </c>
      <c r="E914" s="10"/>
      <c r="F914" s="9"/>
      <c r="G914" s="39" t="s">
        <v>13</v>
      </c>
      <c r="H914" s="39"/>
      <c r="I914" s="39"/>
      <c r="J914" s="39"/>
      <c r="K914" s="39"/>
    </row>
    <row r="915" spans="1:11" x14ac:dyDescent="0.25">
      <c r="B915" s="8"/>
      <c r="C915" s="9"/>
      <c r="D915" s="9">
        <v>39282</v>
      </c>
      <c r="E915" s="10"/>
      <c r="F915" s="9"/>
      <c r="G915" s="39" t="s">
        <v>10</v>
      </c>
      <c r="H915" s="39">
        <v>23</v>
      </c>
      <c r="I915" s="39">
        <v>5</v>
      </c>
      <c r="J915" s="39">
        <v>3</v>
      </c>
      <c r="K915" s="39"/>
    </row>
    <row r="916" spans="1:11" x14ac:dyDescent="0.25">
      <c r="B916" s="8"/>
      <c r="C916" s="9"/>
      <c r="D916" s="9">
        <v>39282</v>
      </c>
      <c r="E916" s="10"/>
      <c r="F916" s="9"/>
      <c r="G916" s="39" t="s">
        <v>11</v>
      </c>
      <c r="H916" s="39">
        <v>19</v>
      </c>
      <c r="I916" s="39">
        <v>4</v>
      </c>
      <c r="J916" s="39">
        <v>5</v>
      </c>
      <c r="K916" s="39"/>
    </row>
    <row r="917" spans="1:11" x14ac:dyDescent="0.25">
      <c r="B917" s="8"/>
      <c r="C917" s="9"/>
      <c r="D917" s="9">
        <v>39282</v>
      </c>
      <c r="E917" s="10"/>
      <c r="F917" s="9"/>
      <c r="G917" s="39" t="s">
        <v>14</v>
      </c>
      <c r="H917" s="39"/>
      <c r="I917" s="39"/>
      <c r="J917" s="39"/>
      <c r="K917" s="39"/>
    </row>
    <row r="918" spans="1:11" x14ac:dyDescent="0.25">
      <c r="B918" s="8"/>
      <c r="C918" s="9"/>
      <c r="D918" s="9">
        <v>39282</v>
      </c>
      <c r="E918" s="10"/>
      <c r="F918" s="9"/>
      <c r="G918" s="39" t="s">
        <v>13</v>
      </c>
      <c r="H918" s="39"/>
      <c r="I918" s="39"/>
      <c r="J918" s="39"/>
      <c r="K918" s="39"/>
    </row>
    <row r="919" spans="1:11" x14ac:dyDescent="0.25">
      <c r="B919" s="8"/>
      <c r="C919" s="9"/>
      <c r="D919" s="9">
        <v>39282</v>
      </c>
      <c r="E919" s="10"/>
      <c r="F919" s="9"/>
      <c r="G919" s="39" t="s">
        <v>11</v>
      </c>
      <c r="H919" s="39">
        <v>20</v>
      </c>
      <c r="I919" s="39">
        <v>3</v>
      </c>
      <c r="J919" s="39">
        <v>6</v>
      </c>
      <c r="K919" s="39"/>
    </row>
    <row r="920" spans="1:11" x14ac:dyDescent="0.25">
      <c r="B920" s="8"/>
      <c r="C920" s="9"/>
      <c r="D920" s="9">
        <v>39282</v>
      </c>
      <c r="E920" s="10"/>
      <c r="F920" s="9"/>
      <c r="G920" s="39" t="s">
        <v>11</v>
      </c>
      <c r="H920" s="39">
        <v>22</v>
      </c>
      <c r="I920" s="39">
        <v>3</v>
      </c>
      <c r="J920" s="39" t="s">
        <v>97</v>
      </c>
      <c r="K920" s="39"/>
    </row>
    <row r="921" spans="1:11" x14ac:dyDescent="0.25">
      <c r="B921" s="8"/>
      <c r="C921" s="9"/>
      <c r="D921" s="9">
        <v>39282</v>
      </c>
      <c r="E921" s="10"/>
      <c r="F921" s="9"/>
      <c r="G921" s="39" t="s">
        <v>13</v>
      </c>
      <c r="H921" s="39"/>
      <c r="I921" s="39"/>
      <c r="J921" s="39"/>
      <c r="K921" s="39"/>
    </row>
    <row r="922" spans="1:11" x14ac:dyDescent="0.25">
      <c r="B922" s="8"/>
      <c r="C922" s="9"/>
      <c r="D922" s="9">
        <v>39282</v>
      </c>
      <c r="E922" s="10"/>
      <c r="F922" s="9"/>
      <c r="G922" s="39" t="s">
        <v>11</v>
      </c>
      <c r="H922" s="39">
        <v>21</v>
      </c>
      <c r="I922" s="39">
        <v>7</v>
      </c>
      <c r="J922" s="39">
        <v>8</v>
      </c>
      <c r="K922" s="39"/>
    </row>
    <row r="923" spans="1:11" x14ac:dyDescent="0.25">
      <c r="B923" s="8"/>
      <c r="C923" s="9"/>
      <c r="D923" s="9">
        <v>39282</v>
      </c>
      <c r="E923" s="10"/>
      <c r="F923" s="9"/>
      <c r="G923" s="39" t="s">
        <v>10</v>
      </c>
      <c r="H923" s="39">
        <v>19</v>
      </c>
      <c r="I923" s="39">
        <v>6</v>
      </c>
      <c r="J923" s="39">
        <v>8</v>
      </c>
      <c r="K923" s="39"/>
    </row>
    <row r="924" spans="1:11" x14ac:dyDescent="0.25">
      <c r="B924" s="8"/>
      <c r="C924" s="9"/>
      <c r="D924" s="9">
        <v>39282</v>
      </c>
      <c r="E924" s="10"/>
      <c r="F924" s="9"/>
      <c r="G924" s="39" t="s">
        <v>13</v>
      </c>
      <c r="H924" s="39"/>
      <c r="I924" s="39"/>
      <c r="J924" s="39"/>
      <c r="K924" s="39"/>
    </row>
    <row r="925" spans="1:11" x14ac:dyDescent="0.25">
      <c r="B925" s="8"/>
      <c r="C925" s="9"/>
      <c r="D925" s="9">
        <v>39282</v>
      </c>
      <c r="E925" s="10"/>
      <c r="F925" s="9"/>
      <c r="G925" s="39" t="s">
        <v>14</v>
      </c>
      <c r="H925" s="39"/>
      <c r="I925" s="39"/>
      <c r="J925" s="39"/>
      <c r="K925" s="39"/>
    </row>
    <row r="926" spans="1:11" x14ac:dyDescent="0.25">
      <c r="B926" s="8"/>
      <c r="C926" s="9"/>
      <c r="D926" s="9">
        <v>39282</v>
      </c>
      <c r="E926" s="10"/>
      <c r="F926" s="9"/>
      <c r="G926" s="39" t="s">
        <v>14</v>
      </c>
      <c r="H926" s="39"/>
      <c r="I926" s="39"/>
      <c r="J926" s="39"/>
      <c r="K926" s="39"/>
    </row>
    <row r="927" spans="1:11" x14ac:dyDescent="0.25">
      <c r="B927" s="8"/>
      <c r="C927" s="9"/>
      <c r="D927" s="9">
        <v>39282</v>
      </c>
      <c r="E927" s="10"/>
      <c r="F927" s="9"/>
      <c r="G927" s="39" t="s">
        <v>9</v>
      </c>
      <c r="H927" s="39">
        <v>31</v>
      </c>
      <c r="I927" s="39">
        <v>8</v>
      </c>
      <c r="J927" s="39">
        <v>13</v>
      </c>
      <c r="K927" s="39"/>
    </row>
    <row r="928" spans="1:11" x14ac:dyDescent="0.25">
      <c r="B928" s="8"/>
      <c r="C928" s="9"/>
      <c r="D928" s="9">
        <v>39282</v>
      </c>
      <c r="E928" s="10"/>
      <c r="F928" s="9"/>
      <c r="G928" s="39" t="s">
        <v>10</v>
      </c>
      <c r="H928" s="39">
        <v>17</v>
      </c>
      <c r="I928" s="39">
        <v>4</v>
      </c>
      <c r="J928" s="39">
        <v>7.5</v>
      </c>
      <c r="K928" s="39"/>
    </row>
    <row r="929" spans="1:11" x14ac:dyDescent="0.25">
      <c r="B929" s="8"/>
      <c r="C929" s="9"/>
      <c r="D929" s="9">
        <v>39282</v>
      </c>
      <c r="E929" s="10"/>
      <c r="F929" s="9"/>
      <c r="G929" s="39" t="s">
        <v>9</v>
      </c>
      <c r="H929" s="39">
        <v>27</v>
      </c>
      <c r="I929" s="39">
        <v>6</v>
      </c>
      <c r="J929" s="39">
        <v>6</v>
      </c>
      <c r="K929" s="39"/>
    </row>
    <row r="930" spans="1:11" x14ac:dyDescent="0.25">
      <c r="B930" s="8"/>
      <c r="C930" s="9"/>
      <c r="D930" s="9">
        <v>39282</v>
      </c>
      <c r="E930" s="10"/>
      <c r="F930" s="9"/>
      <c r="G930" s="39" t="s">
        <v>14</v>
      </c>
      <c r="H930" s="39"/>
      <c r="I930" s="39"/>
      <c r="J930" s="39"/>
      <c r="K930" s="39"/>
    </row>
    <row r="931" spans="1:11" x14ac:dyDescent="0.25">
      <c r="B931" s="8"/>
      <c r="C931" s="9"/>
      <c r="D931" s="9">
        <v>39282</v>
      </c>
      <c r="E931" s="10"/>
      <c r="F931" s="9"/>
      <c r="G931" s="39" t="s">
        <v>11</v>
      </c>
      <c r="H931" s="39">
        <v>18</v>
      </c>
      <c r="I931" s="39">
        <v>5</v>
      </c>
      <c r="J931" s="39">
        <v>3</v>
      </c>
      <c r="K931" s="39"/>
    </row>
    <row r="932" spans="1:11" x14ac:dyDescent="0.25">
      <c r="A932">
        <v>1</v>
      </c>
      <c r="B932" s="8">
        <v>8</v>
      </c>
      <c r="C932" s="9" t="s">
        <v>17</v>
      </c>
      <c r="D932" s="9">
        <v>35192</v>
      </c>
      <c r="E932" s="10" t="s">
        <v>12</v>
      </c>
      <c r="F932" s="9" t="s">
        <v>13</v>
      </c>
      <c r="G932" s="39" t="s">
        <v>13</v>
      </c>
      <c r="H932" s="39"/>
      <c r="I932" s="39"/>
      <c r="J932" s="39"/>
      <c r="K932" s="39"/>
    </row>
    <row r="933" spans="1:11" x14ac:dyDescent="0.25">
      <c r="A933">
        <v>2</v>
      </c>
      <c r="B933" s="8"/>
      <c r="C933" s="9"/>
      <c r="D933" s="9">
        <v>35192</v>
      </c>
      <c r="E933" s="10" t="s">
        <v>11</v>
      </c>
      <c r="F933" s="9" t="s">
        <v>12</v>
      </c>
      <c r="G933" s="39" t="s">
        <v>14</v>
      </c>
      <c r="H933" s="39"/>
      <c r="I933" s="39"/>
      <c r="J933" s="39"/>
      <c r="K933" s="39"/>
    </row>
    <row r="934" spans="1:11" x14ac:dyDescent="0.25">
      <c r="A934">
        <v>3</v>
      </c>
      <c r="B934" s="8"/>
      <c r="C934" s="9"/>
      <c r="D934" s="9">
        <v>35192</v>
      </c>
      <c r="E934" s="10" t="s">
        <v>11</v>
      </c>
      <c r="F934" s="9" t="s">
        <v>11</v>
      </c>
      <c r="G934" s="39" t="s">
        <v>10</v>
      </c>
      <c r="H934" s="39">
        <v>24</v>
      </c>
      <c r="I934" s="39">
        <v>4</v>
      </c>
      <c r="J934" s="39">
        <v>10</v>
      </c>
      <c r="K934" s="39"/>
    </row>
    <row r="935" spans="1:11" x14ac:dyDescent="0.25">
      <c r="A935">
        <v>4</v>
      </c>
      <c r="B935" s="8"/>
      <c r="C935" s="9"/>
      <c r="D935" s="9">
        <v>35192</v>
      </c>
      <c r="E935" s="10" t="s">
        <v>12</v>
      </c>
      <c r="F935" s="9" t="s">
        <v>14</v>
      </c>
      <c r="G935" s="39" t="s">
        <v>14</v>
      </c>
      <c r="H935" s="39"/>
      <c r="I935" s="39"/>
      <c r="J935" s="39"/>
      <c r="K935" s="39"/>
    </row>
    <row r="936" spans="1:11" x14ac:dyDescent="0.25">
      <c r="A936">
        <v>5</v>
      </c>
      <c r="B936" s="8"/>
      <c r="C936" s="9"/>
      <c r="D936" s="9">
        <v>35192</v>
      </c>
      <c r="E936" s="10" t="s">
        <v>13</v>
      </c>
      <c r="F936" s="9" t="s">
        <v>13</v>
      </c>
      <c r="G936" s="39" t="s">
        <v>13</v>
      </c>
      <c r="H936" s="39"/>
      <c r="I936" s="39"/>
      <c r="J936" s="39"/>
      <c r="K936" s="39" t="s">
        <v>42</v>
      </c>
    </row>
    <row r="937" spans="1:11" x14ac:dyDescent="0.25">
      <c r="A937">
        <v>6</v>
      </c>
      <c r="B937" s="8"/>
      <c r="C937" s="9"/>
      <c r="D937" s="9">
        <v>35192</v>
      </c>
      <c r="E937" s="10" t="s">
        <v>12</v>
      </c>
      <c r="F937" s="9" t="s">
        <v>13</v>
      </c>
      <c r="G937" s="39" t="s">
        <v>13</v>
      </c>
      <c r="H937" s="39"/>
      <c r="I937" s="39"/>
      <c r="J937" s="39"/>
      <c r="K937" s="39" t="s">
        <v>86</v>
      </c>
    </row>
    <row r="938" spans="1:11" x14ac:dyDescent="0.25">
      <c r="A938">
        <v>7</v>
      </c>
      <c r="B938" s="8"/>
      <c r="C938" s="9"/>
      <c r="D938" s="9">
        <v>35192</v>
      </c>
      <c r="E938" s="10" t="s">
        <v>13</v>
      </c>
      <c r="F938" s="9" t="s">
        <v>13</v>
      </c>
      <c r="G938" s="39" t="s">
        <v>13</v>
      </c>
      <c r="H938" s="39"/>
      <c r="I938" s="39"/>
      <c r="J938" s="39"/>
      <c r="K938" s="39"/>
    </row>
    <row r="939" spans="1:11" x14ac:dyDescent="0.25">
      <c r="A939">
        <v>8</v>
      </c>
      <c r="B939" s="8"/>
      <c r="C939" s="9"/>
      <c r="D939" s="9">
        <v>35192</v>
      </c>
      <c r="E939" s="10" t="s">
        <v>13</v>
      </c>
      <c r="F939" s="9" t="s">
        <v>13</v>
      </c>
      <c r="G939" s="39" t="s">
        <v>13</v>
      </c>
      <c r="H939" s="39"/>
      <c r="I939" s="39"/>
      <c r="J939" s="39"/>
      <c r="K939" s="39"/>
    </row>
    <row r="940" spans="1:11" x14ac:dyDescent="0.25">
      <c r="A940">
        <v>9</v>
      </c>
      <c r="B940" s="8"/>
      <c r="C940" s="9"/>
      <c r="D940" s="9">
        <v>35192</v>
      </c>
      <c r="E940" s="10" t="s">
        <v>12</v>
      </c>
      <c r="F940" s="9" t="s">
        <v>13</v>
      </c>
      <c r="G940" s="39" t="s">
        <v>13</v>
      </c>
      <c r="H940" s="39"/>
      <c r="I940" s="39"/>
      <c r="J940" s="39"/>
      <c r="K940" s="39"/>
    </row>
    <row r="941" spans="1:11" x14ac:dyDescent="0.25">
      <c r="A941">
        <v>10</v>
      </c>
      <c r="B941" s="8"/>
      <c r="C941" s="9"/>
      <c r="D941" s="9">
        <v>35192</v>
      </c>
      <c r="E941" s="10" t="s">
        <v>12</v>
      </c>
      <c r="F941" s="9" t="s">
        <v>13</v>
      </c>
      <c r="G941" s="39" t="s">
        <v>13</v>
      </c>
      <c r="H941" s="39"/>
      <c r="I941" s="39"/>
      <c r="J941" s="39"/>
      <c r="K941" s="39"/>
    </row>
    <row r="942" spans="1:11" x14ac:dyDescent="0.25">
      <c r="A942">
        <v>11</v>
      </c>
      <c r="B942" s="8"/>
      <c r="C942" s="9"/>
      <c r="D942" s="9">
        <v>35192</v>
      </c>
      <c r="E942" s="10" t="s">
        <v>11</v>
      </c>
      <c r="F942" s="9" t="s">
        <v>13</v>
      </c>
      <c r="G942" s="39" t="s">
        <v>13</v>
      </c>
      <c r="H942" s="39"/>
      <c r="I942" s="39"/>
      <c r="J942" s="39"/>
      <c r="K942" s="39"/>
    </row>
    <row r="943" spans="1:11" x14ac:dyDescent="0.25">
      <c r="A943">
        <v>12</v>
      </c>
      <c r="B943" s="8"/>
      <c r="C943" s="9"/>
      <c r="D943" s="9">
        <v>35192</v>
      </c>
      <c r="E943" s="10" t="s">
        <v>11</v>
      </c>
      <c r="F943" s="9" t="s">
        <v>14</v>
      </c>
      <c r="G943" s="39" t="s">
        <v>14</v>
      </c>
      <c r="H943" s="39"/>
      <c r="I943" s="39"/>
      <c r="J943" s="39"/>
      <c r="K943" s="39"/>
    </row>
    <row r="944" spans="1:11" x14ac:dyDescent="0.25">
      <c r="A944">
        <v>13</v>
      </c>
      <c r="B944" s="8"/>
      <c r="C944" s="9"/>
      <c r="D944" s="9">
        <v>35192</v>
      </c>
      <c r="E944" s="10" t="s">
        <v>13</v>
      </c>
      <c r="F944" s="9" t="s">
        <v>14</v>
      </c>
      <c r="G944" s="39" t="s">
        <v>14</v>
      </c>
      <c r="H944" s="39"/>
      <c r="I944" s="39"/>
      <c r="J944" s="39"/>
      <c r="K944" s="39"/>
    </row>
    <row r="945" spans="1:11" x14ac:dyDescent="0.25">
      <c r="A945">
        <v>14</v>
      </c>
      <c r="B945" s="8"/>
      <c r="C945" s="9"/>
      <c r="D945" s="9">
        <v>35192</v>
      </c>
      <c r="E945" s="10" t="s">
        <v>14</v>
      </c>
      <c r="F945" s="9" t="s">
        <v>9</v>
      </c>
      <c r="G945" s="39" t="s">
        <v>9</v>
      </c>
      <c r="H945" s="39"/>
      <c r="I945" s="39"/>
      <c r="J945" s="39"/>
      <c r="K945" s="39"/>
    </row>
    <row r="946" spans="1:11" x14ac:dyDescent="0.25">
      <c r="A946">
        <v>15</v>
      </c>
      <c r="B946" s="8"/>
      <c r="C946" s="9"/>
      <c r="D946" s="9">
        <v>35192</v>
      </c>
      <c r="E946" s="10" t="s">
        <v>10</v>
      </c>
      <c r="F946" s="9" t="s">
        <v>14</v>
      </c>
      <c r="G946" s="39" t="s">
        <v>14</v>
      </c>
      <c r="H946" s="39"/>
      <c r="I946" s="39"/>
      <c r="J946" s="39"/>
      <c r="K946" s="39"/>
    </row>
    <row r="947" spans="1:11" x14ac:dyDescent="0.25">
      <c r="A947">
        <v>16</v>
      </c>
      <c r="B947" s="8"/>
      <c r="C947" s="9"/>
      <c r="D947" s="9">
        <v>35192</v>
      </c>
      <c r="E947" s="10" t="s">
        <v>14</v>
      </c>
      <c r="F947" s="9" t="s">
        <v>14</v>
      </c>
      <c r="G947" s="39" t="s">
        <v>14</v>
      </c>
      <c r="H947" s="39"/>
      <c r="I947" s="39"/>
      <c r="J947" s="39"/>
      <c r="K947" s="39"/>
    </row>
    <row r="948" spans="1:11" x14ac:dyDescent="0.25">
      <c r="A948">
        <v>17</v>
      </c>
      <c r="B948" s="8"/>
      <c r="C948" s="9"/>
      <c r="D948" s="9">
        <v>35192</v>
      </c>
      <c r="E948" s="10" t="s">
        <v>14</v>
      </c>
      <c r="F948" s="9" t="s">
        <v>11</v>
      </c>
      <c r="G948" s="39" t="s">
        <v>11</v>
      </c>
      <c r="H948" s="39">
        <v>7</v>
      </c>
      <c r="I948" s="39">
        <v>2</v>
      </c>
      <c r="J948" s="39">
        <v>3</v>
      </c>
      <c r="K948" s="39"/>
    </row>
    <row r="949" spans="1:11" x14ac:dyDescent="0.25">
      <c r="A949">
        <v>18</v>
      </c>
      <c r="B949" s="8"/>
      <c r="C949" s="9"/>
      <c r="D949" s="9">
        <v>35192</v>
      </c>
      <c r="E949" s="10" t="s">
        <v>11</v>
      </c>
      <c r="F949" s="9" t="s">
        <v>14</v>
      </c>
      <c r="G949" s="39" t="s">
        <v>14</v>
      </c>
      <c r="H949" s="39"/>
      <c r="I949" s="39"/>
      <c r="J949" s="39"/>
      <c r="K949" s="39"/>
    </row>
    <row r="950" spans="1:11" x14ac:dyDescent="0.25">
      <c r="A950">
        <v>19</v>
      </c>
      <c r="B950" s="8"/>
      <c r="C950" s="9"/>
      <c r="D950" s="9">
        <v>35192</v>
      </c>
      <c r="E950" s="10" t="s">
        <v>14</v>
      </c>
      <c r="F950" s="9" t="s">
        <v>13</v>
      </c>
      <c r="G950" s="39" t="s">
        <v>13</v>
      </c>
      <c r="H950" s="39"/>
      <c r="I950" s="39"/>
      <c r="J950" s="39"/>
      <c r="K950" s="39"/>
    </row>
    <row r="951" spans="1:11" x14ac:dyDescent="0.25">
      <c r="A951">
        <v>20</v>
      </c>
      <c r="B951" s="8"/>
      <c r="C951" s="9"/>
      <c r="D951" s="9">
        <v>35192</v>
      </c>
      <c r="E951" s="10" t="s">
        <v>12</v>
      </c>
      <c r="F951" s="9" t="s">
        <v>13</v>
      </c>
      <c r="G951" s="39" t="s">
        <v>14</v>
      </c>
      <c r="H951" s="39"/>
      <c r="I951" s="39"/>
      <c r="J951" s="39"/>
      <c r="K951" s="39"/>
    </row>
    <row r="952" spans="1:11" x14ac:dyDescent="0.25">
      <c r="A952">
        <v>21</v>
      </c>
      <c r="B952" s="8"/>
      <c r="C952" s="9"/>
      <c r="D952" s="9">
        <v>35192</v>
      </c>
      <c r="E952" s="10" t="s">
        <v>12</v>
      </c>
      <c r="F952" s="9" t="s">
        <v>13</v>
      </c>
      <c r="G952" s="39" t="s">
        <v>13</v>
      </c>
      <c r="H952" s="39"/>
      <c r="I952" s="39"/>
      <c r="J952" s="39"/>
      <c r="K952" s="39"/>
    </row>
    <row r="953" spans="1:11" x14ac:dyDescent="0.25">
      <c r="A953">
        <v>22</v>
      </c>
      <c r="B953" s="8"/>
      <c r="C953" s="9"/>
      <c r="D953" s="9">
        <v>35192</v>
      </c>
      <c r="E953" s="10" t="s">
        <v>11</v>
      </c>
      <c r="F953" s="9" t="s">
        <v>13</v>
      </c>
      <c r="G953" s="39" t="s">
        <v>12</v>
      </c>
      <c r="H953" s="39">
        <v>25</v>
      </c>
      <c r="I953" s="39">
        <v>6</v>
      </c>
      <c r="J953" s="39">
        <v>8</v>
      </c>
      <c r="K953" s="39"/>
    </row>
    <row r="954" spans="1:11" x14ac:dyDescent="0.25">
      <c r="A954">
        <v>23</v>
      </c>
      <c r="B954" s="8"/>
      <c r="C954" s="9"/>
      <c r="D954" s="9">
        <v>35192</v>
      </c>
      <c r="E954" s="10" t="s">
        <v>11</v>
      </c>
      <c r="F954" s="9" t="s">
        <v>11</v>
      </c>
      <c r="G954" s="39" t="s">
        <v>13</v>
      </c>
      <c r="H954" s="39"/>
      <c r="I954" s="39"/>
      <c r="J954" s="39"/>
      <c r="K954" s="39"/>
    </row>
    <row r="955" spans="1:11" x14ac:dyDescent="0.25">
      <c r="A955">
        <v>24</v>
      </c>
      <c r="B955" s="8"/>
      <c r="C955" s="9"/>
      <c r="D955" s="9">
        <v>35192</v>
      </c>
      <c r="E955" s="10" t="s">
        <v>11</v>
      </c>
      <c r="F955" s="9" t="s">
        <v>13</v>
      </c>
      <c r="G955" s="39" t="s">
        <v>13</v>
      </c>
      <c r="H955" s="39"/>
      <c r="I955" s="39"/>
      <c r="J955" s="39"/>
      <c r="K955" s="39"/>
    </row>
    <row r="956" spans="1:11" x14ac:dyDescent="0.25">
      <c r="A956">
        <v>25</v>
      </c>
      <c r="B956" s="8"/>
      <c r="C956" s="9"/>
      <c r="D956" s="9">
        <v>35192</v>
      </c>
      <c r="E956" s="10" t="s">
        <v>13</v>
      </c>
      <c r="F956" s="9" t="s">
        <v>14</v>
      </c>
      <c r="G956" s="39" t="s">
        <v>14</v>
      </c>
      <c r="H956" s="39"/>
      <c r="I956" s="39"/>
      <c r="J956" s="39"/>
      <c r="K956" s="39"/>
    </row>
    <row r="957" spans="1:11" x14ac:dyDescent="0.25">
      <c r="A957">
        <v>26</v>
      </c>
      <c r="B957" s="8"/>
      <c r="C957" s="9"/>
      <c r="D957" s="9">
        <v>35192</v>
      </c>
      <c r="E957" s="10" t="s">
        <v>14</v>
      </c>
      <c r="F957" s="9" t="s">
        <v>11</v>
      </c>
      <c r="G957" s="39" t="s">
        <v>14</v>
      </c>
      <c r="H957" s="39"/>
      <c r="I957" s="39"/>
      <c r="J957" s="39"/>
      <c r="K957" s="39"/>
    </row>
    <row r="958" spans="1:11" x14ac:dyDescent="0.25">
      <c r="A958">
        <v>27</v>
      </c>
      <c r="B958" s="8"/>
      <c r="C958" s="9"/>
      <c r="D958" s="9">
        <v>35192</v>
      </c>
      <c r="E958" s="10" t="s">
        <v>11</v>
      </c>
      <c r="F958" s="9" t="s">
        <v>13</v>
      </c>
      <c r="G958" s="39" t="s">
        <v>13</v>
      </c>
      <c r="H958" s="39"/>
      <c r="I958" s="39"/>
      <c r="J958" s="39"/>
      <c r="K958" s="39"/>
    </row>
    <row r="959" spans="1:11" x14ac:dyDescent="0.25">
      <c r="A959">
        <v>28</v>
      </c>
      <c r="B959" s="8"/>
      <c r="C959" s="9"/>
      <c r="D959" s="9">
        <v>35192</v>
      </c>
      <c r="E959" s="10" t="s">
        <v>13</v>
      </c>
      <c r="F959" s="9" t="s">
        <v>13</v>
      </c>
      <c r="G959" s="39" t="s">
        <v>14</v>
      </c>
      <c r="H959" s="39"/>
      <c r="I959" s="39"/>
      <c r="J959" s="39"/>
      <c r="K959" s="39"/>
    </row>
    <row r="960" spans="1:11" x14ac:dyDescent="0.25">
      <c r="A960">
        <v>29</v>
      </c>
      <c r="B960" s="8"/>
      <c r="C960" s="9"/>
      <c r="D960" s="9">
        <v>35192</v>
      </c>
      <c r="E960" s="10" t="s">
        <v>11</v>
      </c>
      <c r="F960" s="9" t="s">
        <v>11</v>
      </c>
      <c r="G960" s="39" t="s">
        <v>11</v>
      </c>
      <c r="H960" s="39">
        <v>27</v>
      </c>
      <c r="I960" s="39">
        <v>3</v>
      </c>
      <c r="J960" s="39">
        <v>8</v>
      </c>
      <c r="K960" s="39"/>
    </row>
    <row r="961" spans="1:11" x14ac:dyDescent="0.25">
      <c r="A961">
        <v>30</v>
      </c>
      <c r="B961" s="8"/>
      <c r="C961" s="9"/>
      <c r="D961" s="9">
        <v>35192</v>
      </c>
      <c r="E961" s="10" t="s">
        <v>11</v>
      </c>
      <c r="F961" s="9" t="s">
        <v>13</v>
      </c>
      <c r="G961" s="39" t="s">
        <v>14</v>
      </c>
      <c r="H961" s="39"/>
      <c r="I961" s="39"/>
      <c r="J961" s="39"/>
      <c r="K961" s="39"/>
    </row>
    <row r="962" spans="1:11" x14ac:dyDescent="0.25">
      <c r="A962">
        <v>31</v>
      </c>
      <c r="B962" s="8"/>
      <c r="C962" s="9"/>
      <c r="D962" s="9">
        <v>35192</v>
      </c>
      <c r="E962" s="10" t="s">
        <v>14</v>
      </c>
      <c r="F962" s="9" t="s">
        <v>13</v>
      </c>
      <c r="G962" s="39" t="s">
        <v>13</v>
      </c>
      <c r="H962" s="39"/>
      <c r="I962" s="39"/>
      <c r="J962" s="39"/>
      <c r="K962" s="39"/>
    </row>
    <row r="963" spans="1:11" x14ac:dyDescent="0.25">
      <c r="A963">
        <v>32</v>
      </c>
      <c r="B963" s="8"/>
      <c r="C963" s="9"/>
      <c r="D963" s="9">
        <v>35192</v>
      </c>
      <c r="E963" s="10" t="s">
        <v>12</v>
      </c>
      <c r="F963" s="9" t="s">
        <v>10</v>
      </c>
      <c r="G963" s="39" t="s">
        <v>10</v>
      </c>
      <c r="H963" s="39">
        <v>30</v>
      </c>
      <c r="I963" s="39">
        <v>5</v>
      </c>
      <c r="J963" s="39">
        <v>8</v>
      </c>
      <c r="K963" s="39"/>
    </row>
    <row r="964" spans="1:11" x14ac:dyDescent="0.25">
      <c r="A964">
        <v>33</v>
      </c>
      <c r="B964" s="8"/>
      <c r="C964" s="9"/>
      <c r="D964" s="9">
        <v>35192</v>
      </c>
      <c r="E964" s="10" t="s">
        <v>11</v>
      </c>
      <c r="F964" s="9" t="s">
        <v>11</v>
      </c>
      <c r="G964" s="39" t="s">
        <v>14</v>
      </c>
      <c r="H964" s="39"/>
      <c r="I964" s="39"/>
      <c r="J964" s="39"/>
      <c r="K964" s="39"/>
    </row>
    <row r="965" spans="1:11" x14ac:dyDescent="0.25">
      <c r="A965">
        <v>34</v>
      </c>
      <c r="B965" s="8"/>
      <c r="C965" s="9"/>
      <c r="D965" s="9">
        <v>35192</v>
      </c>
      <c r="E965" s="10" t="s">
        <v>14</v>
      </c>
      <c r="F965" s="9" t="s">
        <v>13</v>
      </c>
      <c r="G965" s="39" t="s">
        <v>14</v>
      </c>
      <c r="H965" s="39"/>
      <c r="I965" s="39"/>
      <c r="J965" s="39"/>
      <c r="K965" s="39"/>
    </row>
    <row r="966" spans="1:11" x14ac:dyDescent="0.25">
      <c r="A966">
        <v>35</v>
      </c>
      <c r="B966" s="8"/>
      <c r="C966" s="9"/>
      <c r="D966" s="9">
        <v>35192</v>
      </c>
      <c r="E966" s="10" t="s">
        <v>10</v>
      </c>
      <c r="F966" s="9" t="s">
        <v>11</v>
      </c>
      <c r="G966" s="39" t="s">
        <v>14</v>
      </c>
      <c r="H966" s="39"/>
      <c r="I966" s="39"/>
      <c r="J966" s="39"/>
      <c r="K966" s="39"/>
    </row>
    <row r="967" spans="1:11" x14ac:dyDescent="0.25">
      <c r="A967">
        <v>36</v>
      </c>
      <c r="B967" s="8"/>
      <c r="C967" s="9"/>
      <c r="D967" s="9">
        <v>35192</v>
      </c>
      <c r="E967" s="10" t="s">
        <v>13</v>
      </c>
      <c r="F967" s="9" t="s">
        <v>10</v>
      </c>
      <c r="G967" s="39" t="s">
        <v>14</v>
      </c>
      <c r="H967" s="39"/>
      <c r="I967" s="39"/>
      <c r="J967" s="39"/>
      <c r="K967" s="39"/>
    </row>
    <row r="968" spans="1:11" x14ac:dyDescent="0.25">
      <c r="A968">
        <v>37</v>
      </c>
      <c r="B968" s="8"/>
      <c r="C968" s="9"/>
      <c r="D968" s="9">
        <v>35192</v>
      </c>
      <c r="E968" s="10" t="s">
        <v>11</v>
      </c>
      <c r="F968" s="9" t="s">
        <v>14</v>
      </c>
      <c r="G968" s="39" t="s">
        <v>11</v>
      </c>
      <c r="H968" s="39">
        <v>20</v>
      </c>
      <c r="I968" s="39">
        <v>3</v>
      </c>
      <c r="J968" s="39">
        <v>5</v>
      </c>
      <c r="K968" s="39"/>
    </row>
    <row r="969" spans="1:11" x14ac:dyDescent="0.25">
      <c r="A969">
        <v>38</v>
      </c>
      <c r="B969" s="8"/>
      <c r="C969" s="9"/>
      <c r="D969" s="9">
        <v>35192</v>
      </c>
      <c r="E969" s="10" t="s">
        <v>11</v>
      </c>
      <c r="F969" s="9" t="s">
        <v>13</v>
      </c>
      <c r="G969" s="39" t="s">
        <v>11</v>
      </c>
      <c r="H969" s="39">
        <v>29</v>
      </c>
      <c r="I969" s="39">
        <v>4</v>
      </c>
      <c r="J969" s="39">
        <v>14</v>
      </c>
      <c r="K969" s="39"/>
    </row>
    <row r="970" spans="1:11" x14ac:dyDescent="0.25">
      <c r="A970">
        <v>39</v>
      </c>
      <c r="B970" s="8"/>
      <c r="C970" s="9"/>
      <c r="D970" s="9">
        <v>35192</v>
      </c>
      <c r="E970" s="10" t="s">
        <v>14</v>
      </c>
      <c r="F970" s="9" t="s">
        <v>13</v>
      </c>
      <c r="G970" s="39" t="s">
        <v>14</v>
      </c>
      <c r="H970" s="39"/>
      <c r="I970" s="39"/>
      <c r="J970" s="39"/>
      <c r="K970" s="39"/>
    </row>
    <row r="971" spans="1:11" x14ac:dyDescent="0.25">
      <c r="A971">
        <v>40</v>
      </c>
      <c r="B971" s="8"/>
      <c r="C971" s="9"/>
      <c r="D971" s="9">
        <v>35192</v>
      </c>
      <c r="E971" s="10" t="s">
        <v>12</v>
      </c>
      <c r="F971" s="9" t="s">
        <v>13</v>
      </c>
      <c r="G971" s="39" t="s">
        <v>14</v>
      </c>
      <c r="H971" s="39"/>
      <c r="I971" s="39"/>
      <c r="J971" s="39"/>
      <c r="K971" s="39"/>
    </row>
    <row r="972" spans="1:11" x14ac:dyDescent="0.25">
      <c r="A972">
        <v>41</v>
      </c>
      <c r="B972" s="8"/>
      <c r="C972" s="9"/>
      <c r="D972" s="9">
        <v>35192</v>
      </c>
      <c r="E972" s="10" t="s">
        <v>13</v>
      </c>
      <c r="F972" s="9" t="s">
        <v>13</v>
      </c>
      <c r="G972" s="39" t="s">
        <v>14</v>
      </c>
      <c r="H972" s="39"/>
      <c r="I972" s="39"/>
      <c r="J972" s="39"/>
      <c r="K972" s="39"/>
    </row>
    <row r="973" spans="1:11" x14ac:dyDescent="0.25">
      <c r="A973">
        <v>42</v>
      </c>
      <c r="B973" s="8"/>
      <c r="C973" s="9"/>
      <c r="D973" s="9">
        <v>35192</v>
      </c>
      <c r="E973" s="10" t="s">
        <v>13</v>
      </c>
      <c r="F973" s="9" t="s">
        <v>13</v>
      </c>
      <c r="G973" s="39" t="s">
        <v>14</v>
      </c>
      <c r="H973" s="39"/>
      <c r="I973" s="39"/>
      <c r="J973" s="39"/>
      <c r="K973" s="39"/>
    </row>
    <row r="974" spans="1:11" x14ac:dyDescent="0.25">
      <c r="A974">
        <v>43</v>
      </c>
      <c r="B974" s="8"/>
      <c r="C974" s="9"/>
      <c r="D974" s="9">
        <v>35192</v>
      </c>
      <c r="E974" s="10" t="s">
        <v>12</v>
      </c>
      <c r="F974" s="9" t="s">
        <v>13</v>
      </c>
      <c r="G974" s="39" t="s">
        <v>14</v>
      </c>
      <c r="H974" s="39"/>
      <c r="I974" s="39"/>
      <c r="J974" s="39"/>
      <c r="K974" s="39"/>
    </row>
    <row r="975" spans="1:11" x14ac:dyDescent="0.25">
      <c r="A975">
        <v>44</v>
      </c>
      <c r="B975" s="8"/>
      <c r="C975" s="9"/>
      <c r="D975" s="9">
        <v>35192</v>
      </c>
      <c r="E975" s="10" t="s">
        <v>13</v>
      </c>
      <c r="F975" s="9" t="s">
        <v>13</v>
      </c>
      <c r="G975" s="39" t="s">
        <v>14</v>
      </c>
      <c r="H975" s="39"/>
      <c r="I975" s="39"/>
      <c r="J975" s="39"/>
      <c r="K975" s="39"/>
    </row>
    <row r="976" spans="1:11" x14ac:dyDescent="0.25">
      <c r="A976">
        <v>45</v>
      </c>
      <c r="B976" s="8"/>
      <c r="C976" s="9"/>
      <c r="D976" s="9">
        <v>35192</v>
      </c>
      <c r="E976" s="10" t="s">
        <v>12</v>
      </c>
      <c r="F976" s="9" t="s">
        <v>13</v>
      </c>
      <c r="G976" s="39" t="s">
        <v>14</v>
      </c>
      <c r="H976" s="39"/>
      <c r="I976" s="39"/>
      <c r="J976" s="39"/>
      <c r="K976" s="39"/>
    </row>
    <row r="977" spans="1:11" x14ac:dyDescent="0.25">
      <c r="A977">
        <v>46</v>
      </c>
      <c r="B977" s="8"/>
      <c r="C977" s="9"/>
      <c r="D977" s="9">
        <v>35192</v>
      </c>
      <c r="E977" s="10" t="s">
        <v>12</v>
      </c>
      <c r="F977" s="9" t="s">
        <v>13</v>
      </c>
      <c r="G977" s="39" t="s">
        <v>13</v>
      </c>
      <c r="H977" s="39"/>
      <c r="I977" s="39"/>
      <c r="J977" s="39"/>
      <c r="K977" s="39"/>
    </row>
    <row r="978" spans="1:11" x14ac:dyDescent="0.25">
      <c r="A978">
        <v>47</v>
      </c>
      <c r="B978" s="8"/>
      <c r="C978" s="9"/>
      <c r="D978" s="9">
        <v>35192</v>
      </c>
      <c r="E978" s="10" t="s">
        <v>12</v>
      </c>
      <c r="F978" s="9" t="s">
        <v>13</v>
      </c>
      <c r="G978" s="39" t="s">
        <v>14</v>
      </c>
      <c r="H978" s="39"/>
      <c r="I978" s="39"/>
      <c r="J978" s="39"/>
      <c r="K978" s="39"/>
    </row>
    <row r="979" spans="1:11" x14ac:dyDescent="0.25">
      <c r="A979">
        <v>48</v>
      </c>
      <c r="B979" s="8"/>
      <c r="C979" s="9"/>
      <c r="D979" s="9">
        <v>35192</v>
      </c>
      <c r="E979" s="10" t="s">
        <v>14</v>
      </c>
      <c r="F979" s="9" t="s">
        <v>14</v>
      </c>
      <c r="G979" s="39" t="s">
        <v>14</v>
      </c>
      <c r="H979" s="39"/>
      <c r="I979" s="39"/>
      <c r="J979" s="39"/>
      <c r="K979" s="39"/>
    </row>
    <row r="980" spans="1:11" x14ac:dyDescent="0.25">
      <c r="A980">
        <v>49</v>
      </c>
      <c r="B980" s="8"/>
      <c r="C980" s="9"/>
      <c r="D980" s="9">
        <v>35192</v>
      </c>
      <c r="E980" s="10" t="s">
        <v>11</v>
      </c>
      <c r="F980" s="9" t="s">
        <v>12</v>
      </c>
      <c r="G980" s="39" t="s">
        <v>14</v>
      </c>
      <c r="H980" s="39"/>
      <c r="I980" s="39"/>
      <c r="J980" s="39"/>
      <c r="K980" s="39"/>
    </row>
    <row r="981" spans="1:11" x14ac:dyDescent="0.25">
      <c r="A981">
        <v>50</v>
      </c>
      <c r="B981" s="8"/>
      <c r="C981" s="9"/>
      <c r="D981" s="9">
        <v>35192</v>
      </c>
      <c r="E981" s="10" t="s">
        <v>13</v>
      </c>
      <c r="F981" s="9" t="s">
        <v>11</v>
      </c>
      <c r="G981" s="39" t="s">
        <v>14</v>
      </c>
      <c r="H981" s="39"/>
      <c r="I981" s="39"/>
      <c r="J981" s="39"/>
      <c r="K981" s="39"/>
    </row>
    <row r="982" spans="1:11" x14ac:dyDescent="0.25">
      <c r="A982">
        <v>51</v>
      </c>
      <c r="B982" s="8"/>
      <c r="C982" s="9"/>
      <c r="D982" s="9">
        <v>35192</v>
      </c>
      <c r="E982" s="10" t="s">
        <v>11</v>
      </c>
      <c r="F982" s="9" t="s">
        <v>14</v>
      </c>
      <c r="G982" s="39" t="s">
        <v>14</v>
      </c>
      <c r="H982" s="39"/>
      <c r="I982" s="39"/>
      <c r="J982" s="39"/>
      <c r="K982" s="39"/>
    </row>
    <row r="983" spans="1:11" x14ac:dyDescent="0.25">
      <c r="A983">
        <v>52</v>
      </c>
      <c r="B983" s="8"/>
      <c r="C983" s="9"/>
      <c r="D983" s="9">
        <v>35192</v>
      </c>
      <c r="E983" s="10" t="s">
        <v>11</v>
      </c>
      <c r="F983" s="9" t="s">
        <v>10</v>
      </c>
      <c r="G983" s="39" t="s">
        <v>14</v>
      </c>
      <c r="H983" s="39"/>
      <c r="I983" s="39"/>
      <c r="J983" s="39"/>
      <c r="K983" s="39"/>
    </row>
    <row r="984" spans="1:11" x14ac:dyDescent="0.25">
      <c r="A984">
        <v>53</v>
      </c>
      <c r="B984" s="8"/>
      <c r="C984" s="9"/>
      <c r="D984" s="9">
        <v>35192</v>
      </c>
      <c r="E984" s="10" t="s">
        <v>11</v>
      </c>
      <c r="F984" s="9" t="s">
        <v>10</v>
      </c>
      <c r="G984" s="39" t="s">
        <v>11</v>
      </c>
      <c r="H984" s="39">
        <v>23</v>
      </c>
      <c r="I984" s="39">
        <v>4</v>
      </c>
      <c r="J984" s="39">
        <v>3</v>
      </c>
      <c r="K984" s="39"/>
    </row>
    <row r="985" spans="1:11" x14ac:dyDescent="0.25">
      <c r="A985">
        <v>54</v>
      </c>
      <c r="B985" s="8"/>
      <c r="C985" s="9"/>
      <c r="D985" s="9">
        <v>35192</v>
      </c>
      <c r="E985" s="10" t="s">
        <v>11</v>
      </c>
      <c r="F985" s="9" t="s">
        <v>14</v>
      </c>
      <c r="G985" s="39" t="s">
        <v>13</v>
      </c>
      <c r="H985" s="39"/>
      <c r="I985" s="39"/>
      <c r="J985" s="39"/>
      <c r="K985" s="39"/>
    </row>
    <row r="986" spans="1:11" x14ac:dyDescent="0.25">
      <c r="A986">
        <v>55</v>
      </c>
      <c r="B986" s="8"/>
      <c r="C986" s="9"/>
      <c r="D986" s="9">
        <v>35192</v>
      </c>
      <c r="E986" s="10" t="s">
        <v>12</v>
      </c>
      <c r="F986" s="9" t="s">
        <v>14</v>
      </c>
      <c r="G986" s="39" t="s">
        <v>14</v>
      </c>
      <c r="H986" s="39"/>
      <c r="I986" s="39"/>
      <c r="J986" s="39"/>
      <c r="K986" s="39"/>
    </row>
    <row r="987" spans="1:11" x14ac:dyDescent="0.25">
      <c r="A987">
        <v>56</v>
      </c>
      <c r="B987" s="8"/>
      <c r="C987" s="9"/>
      <c r="D987" s="9">
        <v>35192</v>
      </c>
      <c r="E987" s="10" t="s">
        <v>10</v>
      </c>
      <c r="F987" s="9" t="s">
        <v>13</v>
      </c>
      <c r="G987" s="39" t="s">
        <v>14</v>
      </c>
      <c r="H987" s="39"/>
      <c r="I987" s="39"/>
      <c r="J987" s="39"/>
      <c r="K987" s="39"/>
    </row>
    <row r="988" spans="1:11" x14ac:dyDescent="0.25">
      <c r="A988">
        <v>57</v>
      </c>
      <c r="B988" s="8"/>
      <c r="C988" s="9"/>
      <c r="D988" s="9">
        <v>35192</v>
      </c>
      <c r="E988" s="10" t="s">
        <v>10</v>
      </c>
      <c r="F988" s="9" t="s">
        <v>13</v>
      </c>
      <c r="G988" s="39" t="s">
        <v>11</v>
      </c>
      <c r="H988" s="39">
        <v>28</v>
      </c>
      <c r="I988" s="39">
        <v>7</v>
      </c>
      <c r="J988" s="39">
        <v>12</v>
      </c>
      <c r="K988" s="39"/>
    </row>
    <row r="989" spans="1:11" x14ac:dyDescent="0.25">
      <c r="A989">
        <v>58</v>
      </c>
      <c r="B989" s="8"/>
      <c r="C989" s="9"/>
      <c r="D989" s="9">
        <v>35192</v>
      </c>
      <c r="E989" s="10" t="s">
        <v>11</v>
      </c>
      <c r="F989" s="9" t="s">
        <v>13</v>
      </c>
      <c r="G989" s="39" t="s">
        <v>11</v>
      </c>
      <c r="H989" s="39">
        <v>24</v>
      </c>
      <c r="I989" s="39">
        <v>4</v>
      </c>
      <c r="J989" s="39">
        <v>8</v>
      </c>
      <c r="K989" s="39"/>
    </row>
    <row r="990" spans="1:11" x14ac:dyDescent="0.25">
      <c r="A990">
        <v>59</v>
      </c>
      <c r="B990" s="8"/>
      <c r="C990" s="9"/>
      <c r="D990" s="9">
        <v>35192</v>
      </c>
      <c r="E990" s="10" t="s">
        <v>14</v>
      </c>
      <c r="F990" s="9" t="s">
        <v>13</v>
      </c>
      <c r="G990" s="39" t="s">
        <v>14</v>
      </c>
      <c r="H990" s="39"/>
      <c r="I990" s="39"/>
      <c r="J990" s="39"/>
      <c r="K990" s="39"/>
    </row>
    <row r="991" spans="1:11" x14ac:dyDescent="0.25">
      <c r="A991">
        <v>60</v>
      </c>
      <c r="B991" s="8"/>
      <c r="C991" s="9"/>
      <c r="D991" s="9">
        <v>35192</v>
      </c>
      <c r="E991" s="10" t="s">
        <v>12</v>
      </c>
      <c r="F991" s="9" t="s">
        <v>13</v>
      </c>
      <c r="G991" s="39" t="s">
        <v>14</v>
      </c>
      <c r="H991" s="39"/>
      <c r="I991" s="39"/>
      <c r="J991" s="39"/>
      <c r="K991" s="39"/>
    </row>
    <row r="992" spans="1:11" x14ac:dyDescent="0.25">
      <c r="A992">
        <v>61</v>
      </c>
      <c r="B992" s="8"/>
      <c r="C992" s="9"/>
      <c r="D992" s="9">
        <v>35192</v>
      </c>
      <c r="E992" s="10" t="s">
        <v>11</v>
      </c>
      <c r="F992" s="9" t="s">
        <v>13</v>
      </c>
      <c r="G992" s="39" t="s">
        <v>14</v>
      </c>
      <c r="H992" s="39"/>
      <c r="I992" s="39"/>
      <c r="J992" s="39"/>
      <c r="K992" s="39"/>
    </row>
    <row r="993" spans="1:11" x14ac:dyDescent="0.25">
      <c r="A993">
        <v>62</v>
      </c>
      <c r="B993" s="8"/>
      <c r="C993" s="9"/>
      <c r="D993" s="9">
        <v>35192</v>
      </c>
      <c r="E993" s="10" t="s">
        <v>13</v>
      </c>
      <c r="F993" s="9" t="s">
        <v>13</v>
      </c>
      <c r="G993" s="39" t="s">
        <v>13</v>
      </c>
      <c r="H993" s="39"/>
      <c r="I993" s="39"/>
      <c r="J993" s="39"/>
      <c r="K993" s="39"/>
    </row>
    <row r="994" spans="1:11" x14ac:dyDescent="0.25">
      <c r="A994">
        <v>63</v>
      </c>
      <c r="B994" s="8"/>
      <c r="C994" s="9"/>
      <c r="D994" s="9">
        <v>35192</v>
      </c>
      <c r="E994" s="10" t="s">
        <v>12</v>
      </c>
      <c r="F994" s="9" t="s">
        <v>13</v>
      </c>
      <c r="G994" s="39" t="s">
        <v>14</v>
      </c>
      <c r="H994" s="39"/>
      <c r="I994" s="39"/>
      <c r="J994" s="39"/>
      <c r="K994" s="39"/>
    </row>
    <row r="995" spans="1:11" x14ac:dyDescent="0.25">
      <c r="A995">
        <v>64</v>
      </c>
      <c r="B995" s="8"/>
      <c r="C995" s="9"/>
      <c r="D995" s="9">
        <v>35192</v>
      </c>
      <c r="E995" s="10" t="s">
        <v>12</v>
      </c>
      <c r="F995" s="9" t="s">
        <v>14</v>
      </c>
      <c r="G995" s="39" t="s">
        <v>13</v>
      </c>
      <c r="H995" s="39"/>
      <c r="I995" s="39"/>
      <c r="J995" s="39"/>
      <c r="K995" s="39"/>
    </row>
    <row r="996" spans="1:11" x14ac:dyDescent="0.25">
      <c r="A996">
        <v>65</v>
      </c>
      <c r="B996" s="8"/>
      <c r="C996" s="9"/>
      <c r="D996" s="9">
        <v>35192</v>
      </c>
      <c r="E996" s="10" t="s">
        <v>13</v>
      </c>
      <c r="F996" s="9" t="s">
        <v>13</v>
      </c>
      <c r="G996" s="39" t="s">
        <v>14</v>
      </c>
      <c r="H996" s="39"/>
      <c r="I996" s="39"/>
      <c r="J996" s="39"/>
      <c r="K996" s="39"/>
    </row>
    <row r="997" spans="1:11" x14ac:dyDescent="0.25">
      <c r="A997">
        <v>66</v>
      </c>
      <c r="B997" s="8"/>
      <c r="C997" s="9"/>
      <c r="D997" s="9">
        <v>35192</v>
      </c>
      <c r="E997" s="10" t="s">
        <v>9</v>
      </c>
      <c r="F997" s="9" t="s">
        <v>13</v>
      </c>
      <c r="G997" s="39" t="s">
        <v>13</v>
      </c>
      <c r="H997" s="39"/>
      <c r="I997" s="39"/>
      <c r="J997" s="39"/>
      <c r="K997" s="39"/>
    </row>
    <row r="998" spans="1:11" x14ac:dyDescent="0.25">
      <c r="A998">
        <v>67</v>
      </c>
      <c r="B998" s="8"/>
      <c r="C998" s="9"/>
      <c r="D998" s="9">
        <v>35192</v>
      </c>
      <c r="E998" s="10" t="s">
        <v>13</v>
      </c>
      <c r="F998" s="9" t="s">
        <v>13</v>
      </c>
      <c r="G998" s="39" t="s">
        <v>14</v>
      </c>
      <c r="H998" s="39"/>
      <c r="I998" s="39"/>
      <c r="J998" s="39"/>
      <c r="K998" s="39"/>
    </row>
    <row r="999" spans="1:11" x14ac:dyDescent="0.25">
      <c r="A999">
        <v>68</v>
      </c>
      <c r="B999" s="8"/>
      <c r="C999" s="9"/>
      <c r="D999" s="9">
        <v>35192</v>
      </c>
      <c r="E999" s="10" t="s">
        <v>11</v>
      </c>
      <c r="F999" s="9" t="s">
        <v>13</v>
      </c>
      <c r="G999" s="39" t="s">
        <v>13</v>
      </c>
      <c r="H999" s="39"/>
      <c r="I999" s="39"/>
      <c r="J999" s="39"/>
      <c r="K999" s="39"/>
    </row>
    <row r="1000" spans="1:11" x14ac:dyDescent="0.25">
      <c r="A1000">
        <v>69</v>
      </c>
      <c r="B1000" s="8"/>
      <c r="C1000" s="9"/>
      <c r="D1000" s="9">
        <v>35192</v>
      </c>
      <c r="E1000" s="10" t="s">
        <v>13</v>
      </c>
      <c r="F1000" s="9" t="s">
        <v>13</v>
      </c>
      <c r="G1000" s="39" t="s">
        <v>13</v>
      </c>
      <c r="H1000" s="39"/>
      <c r="I1000" s="39"/>
      <c r="J1000" s="39"/>
      <c r="K1000" s="39"/>
    </row>
    <row r="1001" spans="1:11" x14ac:dyDescent="0.25">
      <c r="A1001">
        <v>70</v>
      </c>
      <c r="B1001" s="8"/>
      <c r="C1001" s="9"/>
      <c r="D1001" s="9">
        <v>35192</v>
      </c>
      <c r="E1001" s="10" t="s">
        <v>13</v>
      </c>
      <c r="F1001" s="9" t="s">
        <v>13</v>
      </c>
      <c r="G1001" s="39" t="s">
        <v>14</v>
      </c>
      <c r="H1001" s="39"/>
      <c r="I1001" s="39"/>
      <c r="J1001" s="39"/>
      <c r="K1001" s="39"/>
    </row>
    <row r="1002" spans="1:11" x14ac:dyDescent="0.25">
      <c r="A1002">
        <v>71</v>
      </c>
      <c r="B1002" s="8"/>
      <c r="C1002" s="9"/>
      <c r="D1002" s="9">
        <v>35192</v>
      </c>
      <c r="E1002" s="10" t="s">
        <v>13</v>
      </c>
      <c r="F1002" s="9" t="s">
        <v>13</v>
      </c>
      <c r="G1002" s="39" t="s">
        <v>14</v>
      </c>
      <c r="H1002" s="39"/>
      <c r="I1002" s="39"/>
      <c r="J1002" s="39"/>
      <c r="K1002" s="39"/>
    </row>
    <row r="1003" spans="1:11" x14ac:dyDescent="0.25">
      <c r="A1003">
        <v>72</v>
      </c>
      <c r="B1003" s="8"/>
      <c r="C1003" s="9"/>
      <c r="D1003" s="9">
        <v>35192</v>
      </c>
      <c r="E1003" s="10" t="s">
        <v>12</v>
      </c>
      <c r="F1003" s="9" t="s">
        <v>13</v>
      </c>
      <c r="G1003" s="39" t="s">
        <v>14</v>
      </c>
      <c r="H1003" s="39"/>
      <c r="I1003" s="39"/>
      <c r="J1003" s="39"/>
      <c r="K1003" s="39"/>
    </row>
    <row r="1004" spans="1:11" x14ac:dyDescent="0.25">
      <c r="A1004">
        <v>73</v>
      </c>
      <c r="B1004" s="8"/>
      <c r="C1004" s="9"/>
      <c r="D1004" s="9">
        <v>35192</v>
      </c>
      <c r="E1004" s="10" t="s">
        <v>12</v>
      </c>
      <c r="F1004" s="9" t="s">
        <v>13</v>
      </c>
      <c r="G1004" s="39" t="s">
        <v>13</v>
      </c>
      <c r="H1004" s="39"/>
      <c r="I1004" s="39"/>
      <c r="J1004" s="39"/>
      <c r="K1004" s="39"/>
    </row>
    <row r="1005" spans="1:11" x14ac:dyDescent="0.25">
      <c r="A1005">
        <v>74</v>
      </c>
      <c r="B1005" s="8"/>
      <c r="C1005" s="9"/>
      <c r="D1005" s="9">
        <v>35192</v>
      </c>
      <c r="E1005" s="10" t="s">
        <v>11</v>
      </c>
      <c r="F1005" s="9" t="s">
        <v>13</v>
      </c>
      <c r="G1005" s="39" t="s">
        <v>14</v>
      </c>
      <c r="H1005" s="39"/>
      <c r="I1005" s="39"/>
      <c r="J1005" s="39"/>
      <c r="K1005" s="39"/>
    </row>
    <row r="1006" spans="1:11" x14ac:dyDescent="0.25">
      <c r="A1006">
        <v>75</v>
      </c>
      <c r="B1006" s="8"/>
      <c r="C1006" s="9"/>
      <c r="D1006" s="9">
        <v>35192</v>
      </c>
      <c r="E1006" s="10" t="s">
        <v>12</v>
      </c>
      <c r="F1006" s="9" t="s">
        <v>14</v>
      </c>
      <c r="G1006" s="39" t="s">
        <v>14</v>
      </c>
      <c r="H1006" s="39"/>
      <c r="I1006" s="39"/>
      <c r="J1006" s="39"/>
      <c r="K1006" s="39"/>
    </row>
    <row r="1007" spans="1:11" x14ac:dyDescent="0.25">
      <c r="A1007">
        <v>76</v>
      </c>
      <c r="B1007" s="8"/>
      <c r="C1007" s="9"/>
      <c r="D1007" s="9">
        <v>35192</v>
      </c>
      <c r="E1007" s="10" t="s">
        <v>13</v>
      </c>
      <c r="F1007" s="9" t="s">
        <v>11</v>
      </c>
      <c r="G1007" s="39" t="s">
        <v>14</v>
      </c>
      <c r="H1007" s="39"/>
      <c r="I1007" s="39"/>
      <c r="J1007" s="39"/>
      <c r="K1007" s="39"/>
    </row>
    <row r="1008" spans="1:11" x14ac:dyDescent="0.25">
      <c r="A1008">
        <v>77</v>
      </c>
      <c r="B1008" s="8"/>
      <c r="C1008" s="9"/>
      <c r="D1008" s="9">
        <v>35192</v>
      </c>
      <c r="E1008" s="10" t="s">
        <v>13</v>
      </c>
      <c r="F1008" s="9" t="s">
        <v>14</v>
      </c>
      <c r="G1008" s="39" t="s">
        <v>13</v>
      </c>
      <c r="H1008" s="39"/>
      <c r="I1008" s="39"/>
      <c r="J1008" s="39"/>
      <c r="K1008" s="39"/>
    </row>
    <row r="1009" spans="1:11" x14ac:dyDescent="0.25">
      <c r="A1009">
        <v>78</v>
      </c>
      <c r="B1009" s="8"/>
      <c r="C1009" s="9"/>
      <c r="D1009" s="9">
        <v>35192</v>
      </c>
      <c r="E1009" s="10" t="s">
        <v>12</v>
      </c>
      <c r="F1009" s="9" t="s">
        <v>13</v>
      </c>
      <c r="G1009" s="39" t="s">
        <v>14</v>
      </c>
      <c r="H1009" s="39"/>
      <c r="I1009" s="39"/>
      <c r="J1009" s="39"/>
      <c r="K1009" s="39"/>
    </row>
    <row r="1010" spans="1:11" x14ac:dyDescent="0.25">
      <c r="A1010">
        <v>79</v>
      </c>
      <c r="B1010" s="8"/>
      <c r="C1010" s="9"/>
      <c r="D1010" s="9">
        <v>35192</v>
      </c>
      <c r="E1010" s="10" t="s">
        <v>12</v>
      </c>
      <c r="F1010" s="9" t="s">
        <v>13</v>
      </c>
      <c r="G1010" s="39" t="s">
        <v>14</v>
      </c>
      <c r="H1010" s="39"/>
      <c r="I1010" s="39"/>
      <c r="J1010" s="39"/>
      <c r="K1010" s="39"/>
    </row>
    <row r="1011" spans="1:11" x14ac:dyDescent="0.25">
      <c r="A1011">
        <v>80</v>
      </c>
      <c r="B1011" s="8"/>
      <c r="C1011" s="9"/>
      <c r="D1011" s="9">
        <v>35192</v>
      </c>
      <c r="E1011" s="10" t="s">
        <v>12</v>
      </c>
      <c r="F1011" s="9" t="s">
        <v>13</v>
      </c>
      <c r="G1011" s="39" t="s">
        <v>14</v>
      </c>
      <c r="H1011" s="39"/>
      <c r="I1011" s="39"/>
      <c r="J1011" s="39"/>
      <c r="K1011" s="39"/>
    </row>
    <row r="1012" spans="1:11" x14ac:dyDescent="0.25">
      <c r="A1012">
        <v>81</v>
      </c>
      <c r="B1012" s="8"/>
      <c r="C1012" s="9"/>
      <c r="D1012" s="9">
        <v>35192</v>
      </c>
      <c r="E1012" s="10" t="s">
        <v>13</v>
      </c>
      <c r="F1012" s="9" t="s">
        <v>13</v>
      </c>
      <c r="G1012" s="39" t="s">
        <v>13</v>
      </c>
      <c r="H1012" s="39"/>
      <c r="I1012" s="39"/>
      <c r="J1012" s="39"/>
      <c r="K1012" s="39"/>
    </row>
    <row r="1013" spans="1:11" x14ac:dyDescent="0.25">
      <c r="A1013">
        <v>82</v>
      </c>
      <c r="B1013" s="8"/>
      <c r="C1013" s="9"/>
      <c r="D1013" s="9">
        <v>35192</v>
      </c>
      <c r="E1013" s="10" t="s">
        <v>11</v>
      </c>
      <c r="F1013" s="9" t="s">
        <v>14</v>
      </c>
      <c r="G1013" s="39" t="s">
        <v>14</v>
      </c>
      <c r="H1013" s="39"/>
      <c r="I1013" s="39"/>
      <c r="J1013" s="39"/>
      <c r="K1013" s="39"/>
    </row>
    <row r="1014" spans="1:11" x14ac:dyDescent="0.25">
      <c r="A1014">
        <v>83</v>
      </c>
      <c r="B1014" s="8"/>
      <c r="C1014" s="9"/>
      <c r="D1014" s="9">
        <v>35192</v>
      </c>
      <c r="E1014" s="10" t="s">
        <v>13</v>
      </c>
      <c r="F1014" s="9" t="s">
        <v>13</v>
      </c>
      <c r="G1014" s="39" t="s">
        <v>14</v>
      </c>
      <c r="H1014" s="39"/>
      <c r="I1014" s="39"/>
      <c r="J1014" s="39"/>
      <c r="K1014" s="39"/>
    </row>
    <row r="1015" spans="1:11" x14ac:dyDescent="0.25">
      <c r="A1015">
        <v>84</v>
      </c>
      <c r="B1015" s="8"/>
      <c r="C1015" s="9"/>
      <c r="D1015" s="9">
        <v>35192</v>
      </c>
      <c r="E1015" s="10" t="s">
        <v>14</v>
      </c>
      <c r="F1015" s="9" t="s">
        <v>14</v>
      </c>
      <c r="G1015" s="39" t="s">
        <v>14</v>
      </c>
      <c r="H1015" s="39"/>
      <c r="I1015" s="39"/>
      <c r="J1015" s="39"/>
      <c r="K1015" s="39"/>
    </row>
    <row r="1016" spans="1:11" x14ac:dyDescent="0.25">
      <c r="A1016">
        <v>85</v>
      </c>
      <c r="B1016" s="8"/>
      <c r="C1016" s="9"/>
      <c r="D1016" s="9">
        <v>35192</v>
      </c>
      <c r="E1016" s="10" t="s">
        <v>11</v>
      </c>
      <c r="F1016" s="9" t="s">
        <v>13</v>
      </c>
      <c r="G1016" s="39" t="s">
        <v>14</v>
      </c>
      <c r="H1016" s="39"/>
      <c r="I1016" s="39"/>
      <c r="J1016" s="39"/>
      <c r="K1016" s="39"/>
    </row>
    <row r="1017" spans="1:11" x14ac:dyDescent="0.25">
      <c r="A1017">
        <v>86</v>
      </c>
      <c r="B1017" s="8"/>
      <c r="C1017" s="9"/>
      <c r="D1017" s="9">
        <v>35192</v>
      </c>
      <c r="E1017" s="10" t="s">
        <v>13</v>
      </c>
      <c r="F1017" s="9" t="s">
        <v>13</v>
      </c>
      <c r="G1017" s="39" t="s">
        <v>14</v>
      </c>
      <c r="H1017" s="39"/>
      <c r="I1017" s="39"/>
      <c r="J1017" s="39"/>
      <c r="K1017" s="39"/>
    </row>
    <row r="1018" spans="1:11" x14ac:dyDescent="0.25">
      <c r="A1018">
        <v>87</v>
      </c>
      <c r="B1018" s="8"/>
      <c r="C1018" s="9"/>
      <c r="D1018" s="9">
        <v>35192</v>
      </c>
      <c r="E1018" s="10" t="s">
        <v>14</v>
      </c>
      <c r="F1018" s="9" t="s">
        <v>14</v>
      </c>
      <c r="G1018" s="39" t="s">
        <v>14</v>
      </c>
      <c r="H1018" s="39"/>
      <c r="I1018" s="39"/>
      <c r="J1018" s="39"/>
      <c r="K1018" s="39"/>
    </row>
    <row r="1019" spans="1:11" x14ac:dyDescent="0.25">
      <c r="A1019">
        <v>88</v>
      </c>
      <c r="B1019" s="8"/>
      <c r="C1019" s="9"/>
      <c r="D1019" s="9">
        <v>35192</v>
      </c>
      <c r="E1019" s="10" t="s">
        <v>12</v>
      </c>
      <c r="F1019" s="9" t="s">
        <v>14</v>
      </c>
      <c r="G1019" s="39" t="s">
        <v>14</v>
      </c>
      <c r="H1019" s="39"/>
      <c r="I1019" s="39"/>
      <c r="J1019" s="39"/>
      <c r="K1019" s="39"/>
    </row>
    <row r="1020" spans="1:11" x14ac:dyDescent="0.25">
      <c r="A1020">
        <v>89</v>
      </c>
      <c r="B1020" s="8"/>
      <c r="C1020" s="9"/>
      <c r="D1020" s="9">
        <v>35192</v>
      </c>
      <c r="E1020" s="10" t="s">
        <v>11</v>
      </c>
      <c r="F1020" s="9" t="s">
        <v>14</v>
      </c>
      <c r="G1020" s="39" t="s">
        <v>14</v>
      </c>
      <c r="H1020" s="39"/>
      <c r="I1020" s="39"/>
      <c r="J1020" s="39"/>
      <c r="K1020" s="39"/>
    </row>
    <row r="1021" spans="1:11" x14ac:dyDescent="0.25">
      <c r="A1021">
        <v>90</v>
      </c>
      <c r="B1021" s="8"/>
      <c r="C1021" s="9"/>
      <c r="D1021" s="9">
        <v>35192</v>
      </c>
      <c r="E1021" s="10" t="s">
        <v>13</v>
      </c>
      <c r="F1021" s="9" t="s">
        <v>10</v>
      </c>
      <c r="G1021" s="39" t="s">
        <v>14</v>
      </c>
      <c r="H1021" s="39"/>
      <c r="I1021" s="39"/>
      <c r="J1021" s="39"/>
      <c r="K1021" s="39"/>
    </row>
    <row r="1022" spans="1:11" x14ac:dyDescent="0.25">
      <c r="A1022">
        <v>91</v>
      </c>
      <c r="B1022" s="8"/>
      <c r="C1022" s="9"/>
      <c r="D1022" s="9">
        <v>35192</v>
      </c>
      <c r="E1022" s="10" t="s">
        <v>12</v>
      </c>
      <c r="F1022" s="9" t="s">
        <v>13</v>
      </c>
      <c r="G1022" s="39" t="s">
        <v>14</v>
      </c>
      <c r="H1022" s="39"/>
      <c r="I1022" s="39"/>
      <c r="J1022" s="39"/>
      <c r="K1022" s="39"/>
    </row>
    <row r="1023" spans="1:11" x14ac:dyDescent="0.25">
      <c r="A1023">
        <v>92</v>
      </c>
      <c r="B1023" s="8"/>
      <c r="C1023" s="9"/>
      <c r="D1023" s="9">
        <v>35192</v>
      </c>
      <c r="E1023" s="10" t="s">
        <v>11</v>
      </c>
      <c r="F1023" s="9" t="s">
        <v>13</v>
      </c>
      <c r="G1023" s="39" t="s">
        <v>14</v>
      </c>
      <c r="H1023" s="39"/>
      <c r="I1023" s="39"/>
      <c r="J1023" s="39"/>
      <c r="K1023" s="39"/>
    </row>
    <row r="1024" spans="1:11" x14ac:dyDescent="0.25">
      <c r="A1024">
        <v>93</v>
      </c>
      <c r="B1024" s="8"/>
      <c r="C1024" s="9"/>
      <c r="D1024" s="9">
        <v>35192</v>
      </c>
      <c r="E1024" s="10" t="s">
        <v>13</v>
      </c>
      <c r="F1024" s="9" t="s">
        <v>13</v>
      </c>
      <c r="G1024" s="39" t="s">
        <v>14</v>
      </c>
      <c r="H1024" s="39"/>
      <c r="I1024" s="39"/>
      <c r="J1024" s="39"/>
      <c r="K1024" s="39"/>
    </row>
    <row r="1025" spans="1:11" x14ac:dyDescent="0.25">
      <c r="A1025">
        <v>94</v>
      </c>
      <c r="B1025" s="8"/>
      <c r="C1025" s="9"/>
      <c r="D1025" s="9">
        <v>35192</v>
      </c>
      <c r="E1025" s="10" t="s">
        <v>12</v>
      </c>
      <c r="F1025" s="9" t="s">
        <v>14</v>
      </c>
      <c r="G1025" s="39" t="s">
        <v>14</v>
      </c>
      <c r="H1025" s="39"/>
      <c r="I1025" s="39"/>
      <c r="J1025" s="39"/>
      <c r="K1025" s="39"/>
    </row>
    <row r="1026" spans="1:11" x14ac:dyDescent="0.25">
      <c r="A1026">
        <v>95</v>
      </c>
      <c r="B1026" s="8"/>
      <c r="C1026" s="9"/>
      <c r="D1026" s="9">
        <v>35192</v>
      </c>
      <c r="E1026" s="10" t="s">
        <v>11</v>
      </c>
      <c r="F1026" s="9" t="s">
        <v>14</v>
      </c>
      <c r="G1026" s="39" t="s">
        <v>14</v>
      </c>
      <c r="H1026" s="39"/>
      <c r="I1026" s="39"/>
      <c r="J1026" s="39"/>
      <c r="K1026" s="39"/>
    </row>
    <row r="1027" spans="1:11" x14ac:dyDescent="0.25">
      <c r="A1027">
        <v>96</v>
      </c>
      <c r="B1027" s="8"/>
      <c r="C1027" s="9"/>
      <c r="D1027" s="9">
        <v>35192</v>
      </c>
      <c r="E1027" s="10" t="s">
        <v>11</v>
      </c>
      <c r="F1027" s="9" t="s">
        <v>10</v>
      </c>
      <c r="G1027" s="39" t="s">
        <v>14</v>
      </c>
      <c r="H1027" s="39"/>
      <c r="I1027" s="39"/>
      <c r="J1027" s="39"/>
      <c r="K1027" s="39"/>
    </row>
    <row r="1028" spans="1:11" x14ac:dyDescent="0.25">
      <c r="A1028">
        <v>97</v>
      </c>
      <c r="B1028" s="8"/>
      <c r="C1028" s="9"/>
      <c r="D1028" s="9">
        <v>35192</v>
      </c>
      <c r="E1028" s="10" t="s">
        <v>12</v>
      </c>
      <c r="F1028" s="9" t="s">
        <v>13</v>
      </c>
      <c r="G1028" s="39" t="s">
        <v>11</v>
      </c>
      <c r="H1028" s="39">
        <v>22</v>
      </c>
      <c r="I1028" s="39">
        <v>5</v>
      </c>
      <c r="J1028" s="39">
        <v>4</v>
      </c>
      <c r="K1028" s="39"/>
    </row>
    <row r="1029" spans="1:11" x14ac:dyDescent="0.25">
      <c r="A1029">
        <v>98</v>
      </c>
      <c r="B1029" s="8"/>
      <c r="C1029" s="9"/>
      <c r="D1029" s="9">
        <v>35192</v>
      </c>
      <c r="E1029" s="10" t="s">
        <v>11</v>
      </c>
      <c r="F1029" s="9" t="s">
        <v>11</v>
      </c>
      <c r="G1029" s="39" t="s">
        <v>10</v>
      </c>
      <c r="H1029" s="39">
        <v>25</v>
      </c>
      <c r="I1029" s="39">
        <v>5</v>
      </c>
      <c r="J1029" s="39">
        <v>10</v>
      </c>
      <c r="K1029" s="39"/>
    </row>
    <row r="1030" spans="1:11" x14ac:dyDescent="0.25">
      <c r="A1030">
        <v>99</v>
      </c>
      <c r="B1030" s="8"/>
      <c r="C1030" s="9"/>
      <c r="D1030" s="9">
        <v>35192</v>
      </c>
      <c r="E1030" s="10" t="s">
        <v>10</v>
      </c>
      <c r="F1030" s="9" t="s">
        <v>13</v>
      </c>
      <c r="G1030" s="39" t="s">
        <v>14</v>
      </c>
      <c r="H1030" s="39"/>
      <c r="I1030" s="39"/>
      <c r="J1030" s="39"/>
      <c r="K1030" s="39"/>
    </row>
    <row r="1031" spans="1:11" x14ac:dyDescent="0.25">
      <c r="A1031">
        <v>100</v>
      </c>
      <c r="B1031" s="8"/>
      <c r="C1031" s="9"/>
      <c r="D1031" s="9">
        <v>35192</v>
      </c>
      <c r="E1031" s="10" t="s">
        <v>10</v>
      </c>
      <c r="F1031" s="9" t="s">
        <v>12</v>
      </c>
      <c r="G1031" s="39" t="s">
        <v>14</v>
      </c>
      <c r="H1031" s="39"/>
      <c r="I1031" s="39"/>
      <c r="J1031" s="39"/>
      <c r="K1031" s="39"/>
    </row>
    <row r="1032" spans="1:11" x14ac:dyDescent="0.25">
      <c r="A1032">
        <v>101</v>
      </c>
      <c r="B1032" s="8"/>
      <c r="C1032" s="9"/>
      <c r="D1032" s="9">
        <v>35192</v>
      </c>
      <c r="E1032" s="10" t="s">
        <v>13</v>
      </c>
      <c r="F1032" s="9" t="s">
        <v>14</v>
      </c>
      <c r="G1032" s="39" t="s">
        <v>14</v>
      </c>
      <c r="H1032" s="39"/>
      <c r="I1032" s="39"/>
      <c r="J1032" s="39"/>
      <c r="K1032" s="39"/>
    </row>
    <row r="1033" spans="1:11" x14ac:dyDescent="0.25">
      <c r="A1033">
        <v>102</v>
      </c>
      <c r="B1033" s="8"/>
      <c r="C1033" s="9"/>
      <c r="D1033" s="9">
        <v>35192</v>
      </c>
      <c r="E1033" s="10" t="s">
        <v>10</v>
      </c>
      <c r="F1033" s="9" t="s">
        <v>10</v>
      </c>
      <c r="G1033" s="39" t="s">
        <v>14</v>
      </c>
      <c r="H1033" s="39"/>
      <c r="I1033" s="39"/>
      <c r="J1033" s="39"/>
      <c r="K1033" s="39"/>
    </row>
    <row r="1034" spans="1:11" x14ac:dyDescent="0.25">
      <c r="A1034">
        <v>103</v>
      </c>
      <c r="B1034" s="8"/>
      <c r="C1034" s="9"/>
      <c r="D1034" s="9">
        <v>35192</v>
      </c>
      <c r="E1034" s="10" t="s">
        <v>11</v>
      </c>
      <c r="F1034" s="9" t="s">
        <v>13</v>
      </c>
      <c r="G1034" s="39" t="s">
        <v>14</v>
      </c>
      <c r="H1034" s="39"/>
      <c r="I1034" s="39"/>
      <c r="J1034" s="39"/>
      <c r="K1034" s="39"/>
    </row>
    <row r="1035" spans="1:11" x14ac:dyDescent="0.25">
      <c r="A1035">
        <v>104</v>
      </c>
      <c r="B1035" s="8"/>
      <c r="C1035" s="9"/>
      <c r="D1035" s="9">
        <v>35192</v>
      </c>
      <c r="E1035" s="10" t="s">
        <v>10</v>
      </c>
      <c r="F1035" s="9" t="s">
        <v>13</v>
      </c>
      <c r="G1035" s="39" t="s">
        <v>14</v>
      </c>
      <c r="H1035" s="39"/>
      <c r="I1035" s="39"/>
      <c r="J1035" s="39"/>
      <c r="K1035" s="39"/>
    </row>
    <row r="1036" spans="1:11" x14ac:dyDescent="0.25">
      <c r="A1036">
        <v>105</v>
      </c>
      <c r="B1036" s="8"/>
      <c r="C1036" s="9"/>
      <c r="D1036" s="9">
        <v>35192</v>
      </c>
      <c r="E1036" s="10" t="s">
        <v>10</v>
      </c>
      <c r="F1036" s="9" t="s">
        <v>13</v>
      </c>
      <c r="G1036" s="39" t="s">
        <v>9</v>
      </c>
      <c r="H1036" s="39">
        <v>33</v>
      </c>
      <c r="I1036" s="39">
        <v>5</v>
      </c>
      <c r="J1036" s="39">
        <v>9</v>
      </c>
      <c r="K1036" s="39"/>
    </row>
    <row r="1037" spans="1:11" x14ac:dyDescent="0.25">
      <c r="A1037">
        <v>106</v>
      </c>
      <c r="B1037" s="8"/>
      <c r="C1037" s="9"/>
      <c r="D1037" s="9">
        <v>35192</v>
      </c>
      <c r="E1037" s="10" t="s">
        <v>14</v>
      </c>
      <c r="F1037" s="9" t="s">
        <v>14</v>
      </c>
      <c r="G1037" s="39" t="s">
        <v>13</v>
      </c>
      <c r="H1037" s="39"/>
      <c r="I1037" s="39"/>
      <c r="J1037" s="39"/>
      <c r="K1037" s="39"/>
    </row>
    <row r="1038" spans="1:11" x14ac:dyDescent="0.25">
      <c r="A1038">
        <v>107</v>
      </c>
      <c r="B1038" s="8"/>
      <c r="C1038" s="9"/>
      <c r="D1038" s="9">
        <v>35192</v>
      </c>
      <c r="E1038" s="10" t="s">
        <v>13</v>
      </c>
      <c r="F1038" s="9" t="s">
        <v>13</v>
      </c>
      <c r="G1038" s="39" t="s">
        <v>10</v>
      </c>
      <c r="H1038" s="39">
        <v>35</v>
      </c>
      <c r="I1038" s="39">
        <v>5</v>
      </c>
      <c r="J1038" s="39">
        <v>9</v>
      </c>
      <c r="K1038" s="39"/>
    </row>
    <row r="1039" spans="1:11" x14ac:dyDescent="0.25">
      <c r="A1039">
        <v>108</v>
      </c>
      <c r="B1039" s="8"/>
      <c r="C1039" s="9"/>
      <c r="D1039" s="9">
        <v>35192</v>
      </c>
      <c r="E1039" s="10" t="s">
        <v>13</v>
      </c>
      <c r="F1039" s="9" t="s">
        <v>13</v>
      </c>
      <c r="G1039" s="39" t="s">
        <v>9</v>
      </c>
      <c r="H1039" s="39">
        <v>35</v>
      </c>
      <c r="I1039" s="39">
        <v>6</v>
      </c>
      <c r="J1039" s="39">
        <v>15</v>
      </c>
      <c r="K1039" s="39"/>
    </row>
    <row r="1040" spans="1:11" x14ac:dyDescent="0.25">
      <c r="A1040">
        <v>109</v>
      </c>
      <c r="B1040" s="8"/>
      <c r="C1040" s="9"/>
      <c r="D1040" s="9">
        <v>35192</v>
      </c>
      <c r="E1040" s="10" t="s">
        <v>14</v>
      </c>
      <c r="F1040" s="9" t="s">
        <v>9</v>
      </c>
      <c r="G1040" s="39" t="s">
        <v>14</v>
      </c>
      <c r="H1040" s="39"/>
      <c r="I1040" s="39"/>
      <c r="J1040" s="39"/>
      <c r="K1040" s="39"/>
    </row>
    <row r="1041" spans="1:11" x14ac:dyDescent="0.25">
      <c r="A1041">
        <v>110</v>
      </c>
      <c r="B1041" s="8"/>
      <c r="C1041" s="9"/>
      <c r="D1041" s="9">
        <v>35192</v>
      </c>
      <c r="E1041" s="10" t="s">
        <v>12</v>
      </c>
      <c r="F1041" s="9" t="s">
        <v>13</v>
      </c>
      <c r="G1041" s="39" t="s">
        <v>14</v>
      </c>
      <c r="H1041" s="39"/>
      <c r="I1041" s="39"/>
      <c r="J1041" s="39"/>
      <c r="K1041" s="39"/>
    </row>
    <row r="1042" spans="1:11" x14ac:dyDescent="0.25">
      <c r="A1042">
        <v>111</v>
      </c>
      <c r="B1042" s="8"/>
      <c r="C1042" s="9"/>
      <c r="D1042" s="9">
        <v>35192</v>
      </c>
      <c r="E1042" s="10" t="s">
        <v>11</v>
      </c>
      <c r="F1042" s="9" t="s">
        <v>14</v>
      </c>
      <c r="G1042" s="39" t="s">
        <v>14</v>
      </c>
      <c r="H1042" s="39"/>
      <c r="I1042" s="39"/>
      <c r="J1042" s="39"/>
      <c r="K1042" s="39"/>
    </row>
    <row r="1043" spans="1:11" x14ac:dyDescent="0.25">
      <c r="A1043">
        <v>112</v>
      </c>
      <c r="B1043" s="8"/>
      <c r="C1043" s="9"/>
      <c r="D1043" s="9">
        <v>35192</v>
      </c>
      <c r="E1043" s="10" t="s">
        <v>11</v>
      </c>
      <c r="F1043" s="9" t="s">
        <v>13</v>
      </c>
      <c r="G1043" s="39" t="s">
        <v>14</v>
      </c>
      <c r="H1043" s="39"/>
      <c r="I1043" s="39"/>
      <c r="J1043" s="39"/>
      <c r="K1043" s="39"/>
    </row>
    <row r="1044" spans="1:11" x14ac:dyDescent="0.25">
      <c r="A1044">
        <v>113</v>
      </c>
      <c r="B1044" s="8"/>
      <c r="C1044" s="9"/>
      <c r="D1044" s="9">
        <v>35192</v>
      </c>
      <c r="E1044" s="10" t="s">
        <v>12</v>
      </c>
      <c r="F1044" s="9" t="s">
        <v>13</v>
      </c>
      <c r="G1044" s="39" t="s">
        <v>14</v>
      </c>
      <c r="H1044" s="39"/>
      <c r="I1044" s="39"/>
      <c r="J1044" s="39"/>
      <c r="K1044" s="39"/>
    </row>
    <row r="1045" spans="1:11" x14ac:dyDescent="0.25">
      <c r="A1045">
        <v>114</v>
      </c>
      <c r="B1045" s="8"/>
      <c r="C1045" s="9"/>
      <c r="D1045" s="9">
        <v>35192</v>
      </c>
      <c r="E1045" s="10" t="s">
        <v>12</v>
      </c>
      <c r="F1045" s="9" t="s">
        <v>11</v>
      </c>
      <c r="G1045" s="39" t="s">
        <v>14</v>
      </c>
      <c r="H1045" s="39"/>
      <c r="I1045" s="39"/>
      <c r="J1045" s="39"/>
      <c r="K1045" s="39"/>
    </row>
    <row r="1046" spans="1:11" x14ac:dyDescent="0.25">
      <c r="A1046">
        <v>115</v>
      </c>
      <c r="B1046" s="8"/>
      <c r="C1046" s="9"/>
      <c r="D1046" s="9">
        <v>35192</v>
      </c>
      <c r="E1046" s="10" t="s">
        <v>14</v>
      </c>
      <c r="F1046" s="9" t="s">
        <v>13</v>
      </c>
      <c r="G1046" s="39" t="s">
        <v>9</v>
      </c>
      <c r="H1046" s="39">
        <v>35</v>
      </c>
      <c r="I1046" s="39">
        <v>5</v>
      </c>
      <c r="J1046" s="39">
        <v>14</v>
      </c>
      <c r="K1046" s="39"/>
    </row>
    <row r="1047" spans="1:11" x14ac:dyDescent="0.25">
      <c r="A1047">
        <v>116</v>
      </c>
      <c r="B1047" s="8"/>
      <c r="C1047" s="9"/>
      <c r="D1047" s="9">
        <v>35192</v>
      </c>
      <c r="E1047" s="10" t="s">
        <v>11</v>
      </c>
      <c r="F1047" s="9" t="s">
        <v>13</v>
      </c>
      <c r="G1047" s="39" t="s">
        <v>13</v>
      </c>
      <c r="H1047" s="39"/>
      <c r="I1047" s="39"/>
      <c r="J1047" s="39"/>
      <c r="K1047" s="39"/>
    </row>
    <row r="1048" spans="1:11" x14ac:dyDescent="0.25">
      <c r="A1048">
        <v>117</v>
      </c>
      <c r="B1048" s="8"/>
      <c r="C1048" s="9"/>
      <c r="D1048" s="9">
        <v>35192</v>
      </c>
      <c r="E1048" s="10" t="s">
        <v>11</v>
      </c>
      <c r="F1048" s="9" t="s">
        <v>10</v>
      </c>
      <c r="G1048" s="39" t="s">
        <v>14</v>
      </c>
      <c r="H1048" s="39"/>
      <c r="I1048" s="39"/>
      <c r="J1048" s="39"/>
      <c r="K1048" s="39" t="s">
        <v>43</v>
      </c>
    </row>
    <row r="1049" spans="1:11" x14ac:dyDescent="0.25">
      <c r="A1049">
        <v>118</v>
      </c>
      <c r="B1049" s="8"/>
      <c r="C1049" s="9"/>
      <c r="D1049" s="9">
        <v>35192</v>
      </c>
      <c r="E1049" s="10" t="s">
        <v>11</v>
      </c>
      <c r="F1049" s="9" t="s">
        <v>10</v>
      </c>
      <c r="G1049" s="39" t="s">
        <v>14</v>
      </c>
      <c r="H1049" s="39"/>
      <c r="I1049" s="39"/>
      <c r="J1049" s="39"/>
      <c r="K1049" s="39">
        <v>3</v>
      </c>
    </row>
    <row r="1050" spans="1:11" x14ac:dyDescent="0.25">
      <c r="A1050">
        <v>119</v>
      </c>
      <c r="B1050" s="8"/>
      <c r="C1050" s="9"/>
      <c r="D1050" s="9">
        <v>35192</v>
      </c>
      <c r="E1050" s="10" t="s">
        <v>12</v>
      </c>
      <c r="F1050" s="9" t="s">
        <v>11</v>
      </c>
      <c r="G1050" s="39" t="s">
        <v>13</v>
      </c>
      <c r="H1050" s="39"/>
      <c r="I1050" s="39"/>
      <c r="J1050" s="39"/>
      <c r="K1050" s="39"/>
    </row>
    <row r="1051" spans="1:11" x14ac:dyDescent="0.25">
      <c r="A1051">
        <v>120</v>
      </c>
      <c r="B1051" s="8"/>
      <c r="C1051" s="9"/>
      <c r="D1051" s="9">
        <v>35192</v>
      </c>
      <c r="E1051" s="10" t="s">
        <v>11</v>
      </c>
      <c r="F1051" s="9" t="s">
        <v>10</v>
      </c>
      <c r="G1051" s="39" t="s">
        <v>9</v>
      </c>
      <c r="H1051" s="39">
        <v>34</v>
      </c>
      <c r="I1051" s="39">
        <v>7</v>
      </c>
      <c r="J1051" s="39">
        <v>15</v>
      </c>
      <c r="K1051" s="39"/>
    </row>
    <row r="1052" spans="1:11" x14ac:dyDescent="0.25">
      <c r="A1052">
        <v>121</v>
      </c>
      <c r="B1052" s="8"/>
      <c r="C1052" s="9"/>
      <c r="D1052" s="9">
        <v>35192</v>
      </c>
      <c r="E1052" s="10" t="s">
        <v>10</v>
      </c>
      <c r="F1052" s="9" t="s">
        <v>10</v>
      </c>
      <c r="G1052" s="39" t="s">
        <v>10</v>
      </c>
      <c r="H1052" s="39">
        <v>22</v>
      </c>
      <c r="I1052" s="39">
        <v>4</v>
      </c>
      <c r="J1052" s="39">
        <v>3</v>
      </c>
      <c r="K1052" s="39"/>
    </row>
    <row r="1053" spans="1:11" x14ac:dyDescent="0.25">
      <c r="A1053">
        <v>122</v>
      </c>
      <c r="B1053" s="8"/>
      <c r="C1053" s="9"/>
      <c r="D1053" s="9">
        <v>35192</v>
      </c>
      <c r="E1053" s="10" t="s">
        <v>11</v>
      </c>
      <c r="F1053" s="9" t="s">
        <v>11</v>
      </c>
      <c r="G1053" s="39" t="s">
        <v>14</v>
      </c>
      <c r="H1053" s="39"/>
      <c r="I1053" s="39"/>
      <c r="J1053" s="39"/>
      <c r="K1053" s="39"/>
    </row>
    <row r="1054" spans="1:11" x14ac:dyDescent="0.25">
      <c r="A1054">
        <v>123</v>
      </c>
      <c r="B1054" s="8"/>
      <c r="C1054" s="9"/>
      <c r="D1054" s="9">
        <v>35192</v>
      </c>
      <c r="E1054" s="10" t="s">
        <v>11</v>
      </c>
      <c r="F1054" s="9" t="s">
        <v>10</v>
      </c>
      <c r="G1054" s="39" t="s">
        <v>9</v>
      </c>
      <c r="H1054" s="39">
        <v>42</v>
      </c>
      <c r="I1054" s="39">
        <v>6</v>
      </c>
      <c r="J1054" s="39">
        <v>14</v>
      </c>
      <c r="K1054" s="39"/>
    </row>
    <row r="1055" spans="1:11" x14ac:dyDescent="0.25">
      <c r="A1055">
        <v>124</v>
      </c>
      <c r="B1055" s="8"/>
      <c r="C1055" s="9"/>
      <c r="D1055" s="9">
        <v>35192</v>
      </c>
      <c r="E1055" s="10" t="s">
        <v>11</v>
      </c>
      <c r="F1055" s="9" t="s">
        <v>10</v>
      </c>
      <c r="G1055" s="39" t="s">
        <v>9</v>
      </c>
      <c r="H1055" s="39">
        <v>34</v>
      </c>
      <c r="I1055" s="39">
        <v>7</v>
      </c>
      <c r="J1055" s="39">
        <v>16</v>
      </c>
      <c r="K1055" s="39"/>
    </row>
    <row r="1056" spans="1:11" x14ac:dyDescent="0.25">
      <c r="A1056">
        <v>125</v>
      </c>
      <c r="B1056" s="8"/>
      <c r="C1056" s="9"/>
      <c r="D1056" s="9">
        <v>35192</v>
      </c>
      <c r="E1056" s="10" t="s">
        <v>11</v>
      </c>
      <c r="F1056" s="9"/>
      <c r="G1056" s="39" t="s">
        <v>11</v>
      </c>
      <c r="H1056" s="39">
        <v>28</v>
      </c>
      <c r="I1056" s="39">
        <v>4</v>
      </c>
      <c r="J1056" s="39">
        <v>10</v>
      </c>
      <c r="K1056" s="39"/>
    </row>
    <row r="1057" spans="1:11" x14ac:dyDescent="0.25">
      <c r="A1057">
        <v>126</v>
      </c>
      <c r="B1057" s="8"/>
      <c r="C1057" s="9"/>
      <c r="D1057" s="9">
        <v>35192</v>
      </c>
      <c r="E1057" s="10" t="s">
        <v>11</v>
      </c>
      <c r="F1057" s="9"/>
      <c r="G1057" s="39" t="s">
        <v>11</v>
      </c>
      <c r="H1057" s="39">
        <v>19</v>
      </c>
      <c r="I1057" s="39">
        <v>5</v>
      </c>
      <c r="J1057" s="39">
        <v>0</v>
      </c>
      <c r="K1057" s="39"/>
    </row>
    <row r="1058" spans="1:11" x14ac:dyDescent="0.25">
      <c r="A1058">
        <v>127</v>
      </c>
      <c r="B1058" s="8"/>
      <c r="C1058" s="9"/>
      <c r="D1058" s="9">
        <v>35192</v>
      </c>
      <c r="E1058" s="10" t="s">
        <v>10</v>
      </c>
      <c r="F1058" s="9"/>
      <c r="G1058" s="39" t="s">
        <v>9</v>
      </c>
      <c r="H1058" s="39">
        <v>37</v>
      </c>
      <c r="I1058" s="39">
        <v>8</v>
      </c>
      <c r="J1058" s="39">
        <v>16</v>
      </c>
      <c r="K1058" s="39"/>
    </row>
    <row r="1059" spans="1:11" x14ac:dyDescent="0.25">
      <c r="A1059">
        <v>128</v>
      </c>
      <c r="B1059" s="8"/>
      <c r="C1059" s="9"/>
      <c r="D1059" s="9">
        <v>35192</v>
      </c>
      <c r="E1059" s="10" t="s">
        <v>11</v>
      </c>
      <c r="F1059" s="9"/>
      <c r="G1059" s="39" t="s">
        <v>10</v>
      </c>
      <c r="H1059" s="39">
        <v>33</v>
      </c>
      <c r="I1059" s="39">
        <v>5</v>
      </c>
      <c r="J1059" s="39">
        <v>12</v>
      </c>
      <c r="K1059" s="39"/>
    </row>
    <row r="1060" spans="1:11" x14ac:dyDescent="0.25">
      <c r="B1060" s="8"/>
      <c r="C1060" s="9"/>
      <c r="D1060" s="9">
        <v>35192</v>
      </c>
      <c r="E1060" s="10"/>
      <c r="F1060" s="9"/>
      <c r="G1060" s="39" t="s">
        <v>9</v>
      </c>
      <c r="H1060" s="39">
        <v>40</v>
      </c>
      <c r="I1060" s="39">
        <v>7</v>
      </c>
      <c r="J1060" s="39">
        <v>15</v>
      </c>
      <c r="K1060" s="39"/>
    </row>
    <row r="1061" spans="1:11" x14ac:dyDescent="0.25">
      <c r="A1061">
        <v>1</v>
      </c>
      <c r="B1061" s="8">
        <v>9</v>
      </c>
      <c r="C1061" s="9" t="s">
        <v>17</v>
      </c>
      <c r="D1061" s="9">
        <v>63578</v>
      </c>
      <c r="E1061" s="10" t="s">
        <v>11</v>
      </c>
      <c r="F1061" s="9" t="s">
        <v>13</v>
      </c>
      <c r="G1061" s="39" t="s">
        <v>11</v>
      </c>
      <c r="H1061" s="39">
        <v>17</v>
      </c>
      <c r="I1061" s="39">
        <v>4</v>
      </c>
      <c r="J1061" s="39">
        <v>9</v>
      </c>
      <c r="K1061" s="39"/>
    </row>
    <row r="1062" spans="1:11" x14ac:dyDescent="0.25">
      <c r="A1062">
        <v>2</v>
      </c>
      <c r="B1062" s="8"/>
      <c r="C1062" s="9"/>
      <c r="D1062" s="9">
        <v>63578</v>
      </c>
      <c r="E1062" s="10" t="s">
        <v>13</v>
      </c>
      <c r="F1062" s="9" t="s">
        <v>13</v>
      </c>
      <c r="G1062" s="39" t="s">
        <v>13</v>
      </c>
      <c r="H1062" s="39"/>
      <c r="I1062" s="39"/>
      <c r="J1062" s="39"/>
      <c r="K1062" s="39"/>
    </row>
    <row r="1063" spans="1:11" x14ac:dyDescent="0.25">
      <c r="A1063">
        <v>3</v>
      </c>
      <c r="B1063" s="8"/>
      <c r="C1063" s="9"/>
      <c r="D1063" s="9">
        <v>63578</v>
      </c>
      <c r="E1063" s="10" t="s">
        <v>13</v>
      </c>
      <c r="F1063" s="9" t="s">
        <v>12</v>
      </c>
      <c r="G1063" s="39" t="s">
        <v>14</v>
      </c>
      <c r="H1063" s="39"/>
      <c r="I1063" s="39"/>
      <c r="J1063" s="39"/>
      <c r="K1063" s="39"/>
    </row>
    <row r="1064" spans="1:11" x14ac:dyDescent="0.25">
      <c r="A1064">
        <v>4</v>
      </c>
      <c r="B1064" s="8"/>
      <c r="C1064" s="9"/>
      <c r="D1064" s="9">
        <v>63578</v>
      </c>
      <c r="E1064" s="10" t="s">
        <v>11</v>
      </c>
      <c r="F1064" s="9" t="s">
        <v>13</v>
      </c>
      <c r="G1064" s="39" t="s">
        <v>11</v>
      </c>
      <c r="H1064" s="39">
        <v>16</v>
      </c>
      <c r="I1064" s="39">
        <v>4</v>
      </c>
      <c r="J1064" s="39">
        <v>5</v>
      </c>
      <c r="K1064" s="39"/>
    </row>
    <row r="1065" spans="1:11" x14ac:dyDescent="0.25">
      <c r="A1065">
        <v>5</v>
      </c>
      <c r="B1065" s="8"/>
      <c r="C1065" s="9"/>
      <c r="D1065" s="9">
        <v>63578</v>
      </c>
      <c r="E1065" s="10" t="s">
        <v>11</v>
      </c>
      <c r="F1065" s="9" t="s">
        <v>11</v>
      </c>
      <c r="G1065" s="39" t="s">
        <v>11</v>
      </c>
      <c r="H1065" s="39">
        <v>16</v>
      </c>
      <c r="I1065" s="39">
        <v>3</v>
      </c>
      <c r="J1065" s="39">
        <v>6</v>
      </c>
      <c r="K1065" s="39"/>
    </row>
    <row r="1066" spans="1:11" x14ac:dyDescent="0.25">
      <c r="A1066">
        <v>6</v>
      </c>
      <c r="B1066" s="8"/>
      <c r="C1066" s="9"/>
      <c r="D1066" s="9">
        <v>63578</v>
      </c>
      <c r="E1066" s="10" t="s">
        <v>11</v>
      </c>
      <c r="F1066" s="9" t="s">
        <v>13</v>
      </c>
      <c r="G1066" s="39" t="s">
        <v>10</v>
      </c>
      <c r="H1066" s="39">
        <v>23</v>
      </c>
      <c r="I1066" s="39">
        <v>3</v>
      </c>
      <c r="J1066" s="39">
        <v>8</v>
      </c>
      <c r="K1066" s="39"/>
    </row>
    <row r="1067" spans="1:11" x14ac:dyDescent="0.25">
      <c r="A1067">
        <v>7</v>
      </c>
      <c r="B1067" s="8"/>
      <c r="C1067" s="9"/>
      <c r="D1067" s="9">
        <v>63578</v>
      </c>
      <c r="E1067" s="10" t="s">
        <v>11</v>
      </c>
      <c r="F1067" s="9" t="s">
        <v>13</v>
      </c>
      <c r="G1067" s="39" t="s">
        <v>14</v>
      </c>
      <c r="H1067" s="39"/>
      <c r="I1067" s="39"/>
      <c r="J1067" s="39"/>
      <c r="K1067" s="39"/>
    </row>
    <row r="1068" spans="1:11" x14ac:dyDescent="0.25">
      <c r="A1068">
        <v>8</v>
      </c>
      <c r="B1068" s="8"/>
      <c r="C1068" s="9"/>
      <c r="D1068" s="9">
        <v>63578</v>
      </c>
      <c r="E1068" s="10" t="s">
        <v>11</v>
      </c>
      <c r="F1068" s="9" t="s">
        <v>13</v>
      </c>
      <c r="G1068" s="39" t="s">
        <v>13</v>
      </c>
      <c r="H1068" s="39"/>
      <c r="I1068" s="39"/>
      <c r="J1068" s="39"/>
      <c r="K1068" s="39"/>
    </row>
    <row r="1069" spans="1:11" x14ac:dyDescent="0.25">
      <c r="A1069">
        <v>9</v>
      </c>
      <c r="B1069" s="8"/>
      <c r="C1069" s="9"/>
      <c r="D1069" s="9">
        <v>63578</v>
      </c>
      <c r="E1069" s="10" t="s">
        <v>12</v>
      </c>
      <c r="F1069" s="9" t="s">
        <v>12</v>
      </c>
      <c r="G1069" s="39" t="s">
        <v>13</v>
      </c>
      <c r="H1069" s="39"/>
      <c r="I1069" s="39"/>
      <c r="J1069" s="39"/>
      <c r="K1069" s="39"/>
    </row>
    <row r="1070" spans="1:11" x14ac:dyDescent="0.25">
      <c r="A1070">
        <v>10</v>
      </c>
      <c r="B1070" s="8"/>
      <c r="C1070" s="9"/>
      <c r="D1070" s="9">
        <v>63578</v>
      </c>
      <c r="E1070" s="10" t="s">
        <v>11</v>
      </c>
      <c r="F1070" s="9" t="s">
        <v>12</v>
      </c>
      <c r="G1070" s="39" t="s">
        <v>11</v>
      </c>
      <c r="H1070" s="39">
        <v>17</v>
      </c>
      <c r="I1070" s="39">
        <v>5</v>
      </c>
      <c r="J1070" s="39">
        <v>5</v>
      </c>
      <c r="K1070" s="39"/>
    </row>
    <row r="1071" spans="1:11" x14ac:dyDescent="0.25">
      <c r="A1071">
        <v>11</v>
      </c>
      <c r="B1071" s="8"/>
      <c r="C1071" s="9"/>
      <c r="D1071" s="9">
        <v>63578</v>
      </c>
      <c r="E1071" s="10" t="s">
        <v>11</v>
      </c>
      <c r="F1071" s="9" t="s">
        <v>13</v>
      </c>
      <c r="G1071" s="39" t="s">
        <v>11</v>
      </c>
      <c r="H1071" s="39">
        <v>23</v>
      </c>
      <c r="I1071" s="39">
        <v>3</v>
      </c>
      <c r="J1071" s="39">
        <v>11</v>
      </c>
      <c r="K1071" s="39"/>
    </row>
    <row r="1072" spans="1:11" x14ac:dyDescent="0.25">
      <c r="A1072">
        <v>12</v>
      </c>
      <c r="B1072" s="8"/>
      <c r="C1072" s="9"/>
      <c r="D1072" s="9">
        <v>63578</v>
      </c>
      <c r="E1072" s="10" t="s">
        <v>12</v>
      </c>
      <c r="F1072" s="9" t="s">
        <v>13</v>
      </c>
      <c r="G1072" s="39" t="s">
        <v>13</v>
      </c>
      <c r="H1072" s="39"/>
      <c r="I1072" s="39"/>
      <c r="J1072" s="39"/>
      <c r="K1072" s="39"/>
    </row>
    <row r="1073" spans="1:11" x14ac:dyDescent="0.25">
      <c r="A1073">
        <v>13</v>
      </c>
      <c r="B1073" s="8"/>
      <c r="C1073" s="9"/>
      <c r="D1073" s="9">
        <v>63578</v>
      </c>
      <c r="E1073" s="10" t="s">
        <v>11</v>
      </c>
      <c r="F1073" s="9" t="s">
        <v>12</v>
      </c>
      <c r="G1073" s="39" t="s">
        <v>14</v>
      </c>
      <c r="H1073" s="39"/>
      <c r="I1073" s="39"/>
      <c r="J1073" s="39"/>
      <c r="K1073" s="39"/>
    </row>
    <row r="1074" spans="1:11" x14ac:dyDescent="0.25">
      <c r="A1074">
        <v>14</v>
      </c>
      <c r="B1074" s="8"/>
      <c r="C1074" s="9"/>
      <c r="D1074" s="9">
        <v>63578</v>
      </c>
      <c r="E1074" s="10" t="s">
        <v>11</v>
      </c>
      <c r="F1074" s="9" t="s">
        <v>13</v>
      </c>
      <c r="G1074" s="39" t="s">
        <v>13</v>
      </c>
      <c r="H1074" s="39"/>
      <c r="I1074" s="39"/>
      <c r="J1074" s="39"/>
      <c r="K1074" s="39"/>
    </row>
    <row r="1075" spans="1:11" x14ac:dyDescent="0.25">
      <c r="A1075">
        <v>15</v>
      </c>
      <c r="B1075" s="8"/>
      <c r="C1075" s="9"/>
      <c r="D1075" s="9">
        <v>63578</v>
      </c>
      <c r="E1075" s="10" t="s">
        <v>12</v>
      </c>
      <c r="F1075" s="9" t="s">
        <v>13</v>
      </c>
      <c r="G1075" s="39" t="s">
        <v>14</v>
      </c>
      <c r="H1075" s="39"/>
      <c r="I1075" s="39"/>
      <c r="J1075" s="39"/>
      <c r="K1075" s="39"/>
    </row>
    <row r="1076" spans="1:11" x14ac:dyDescent="0.25">
      <c r="A1076">
        <v>16</v>
      </c>
      <c r="B1076" s="8"/>
      <c r="C1076" s="9"/>
      <c r="D1076" s="9">
        <v>63578</v>
      </c>
      <c r="E1076" s="10" t="s">
        <v>11</v>
      </c>
      <c r="F1076" s="9" t="s">
        <v>13</v>
      </c>
      <c r="G1076" s="39" t="s">
        <v>11</v>
      </c>
      <c r="H1076" s="39">
        <v>25</v>
      </c>
      <c r="I1076" s="39">
        <v>4</v>
      </c>
      <c r="J1076" s="39">
        <v>8</v>
      </c>
      <c r="K1076" s="39"/>
    </row>
    <row r="1077" spans="1:11" x14ac:dyDescent="0.25">
      <c r="A1077">
        <v>17</v>
      </c>
      <c r="B1077" s="8"/>
      <c r="C1077" s="9"/>
      <c r="D1077" s="9">
        <v>63578</v>
      </c>
      <c r="E1077" s="10" t="s">
        <v>11</v>
      </c>
      <c r="F1077" s="9" t="s">
        <v>13</v>
      </c>
      <c r="G1077" s="39" t="s">
        <v>14</v>
      </c>
      <c r="H1077" s="39"/>
      <c r="I1077" s="39"/>
      <c r="J1077" s="39"/>
      <c r="K1077" s="39"/>
    </row>
    <row r="1078" spans="1:11" x14ac:dyDescent="0.25">
      <c r="A1078">
        <v>18</v>
      </c>
      <c r="B1078" s="8"/>
      <c r="C1078" s="9"/>
      <c r="D1078" s="9">
        <v>63578</v>
      </c>
      <c r="E1078" s="10" t="s">
        <v>11</v>
      </c>
      <c r="F1078" s="9" t="s">
        <v>13</v>
      </c>
      <c r="G1078" s="39" t="s">
        <v>11</v>
      </c>
      <c r="H1078" s="39">
        <v>15</v>
      </c>
      <c r="I1078" s="39">
        <v>4</v>
      </c>
      <c r="J1078" s="39">
        <v>5</v>
      </c>
      <c r="K1078" s="39"/>
    </row>
    <row r="1079" spans="1:11" x14ac:dyDescent="0.25">
      <c r="A1079">
        <v>19</v>
      </c>
      <c r="B1079" s="8"/>
      <c r="C1079" s="9"/>
      <c r="D1079" s="9">
        <v>63578</v>
      </c>
      <c r="E1079" s="10" t="s">
        <v>11</v>
      </c>
      <c r="F1079" s="9" t="s">
        <v>12</v>
      </c>
      <c r="G1079" s="39" t="s">
        <v>11</v>
      </c>
      <c r="H1079" s="39">
        <v>14</v>
      </c>
      <c r="I1079" s="39">
        <v>3</v>
      </c>
      <c r="J1079" s="39">
        <v>6</v>
      </c>
      <c r="K1079" s="39"/>
    </row>
    <row r="1080" spans="1:11" x14ac:dyDescent="0.25">
      <c r="A1080">
        <v>20</v>
      </c>
      <c r="B1080" s="8"/>
      <c r="C1080" s="9"/>
      <c r="D1080" s="9">
        <v>63578</v>
      </c>
      <c r="E1080" s="10" t="s">
        <v>10</v>
      </c>
      <c r="F1080" s="9" t="s">
        <v>12</v>
      </c>
      <c r="G1080" s="39" t="s">
        <v>14</v>
      </c>
      <c r="H1080" s="39"/>
      <c r="I1080" s="39"/>
      <c r="J1080" s="39"/>
      <c r="K1080" s="39"/>
    </row>
    <row r="1081" spans="1:11" x14ac:dyDescent="0.25">
      <c r="A1081">
        <v>21</v>
      </c>
      <c r="B1081" s="8"/>
      <c r="C1081" s="9"/>
      <c r="D1081" s="9">
        <v>63578</v>
      </c>
      <c r="E1081" s="10" t="s">
        <v>10</v>
      </c>
      <c r="F1081" s="9" t="s">
        <v>12</v>
      </c>
      <c r="G1081" s="39" t="s">
        <v>11</v>
      </c>
      <c r="H1081" s="39">
        <v>10</v>
      </c>
      <c r="I1081" s="39">
        <v>3</v>
      </c>
      <c r="J1081" s="39">
        <v>3</v>
      </c>
      <c r="K1081" s="39"/>
    </row>
    <row r="1082" spans="1:11" x14ac:dyDescent="0.25">
      <c r="A1082">
        <v>22</v>
      </c>
      <c r="B1082" s="8"/>
      <c r="C1082" s="9"/>
      <c r="D1082" s="9">
        <v>63578</v>
      </c>
      <c r="E1082" s="10" t="s">
        <v>11</v>
      </c>
      <c r="F1082" s="9" t="s">
        <v>11</v>
      </c>
      <c r="G1082" s="39" t="s">
        <v>11</v>
      </c>
      <c r="H1082" s="39">
        <v>22</v>
      </c>
      <c r="I1082" s="39">
        <v>5</v>
      </c>
      <c r="J1082" s="39">
        <v>9</v>
      </c>
      <c r="K1082" s="39"/>
    </row>
    <row r="1083" spans="1:11" x14ac:dyDescent="0.25">
      <c r="A1083">
        <v>23</v>
      </c>
      <c r="B1083" s="8"/>
      <c r="C1083" s="9"/>
      <c r="D1083" s="9">
        <v>63578</v>
      </c>
      <c r="E1083" s="10" t="s">
        <v>10</v>
      </c>
      <c r="F1083" s="9" t="s">
        <v>12</v>
      </c>
      <c r="G1083" s="39" t="s">
        <v>11</v>
      </c>
      <c r="H1083" s="39">
        <v>19</v>
      </c>
      <c r="I1083" s="39">
        <v>5</v>
      </c>
      <c r="J1083" s="39">
        <v>9</v>
      </c>
      <c r="K1083" s="39"/>
    </row>
    <row r="1084" spans="1:11" x14ac:dyDescent="0.25">
      <c r="A1084">
        <v>24</v>
      </c>
      <c r="B1084" s="8"/>
      <c r="C1084" s="9"/>
      <c r="D1084" s="9">
        <v>63578</v>
      </c>
      <c r="E1084" s="10" t="s">
        <v>11</v>
      </c>
      <c r="F1084" s="9" t="s">
        <v>11</v>
      </c>
      <c r="G1084" s="39" t="s">
        <v>10</v>
      </c>
      <c r="H1084" s="39">
        <v>20</v>
      </c>
      <c r="I1084" s="39">
        <v>5</v>
      </c>
      <c r="J1084" s="39">
        <v>7</v>
      </c>
      <c r="K1084" s="39"/>
    </row>
    <row r="1085" spans="1:11" x14ac:dyDescent="0.25">
      <c r="A1085">
        <v>25</v>
      </c>
      <c r="B1085" s="8"/>
      <c r="C1085" s="9"/>
      <c r="D1085" s="9">
        <v>63578</v>
      </c>
      <c r="E1085" s="10" t="s">
        <v>11</v>
      </c>
      <c r="F1085" s="9" t="s">
        <v>12</v>
      </c>
      <c r="G1085" s="39" t="s">
        <v>10</v>
      </c>
      <c r="H1085" s="39">
        <v>20</v>
      </c>
      <c r="I1085" s="39">
        <v>6</v>
      </c>
      <c r="J1085" s="39">
        <v>7</v>
      </c>
      <c r="K1085" s="39"/>
    </row>
    <row r="1086" spans="1:11" x14ac:dyDescent="0.25">
      <c r="A1086">
        <v>26</v>
      </c>
      <c r="B1086" s="8"/>
      <c r="C1086" s="9"/>
      <c r="D1086" s="9">
        <v>63578</v>
      </c>
      <c r="E1086" s="10" t="s">
        <v>11</v>
      </c>
      <c r="F1086" s="9" t="s">
        <v>11</v>
      </c>
      <c r="G1086" s="39" t="s">
        <v>11</v>
      </c>
      <c r="H1086" s="39">
        <v>15</v>
      </c>
      <c r="I1086" s="39">
        <v>4</v>
      </c>
      <c r="J1086" s="39">
        <v>6</v>
      </c>
      <c r="K1086" s="39"/>
    </row>
    <row r="1087" spans="1:11" x14ac:dyDescent="0.25">
      <c r="A1087">
        <v>27</v>
      </c>
      <c r="B1087" s="8"/>
      <c r="C1087" s="9"/>
      <c r="D1087" s="9">
        <v>63578</v>
      </c>
      <c r="E1087" s="10" t="s">
        <v>10</v>
      </c>
      <c r="F1087" s="9" t="s">
        <v>11</v>
      </c>
      <c r="G1087" s="39" t="s">
        <v>9</v>
      </c>
      <c r="H1087" s="39">
        <v>32</v>
      </c>
      <c r="I1087" s="39">
        <v>7</v>
      </c>
      <c r="J1087" s="39">
        <v>15</v>
      </c>
      <c r="K1087" s="39"/>
    </row>
    <row r="1088" spans="1:11" x14ac:dyDescent="0.25">
      <c r="A1088">
        <v>28</v>
      </c>
      <c r="B1088" s="8"/>
      <c r="C1088" s="9"/>
      <c r="D1088" s="9">
        <v>63578</v>
      </c>
      <c r="E1088" s="10" t="s">
        <v>11</v>
      </c>
      <c r="F1088" s="9" t="s">
        <v>13</v>
      </c>
      <c r="G1088" s="39" t="s">
        <v>11</v>
      </c>
      <c r="H1088" s="39">
        <v>17</v>
      </c>
      <c r="I1088" s="39">
        <v>6</v>
      </c>
      <c r="J1088" s="39">
        <v>6</v>
      </c>
      <c r="K1088" s="39"/>
    </row>
    <row r="1089" spans="1:11" x14ac:dyDescent="0.25">
      <c r="A1089">
        <v>29</v>
      </c>
      <c r="B1089" s="8"/>
      <c r="C1089" s="9"/>
      <c r="D1089" s="9">
        <v>63578</v>
      </c>
      <c r="E1089" s="10" t="s">
        <v>12</v>
      </c>
      <c r="F1089" s="9" t="s">
        <v>13</v>
      </c>
      <c r="G1089" s="39" t="s">
        <v>11</v>
      </c>
      <c r="H1089" s="39">
        <v>12</v>
      </c>
      <c r="I1089" s="39">
        <v>2</v>
      </c>
      <c r="J1089" s="39">
        <v>4</v>
      </c>
      <c r="K1089" s="39"/>
    </row>
    <row r="1090" spans="1:11" x14ac:dyDescent="0.25">
      <c r="A1090">
        <v>30</v>
      </c>
      <c r="B1090" s="8"/>
      <c r="C1090" s="9"/>
      <c r="D1090" s="9">
        <v>63578</v>
      </c>
      <c r="E1090" s="10" t="s">
        <v>12</v>
      </c>
      <c r="F1090" s="9" t="s">
        <v>10</v>
      </c>
      <c r="G1090" s="39" t="s">
        <v>13</v>
      </c>
      <c r="H1090" s="39"/>
      <c r="I1090" s="39"/>
      <c r="J1090" s="39"/>
      <c r="K1090" s="39"/>
    </row>
    <row r="1091" spans="1:11" x14ac:dyDescent="0.25">
      <c r="A1091">
        <v>31</v>
      </c>
      <c r="B1091" s="8"/>
      <c r="C1091" s="9"/>
      <c r="D1091" s="9">
        <v>63578</v>
      </c>
      <c r="E1091" s="10" t="s">
        <v>10</v>
      </c>
      <c r="F1091" s="9" t="s">
        <v>10</v>
      </c>
      <c r="G1091" s="39" t="s">
        <v>9</v>
      </c>
      <c r="H1091" s="39">
        <v>16</v>
      </c>
      <c r="I1091" s="39">
        <v>6</v>
      </c>
      <c r="J1091" s="39">
        <v>10</v>
      </c>
      <c r="K1091" s="39"/>
    </row>
    <row r="1092" spans="1:11" x14ac:dyDescent="0.25">
      <c r="A1092">
        <v>32</v>
      </c>
      <c r="B1092" s="8"/>
      <c r="C1092" s="9"/>
      <c r="D1092" s="9">
        <v>63578</v>
      </c>
      <c r="E1092" s="10" t="s">
        <v>10</v>
      </c>
      <c r="F1092" s="9" t="s">
        <v>12</v>
      </c>
      <c r="G1092" s="39" t="s">
        <v>9</v>
      </c>
      <c r="H1092" s="39">
        <v>32</v>
      </c>
      <c r="I1092" s="39">
        <v>9</v>
      </c>
      <c r="J1092" s="39">
        <v>13</v>
      </c>
      <c r="K1092" s="39"/>
    </row>
    <row r="1093" spans="1:11" x14ac:dyDescent="0.25">
      <c r="A1093">
        <v>33</v>
      </c>
      <c r="B1093" s="8"/>
      <c r="C1093" s="9"/>
      <c r="D1093" s="9">
        <v>63578</v>
      </c>
      <c r="E1093" s="10" t="s">
        <v>11</v>
      </c>
      <c r="F1093" s="9" t="s">
        <v>10</v>
      </c>
      <c r="G1093" s="39" t="s">
        <v>11</v>
      </c>
      <c r="H1093" s="39">
        <v>22</v>
      </c>
      <c r="I1093" s="39">
        <v>5</v>
      </c>
      <c r="J1093" s="39">
        <v>8</v>
      </c>
      <c r="K1093" s="39"/>
    </row>
    <row r="1094" spans="1:11" x14ac:dyDescent="0.25">
      <c r="A1094">
        <v>34</v>
      </c>
      <c r="B1094" s="8"/>
      <c r="C1094" s="9"/>
      <c r="D1094" s="9">
        <v>63578</v>
      </c>
      <c r="E1094" s="10" t="s">
        <v>11</v>
      </c>
      <c r="F1094" s="9" t="s">
        <v>11</v>
      </c>
      <c r="G1094" s="39" t="s">
        <v>10</v>
      </c>
      <c r="H1094" s="39">
        <v>22</v>
      </c>
      <c r="I1094" s="39">
        <v>5</v>
      </c>
      <c r="J1094" s="39">
        <v>5</v>
      </c>
      <c r="K1094" s="39"/>
    </row>
    <row r="1095" spans="1:11" x14ac:dyDescent="0.25">
      <c r="A1095">
        <v>35</v>
      </c>
      <c r="B1095" s="8"/>
      <c r="C1095" s="9"/>
      <c r="D1095" s="9">
        <v>63578</v>
      </c>
      <c r="E1095" s="10" t="s">
        <v>11</v>
      </c>
      <c r="F1095" s="9" t="s">
        <v>13</v>
      </c>
      <c r="G1095" s="39" t="s">
        <v>11</v>
      </c>
      <c r="H1095" s="39">
        <v>21</v>
      </c>
      <c r="I1095" s="39">
        <v>3</v>
      </c>
      <c r="J1095" s="39">
        <v>5</v>
      </c>
      <c r="K1095" s="39"/>
    </row>
    <row r="1096" spans="1:11" x14ac:dyDescent="0.25">
      <c r="A1096">
        <v>36</v>
      </c>
      <c r="B1096" s="8"/>
      <c r="C1096" s="9"/>
      <c r="D1096" s="9">
        <v>63578</v>
      </c>
      <c r="E1096" s="10" t="s">
        <v>13</v>
      </c>
      <c r="F1096" s="9" t="s">
        <v>13</v>
      </c>
      <c r="G1096" s="39" t="s">
        <v>14</v>
      </c>
      <c r="H1096" s="39"/>
      <c r="I1096" s="39"/>
      <c r="J1096" s="39"/>
      <c r="K1096" s="39"/>
    </row>
    <row r="1097" spans="1:11" x14ac:dyDescent="0.25">
      <c r="A1097">
        <v>37</v>
      </c>
      <c r="B1097" s="8"/>
      <c r="C1097" s="9"/>
      <c r="D1097" s="9">
        <v>63578</v>
      </c>
      <c r="E1097" s="10" t="s">
        <v>11</v>
      </c>
      <c r="F1097" s="9" t="s">
        <v>13</v>
      </c>
      <c r="G1097" s="39" t="s">
        <v>11</v>
      </c>
      <c r="H1097" s="39">
        <v>25</v>
      </c>
      <c r="I1097" s="39">
        <v>3</v>
      </c>
      <c r="J1097" s="39">
        <v>14</v>
      </c>
      <c r="K1097" s="39"/>
    </row>
    <row r="1098" spans="1:11" x14ac:dyDescent="0.25">
      <c r="A1098">
        <v>38</v>
      </c>
      <c r="B1098" s="8"/>
      <c r="C1098" s="9"/>
      <c r="D1098" s="9">
        <v>63578</v>
      </c>
      <c r="E1098" s="10" t="s">
        <v>11</v>
      </c>
      <c r="F1098" s="9" t="s">
        <v>13</v>
      </c>
      <c r="G1098" s="39" t="s">
        <v>11</v>
      </c>
      <c r="H1098" s="39">
        <v>18</v>
      </c>
      <c r="I1098" s="39">
        <v>4</v>
      </c>
      <c r="J1098" s="39">
        <v>4</v>
      </c>
      <c r="K1098" s="39"/>
    </row>
    <row r="1099" spans="1:11" x14ac:dyDescent="0.25">
      <c r="A1099">
        <v>39</v>
      </c>
      <c r="B1099" s="8"/>
      <c r="C1099" s="9"/>
      <c r="D1099" s="9">
        <v>63578</v>
      </c>
      <c r="E1099" s="10" t="s">
        <v>12</v>
      </c>
      <c r="F1099" s="9" t="s">
        <v>13</v>
      </c>
      <c r="G1099" s="39" t="s">
        <v>13</v>
      </c>
      <c r="H1099" s="39"/>
      <c r="I1099" s="39"/>
      <c r="J1099" s="39"/>
      <c r="K1099" s="39"/>
    </row>
    <row r="1100" spans="1:11" x14ac:dyDescent="0.25">
      <c r="A1100">
        <v>40</v>
      </c>
      <c r="B1100" s="8"/>
      <c r="C1100" s="9"/>
      <c r="D1100" s="9">
        <v>63578</v>
      </c>
      <c r="E1100" s="10" t="s">
        <v>13</v>
      </c>
      <c r="F1100" s="9" t="s">
        <v>13</v>
      </c>
      <c r="G1100" s="39" t="s">
        <v>14</v>
      </c>
      <c r="H1100" s="39"/>
      <c r="I1100" s="39"/>
      <c r="J1100" s="39"/>
      <c r="K1100" s="39"/>
    </row>
    <row r="1101" spans="1:11" x14ac:dyDescent="0.25">
      <c r="A1101">
        <v>41</v>
      </c>
      <c r="B1101" s="8"/>
      <c r="C1101" s="9"/>
      <c r="D1101" s="9">
        <v>63578</v>
      </c>
      <c r="E1101" s="10" t="s">
        <v>11</v>
      </c>
      <c r="F1101" s="9" t="s">
        <v>13</v>
      </c>
      <c r="G1101" s="39" t="s">
        <v>13</v>
      </c>
      <c r="H1101" s="39"/>
      <c r="I1101" s="39"/>
      <c r="J1101" s="39"/>
      <c r="K1101" s="39"/>
    </row>
    <row r="1102" spans="1:11" x14ac:dyDescent="0.25">
      <c r="A1102">
        <v>42</v>
      </c>
      <c r="B1102" s="8"/>
      <c r="C1102" s="9"/>
      <c r="D1102" s="9">
        <v>63578</v>
      </c>
      <c r="E1102" s="10" t="s">
        <v>11</v>
      </c>
      <c r="F1102" s="9" t="s">
        <v>13</v>
      </c>
      <c r="G1102" s="39" t="s">
        <v>14</v>
      </c>
      <c r="H1102" s="39"/>
      <c r="I1102" s="39"/>
      <c r="J1102" s="39"/>
      <c r="K1102" s="39"/>
    </row>
    <row r="1103" spans="1:11" x14ac:dyDescent="0.25">
      <c r="A1103">
        <v>43</v>
      </c>
      <c r="B1103" s="8"/>
      <c r="C1103" s="9"/>
      <c r="D1103" s="9">
        <v>63578</v>
      </c>
      <c r="E1103" s="10" t="s">
        <v>13</v>
      </c>
      <c r="F1103" s="9" t="s">
        <v>13</v>
      </c>
      <c r="G1103" s="39" t="s">
        <v>14</v>
      </c>
      <c r="H1103" s="39"/>
      <c r="I1103" s="39"/>
      <c r="J1103" s="39"/>
      <c r="K1103" s="39"/>
    </row>
    <row r="1104" spans="1:11" x14ac:dyDescent="0.25">
      <c r="A1104">
        <v>44</v>
      </c>
      <c r="B1104" s="8"/>
      <c r="C1104" s="9"/>
      <c r="D1104" s="9">
        <v>63578</v>
      </c>
      <c r="E1104" s="10" t="s">
        <v>12</v>
      </c>
      <c r="F1104" s="9" t="s">
        <v>9</v>
      </c>
      <c r="G1104" s="39" t="s">
        <v>11</v>
      </c>
      <c r="H1104" s="39">
        <v>16</v>
      </c>
      <c r="I1104" s="39">
        <v>2</v>
      </c>
      <c r="J1104" s="39">
        <v>6</v>
      </c>
      <c r="K1104" s="39"/>
    </row>
    <row r="1105" spans="1:11" x14ac:dyDescent="0.25">
      <c r="A1105">
        <v>45</v>
      </c>
      <c r="B1105" s="8"/>
      <c r="C1105" s="9"/>
      <c r="D1105" s="9">
        <v>63578</v>
      </c>
      <c r="E1105" s="10" t="s">
        <v>9</v>
      </c>
      <c r="F1105" s="9" t="s">
        <v>13</v>
      </c>
      <c r="G1105" s="39" t="s">
        <v>10</v>
      </c>
      <c r="H1105" s="39">
        <v>27</v>
      </c>
      <c r="I1105" s="39">
        <v>5</v>
      </c>
      <c r="J1105" s="39">
        <v>12</v>
      </c>
      <c r="K1105" s="39"/>
    </row>
    <row r="1106" spans="1:11" x14ac:dyDescent="0.25">
      <c r="A1106">
        <v>46</v>
      </c>
      <c r="B1106" s="8"/>
      <c r="C1106" s="9"/>
      <c r="D1106" s="9">
        <v>63578</v>
      </c>
      <c r="E1106" s="10" t="s">
        <v>13</v>
      </c>
      <c r="F1106" s="9" t="s">
        <v>13</v>
      </c>
      <c r="G1106" s="39" t="s">
        <v>14</v>
      </c>
      <c r="H1106" s="39"/>
      <c r="I1106" s="39"/>
      <c r="J1106" s="39"/>
      <c r="K1106" s="39"/>
    </row>
    <row r="1107" spans="1:11" x14ac:dyDescent="0.25">
      <c r="A1107">
        <v>47</v>
      </c>
      <c r="B1107" s="8"/>
      <c r="C1107" s="9"/>
      <c r="D1107" s="9">
        <v>63578</v>
      </c>
      <c r="E1107" s="10" t="s">
        <v>12</v>
      </c>
      <c r="F1107" s="9" t="s">
        <v>13</v>
      </c>
      <c r="G1107" s="39" t="s">
        <v>13</v>
      </c>
      <c r="H1107" s="39"/>
      <c r="I1107" s="39"/>
      <c r="J1107" s="39"/>
      <c r="K1107" s="39"/>
    </row>
    <row r="1108" spans="1:11" x14ac:dyDescent="0.25">
      <c r="A1108">
        <v>48</v>
      </c>
      <c r="B1108" s="8"/>
      <c r="C1108" s="9"/>
      <c r="D1108" s="9">
        <v>63578</v>
      </c>
      <c r="E1108" s="10" t="s">
        <v>12</v>
      </c>
      <c r="F1108" s="9" t="s">
        <v>13</v>
      </c>
      <c r="G1108" s="39" t="s">
        <v>14</v>
      </c>
      <c r="H1108" s="39"/>
      <c r="I1108" s="39"/>
      <c r="J1108" s="39"/>
      <c r="K1108" s="39"/>
    </row>
    <row r="1109" spans="1:11" x14ac:dyDescent="0.25">
      <c r="A1109">
        <v>49</v>
      </c>
      <c r="B1109" s="8"/>
      <c r="C1109" s="9"/>
      <c r="D1109" s="9">
        <v>63578</v>
      </c>
      <c r="E1109" s="10" t="s">
        <v>11</v>
      </c>
      <c r="F1109" s="9" t="s">
        <v>11</v>
      </c>
      <c r="G1109" s="39" t="s">
        <v>11</v>
      </c>
      <c r="H1109" s="39">
        <v>20</v>
      </c>
      <c r="I1109" s="39">
        <v>4</v>
      </c>
      <c r="J1109" s="39">
        <v>10</v>
      </c>
      <c r="K1109" s="39"/>
    </row>
    <row r="1110" spans="1:11" x14ac:dyDescent="0.25">
      <c r="A1110">
        <v>50</v>
      </c>
      <c r="B1110" s="8"/>
      <c r="C1110" s="9"/>
      <c r="D1110" s="9">
        <v>63578</v>
      </c>
      <c r="E1110" s="10" t="s">
        <v>11</v>
      </c>
      <c r="F1110" s="9" t="s">
        <v>13</v>
      </c>
      <c r="G1110" s="39" t="s">
        <v>10</v>
      </c>
      <c r="H1110" s="39">
        <v>20</v>
      </c>
      <c r="I1110" s="39">
        <v>4</v>
      </c>
      <c r="J1110" s="39">
        <v>6</v>
      </c>
      <c r="K1110" s="39"/>
    </row>
    <row r="1111" spans="1:11" x14ac:dyDescent="0.25">
      <c r="A1111">
        <v>51</v>
      </c>
      <c r="B1111" s="8"/>
      <c r="C1111" s="9"/>
      <c r="D1111" s="9">
        <v>63578</v>
      </c>
      <c r="E1111" s="10" t="s">
        <v>11</v>
      </c>
      <c r="F1111" s="9" t="s">
        <v>13</v>
      </c>
      <c r="G1111" s="39" t="s">
        <v>11</v>
      </c>
      <c r="H1111" s="39">
        <v>16</v>
      </c>
      <c r="I1111" s="39">
        <v>3</v>
      </c>
      <c r="J1111" s="39">
        <v>6</v>
      </c>
      <c r="K1111" s="39"/>
    </row>
    <row r="1112" spans="1:11" x14ac:dyDescent="0.25">
      <c r="A1112">
        <v>52</v>
      </c>
      <c r="B1112" s="8"/>
      <c r="C1112" s="9"/>
      <c r="D1112" s="9">
        <v>63578</v>
      </c>
      <c r="E1112" s="10" t="s">
        <v>11</v>
      </c>
      <c r="F1112" s="9" t="s">
        <v>14</v>
      </c>
      <c r="G1112" s="39" t="s">
        <v>11</v>
      </c>
      <c r="H1112" s="39">
        <v>14</v>
      </c>
      <c r="I1112" s="39">
        <v>3</v>
      </c>
      <c r="J1112" s="39">
        <v>5</v>
      </c>
      <c r="K1112" s="39"/>
    </row>
    <row r="1113" spans="1:11" x14ac:dyDescent="0.25">
      <c r="A1113">
        <v>53</v>
      </c>
      <c r="B1113" s="8"/>
      <c r="C1113" s="9"/>
      <c r="D1113" s="9">
        <v>63578</v>
      </c>
      <c r="E1113" s="10" t="s">
        <v>14</v>
      </c>
      <c r="F1113" s="9" t="s">
        <v>12</v>
      </c>
      <c r="G1113" s="39" t="s">
        <v>11</v>
      </c>
      <c r="H1113" s="39">
        <v>20</v>
      </c>
      <c r="I1113" s="39">
        <v>4</v>
      </c>
      <c r="J1113" s="39">
        <v>8</v>
      </c>
      <c r="K1113" s="39"/>
    </row>
    <row r="1114" spans="1:11" x14ac:dyDescent="0.25">
      <c r="A1114">
        <v>54</v>
      </c>
      <c r="B1114" s="8"/>
      <c r="C1114" s="9"/>
      <c r="D1114" s="9">
        <v>63578</v>
      </c>
      <c r="E1114" s="10" t="s">
        <v>10</v>
      </c>
      <c r="F1114" s="9" t="s">
        <v>13</v>
      </c>
      <c r="G1114" s="39" t="s">
        <v>13</v>
      </c>
      <c r="H1114" s="39"/>
      <c r="I1114" s="39"/>
      <c r="J1114" s="39"/>
      <c r="K1114" s="39"/>
    </row>
    <row r="1115" spans="1:11" x14ac:dyDescent="0.25">
      <c r="A1115">
        <v>55</v>
      </c>
      <c r="B1115" s="8"/>
      <c r="C1115" s="9"/>
      <c r="D1115" s="9">
        <v>63578</v>
      </c>
      <c r="E1115" s="10" t="s">
        <v>11</v>
      </c>
      <c r="F1115" s="9" t="s">
        <v>13</v>
      </c>
      <c r="G1115" s="39" t="s">
        <v>14</v>
      </c>
      <c r="H1115" s="39"/>
      <c r="I1115" s="39"/>
      <c r="J1115" s="39"/>
      <c r="K1115" s="39"/>
    </row>
    <row r="1116" spans="1:11" x14ac:dyDescent="0.25">
      <c r="A1116">
        <v>56</v>
      </c>
      <c r="B1116" s="8"/>
      <c r="C1116" s="9"/>
      <c r="D1116" s="9">
        <v>63578</v>
      </c>
      <c r="E1116" s="10" t="s">
        <v>11</v>
      </c>
      <c r="F1116" s="9" t="s">
        <v>13</v>
      </c>
      <c r="G1116" s="39" t="s">
        <v>13</v>
      </c>
      <c r="H1116" s="39"/>
      <c r="I1116" s="39"/>
      <c r="J1116" s="39"/>
      <c r="K1116" s="39"/>
    </row>
    <row r="1117" spans="1:11" x14ac:dyDescent="0.25">
      <c r="A1117">
        <v>57</v>
      </c>
      <c r="B1117" s="8"/>
      <c r="C1117" s="9"/>
      <c r="D1117" s="9">
        <v>63578</v>
      </c>
      <c r="E1117" s="10" t="s">
        <v>11</v>
      </c>
      <c r="F1117" s="9" t="s">
        <v>13</v>
      </c>
      <c r="G1117" s="39" t="s">
        <v>14</v>
      </c>
      <c r="H1117" s="39"/>
      <c r="I1117" s="39"/>
      <c r="J1117" s="39"/>
      <c r="K1117" s="39"/>
    </row>
    <row r="1118" spans="1:11" x14ac:dyDescent="0.25">
      <c r="A1118">
        <v>58</v>
      </c>
      <c r="B1118" s="8"/>
      <c r="C1118" s="9"/>
      <c r="D1118" s="9">
        <v>63578</v>
      </c>
      <c r="E1118" s="10" t="s">
        <v>11</v>
      </c>
      <c r="F1118" s="9" t="s">
        <v>13</v>
      </c>
      <c r="G1118" s="39" t="s">
        <v>14</v>
      </c>
      <c r="H1118" s="39"/>
      <c r="I1118" s="39"/>
      <c r="J1118" s="39"/>
      <c r="K1118" s="39"/>
    </row>
    <row r="1119" spans="1:11" x14ac:dyDescent="0.25">
      <c r="A1119">
        <v>59</v>
      </c>
      <c r="B1119" s="8"/>
      <c r="C1119" s="9"/>
      <c r="D1119" s="9">
        <v>63578</v>
      </c>
      <c r="E1119" s="10" t="s">
        <v>13</v>
      </c>
      <c r="F1119" s="9" t="s">
        <v>12</v>
      </c>
      <c r="G1119" s="39" t="s">
        <v>11</v>
      </c>
      <c r="H1119" s="39">
        <v>17</v>
      </c>
      <c r="I1119" s="39">
        <v>3</v>
      </c>
      <c r="J1119" s="39">
        <v>7</v>
      </c>
      <c r="K1119" s="39"/>
    </row>
    <row r="1120" spans="1:11" x14ac:dyDescent="0.25">
      <c r="A1120">
        <v>60</v>
      </c>
      <c r="B1120" s="8"/>
      <c r="C1120" s="9"/>
      <c r="D1120" s="9">
        <v>63578</v>
      </c>
      <c r="E1120" s="10" t="s">
        <v>11</v>
      </c>
      <c r="F1120" s="9" t="s">
        <v>12</v>
      </c>
      <c r="G1120" s="39" t="s">
        <v>11</v>
      </c>
      <c r="H1120" s="39">
        <v>15</v>
      </c>
      <c r="I1120" s="39">
        <v>2</v>
      </c>
      <c r="J1120" s="39">
        <v>4</v>
      </c>
      <c r="K1120" s="39"/>
    </row>
    <row r="1121" spans="1:11" x14ac:dyDescent="0.25">
      <c r="A1121">
        <v>61</v>
      </c>
      <c r="B1121" s="8"/>
      <c r="C1121" s="9"/>
      <c r="D1121" s="9">
        <v>63578</v>
      </c>
      <c r="E1121" s="10" t="s">
        <v>11</v>
      </c>
      <c r="F1121" s="9" t="s">
        <v>13</v>
      </c>
      <c r="G1121" s="39" t="s">
        <v>14</v>
      </c>
      <c r="H1121" s="39"/>
      <c r="I1121" s="39"/>
      <c r="J1121" s="39"/>
      <c r="K1121" s="39"/>
    </row>
    <row r="1122" spans="1:11" x14ac:dyDescent="0.25">
      <c r="A1122">
        <v>62</v>
      </c>
      <c r="B1122" s="8"/>
      <c r="C1122" s="9"/>
      <c r="D1122" s="9">
        <v>63578</v>
      </c>
      <c r="E1122" s="10" t="s">
        <v>12</v>
      </c>
      <c r="F1122" s="9" t="s">
        <v>13</v>
      </c>
      <c r="G1122" s="39" t="s">
        <v>13</v>
      </c>
      <c r="H1122" s="39"/>
      <c r="I1122" s="39"/>
      <c r="J1122" s="39"/>
      <c r="K1122" s="39"/>
    </row>
    <row r="1123" spans="1:11" x14ac:dyDescent="0.25">
      <c r="A1123">
        <v>63</v>
      </c>
      <c r="B1123" s="8"/>
      <c r="C1123" s="9"/>
      <c r="D1123" s="9">
        <v>63578</v>
      </c>
      <c r="E1123" s="10" t="s">
        <v>11</v>
      </c>
      <c r="F1123" s="9" t="s">
        <v>13</v>
      </c>
      <c r="G1123" s="39" t="s">
        <v>14</v>
      </c>
      <c r="H1123" s="39"/>
      <c r="I1123" s="39"/>
      <c r="J1123" s="39"/>
      <c r="K1123" s="39"/>
    </row>
    <row r="1124" spans="1:11" x14ac:dyDescent="0.25">
      <c r="A1124">
        <v>64</v>
      </c>
      <c r="B1124" s="8"/>
      <c r="C1124" s="9"/>
      <c r="D1124" s="9">
        <v>63578</v>
      </c>
      <c r="E1124" s="10" t="s">
        <v>12</v>
      </c>
      <c r="F1124" s="9" t="s">
        <v>13</v>
      </c>
      <c r="G1124" s="39" t="s">
        <v>14</v>
      </c>
      <c r="H1124" s="39"/>
      <c r="I1124" s="39"/>
      <c r="J1124" s="39"/>
      <c r="K1124" s="39"/>
    </row>
    <row r="1125" spans="1:11" x14ac:dyDescent="0.25">
      <c r="A1125">
        <v>65</v>
      </c>
      <c r="B1125" s="8"/>
      <c r="C1125" s="9"/>
      <c r="D1125" s="9">
        <v>63578</v>
      </c>
      <c r="E1125" s="10" t="s">
        <v>11</v>
      </c>
      <c r="F1125" s="9" t="s">
        <v>13</v>
      </c>
      <c r="G1125" s="39" t="s">
        <v>13</v>
      </c>
      <c r="H1125" s="39"/>
      <c r="I1125" s="39"/>
      <c r="J1125" s="39"/>
      <c r="K1125" s="39"/>
    </row>
    <row r="1126" spans="1:11" x14ac:dyDescent="0.25">
      <c r="A1126">
        <v>66</v>
      </c>
      <c r="B1126" s="8"/>
      <c r="C1126" s="9"/>
      <c r="D1126" s="9">
        <v>63578</v>
      </c>
      <c r="E1126" s="10" t="s">
        <v>11</v>
      </c>
      <c r="F1126" s="9" t="s">
        <v>13</v>
      </c>
      <c r="G1126" s="39" t="s">
        <v>14</v>
      </c>
      <c r="H1126" s="39"/>
      <c r="I1126" s="39"/>
      <c r="J1126" s="39"/>
      <c r="K1126" s="39"/>
    </row>
    <row r="1127" spans="1:11" x14ac:dyDescent="0.25">
      <c r="A1127">
        <v>67</v>
      </c>
      <c r="B1127" s="8"/>
      <c r="C1127" s="9"/>
      <c r="D1127" s="9">
        <v>63578</v>
      </c>
      <c r="E1127" s="10" t="s">
        <v>13</v>
      </c>
      <c r="F1127" s="9" t="s">
        <v>12</v>
      </c>
      <c r="G1127" s="39" t="s">
        <v>13</v>
      </c>
      <c r="H1127" s="39"/>
      <c r="I1127" s="39"/>
      <c r="J1127" s="39"/>
      <c r="K1127" s="39"/>
    </row>
    <row r="1128" spans="1:11" x14ac:dyDescent="0.25">
      <c r="A1128">
        <v>68</v>
      </c>
      <c r="B1128" s="8"/>
      <c r="C1128" s="9"/>
      <c r="D1128" s="9">
        <v>63578</v>
      </c>
      <c r="E1128" s="10" t="s">
        <v>10</v>
      </c>
      <c r="F1128" s="9" t="s">
        <v>12</v>
      </c>
      <c r="G1128" s="39" t="s">
        <v>11</v>
      </c>
      <c r="H1128" s="39">
        <v>22</v>
      </c>
      <c r="I1128" s="39">
        <v>5</v>
      </c>
      <c r="J1128" s="39">
        <v>12</v>
      </c>
      <c r="K1128" s="39"/>
    </row>
    <row r="1129" spans="1:11" x14ac:dyDescent="0.25">
      <c r="A1129">
        <v>69</v>
      </c>
      <c r="B1129" s="8"/>
      <c r="C1129" s="9"/>
      <c r="D1129" s="9">
        <v>63578</v>
      </c>
      <c r="E1129" s="10" t="s">
        <v>11</v>
      </c>
      <c r="F1129" s="9" t="s">
        <v>13</v>
      </c>
      <c r="G1129" s="39" t="s">
        <v>10</v>
      </c>
      <c r="H1129" s="39">
        <v>13</v>
      </c>
      <c r="I1129" s="39">
        <v>5</v>
      </c>
      <c r="J1129" s="39">
        <v>9</v>
      </c>
      <c r="K1129" s="39"/>
    </row>
    <row r="1130" spans="1:11" x14ac:dyDescent="0.25">
      <c r="A1130">
        <v>70</v>
      </c>
      <c r="B1130" s="8"/>
      <c r="C1130" s="9"/>
      <c r="D1130" s="9">
        <v>63578</v>
      </c>
      <c r="E1130" s="10" t="s">
        <v>11</v>
      </c>
      <c r="F1130" s="9" t="s">
        <v>13</v>
      </c>
      <c r="G1130" s="39" t="s">
        <v>11</v>
      </c>
      <c r="H1130" s="39">
        <v>21</v>
      </c>
      <c r="I1130" s="39">
        <v>2</v>
      </c>
      <c r="J1130" s="39">
        <v>3</v>
      </c>
      <c r="K1130" s="39"/>
    </row>
    <row r="1131" spans="1:11" x14ac:dyDescent="0.25">
      <c r="A1131">
        <v>71</v>
      </c>
      <c r="B1131" s="8"/>
      <c r="C1131" s="9"/>
      <c r="D1131" s="9">
        <v>63578</v>
      </c>
      <c r="E1131" s="10" t="s">
        <v>12</v>
      </c>
      <c r="F1131" s="9" t="s">
        <v>13</v>
      </c>
      <c r="G1131" s="39" t="s">
        <v>14</v>
      </c>
      <c r="H1131" s="39"/>
      <c r="I1131" s="39"/>
      <c r="J1131" s="39"/>
      <c r="K1131" s="39"/>
    </row>
    <row r="1132" spans="1:11" x14ac:dyDescent="0.25">
      <c r="A1132">
        <v>72</v>
      </c>
      <c r="B1132" s="8"/>
      <c r="C1132" s="9"/>
      <c r="D1132" s="9">
        <v>63578</v>
      </c>
      <c r="E1132" s="10" t="s">
        <v>11</v>
      </c>
      <c r="F1132" s="9" t="s">
        <v>12</v>
      </c>
      <c r="G1132" s="39" t="s">
        <v>13</v>
      </c>
      <c r="H1132" s="39"/>
      <c r="I1132" s="39"/>
      <c r="J1132" s="39"/>
      <c r="K1132" s="39"/>
    </row>
    <row r="1133" spans="1:11" x14ac:dyDescent="0.25">
      <c r="A1133">
        <v>73</v>
      </c>
      <c r="B1133" s="8"/>
      <c r="C1133" s="9"/>
      <c r="D1133" s="9">
        <v>63578</v>
      </c>
      <c r="E1133" s="10" t="s">
        <v>10</v>
      </c>
      <c r="F1133" s="9" t="s">
        <v>12</v>
      </c>
      <c r="G1133" s="39" t="s">
        <v>13</v>
      </c>
      <c r="H1133" s="39"/>
      <c r="I1133" s="39"/>
      <c r="J1133" s="39"/>
      <c r="K1133" s="39"/>
    </row>
    <row r="1134" spans="1:11" x14ac:dyDescent="0.25">
      <c r="A1134">
        <v>74</v>
      </c>
      <c r="B1134" s="8"/>
      <c r="C1134" s="9"/>
      <c r="D1134" s="9">
        <v>63578</v>
      </c>
      <c r="E1134" s="10" t="s">
        <v>11</v>
      </c>
      <c r="F1134" s="9" t="s">
        <v>13</v>
      </c>
      <c r="G1134" s="39" t="s">
        <v>13</v>
      </c>
      <c r="H1134" s="39"/>
      <c r="I1134" s="39"/>
      <c r="J1134" s="39"/>
      <c r="K1134" s="39"/>
    </row>
    <row r="1135" spans="1:11" x14ac:dyDescent="0.25">
      <c r="A1135">
        <v>75</v>
      </c>
      <c r="B1135" s="8"/>
      <c r="C1135" s="9"/>
      <c r="D1135" s="9">
        <v>63578</v>
      </c>
      <c r="E1135" s="10" t="s">
        <v>11</v>
      </c>
      <c r="F1135" s="9" t="s">
        <v>11</v>
      </c>
      <c r="G1135" s="39" t="s">
        <v>13</v>
      </c>
      <c r="H1135" s="39"/>
      <c r="I1135" s="39"/>
      <c r="J1135" s="39"/>
      <c r="K1135" s="39"/>
    </row>
    <row r="1136" spans="1:11" x14ac:dyDescent="0.25">
      <c r="A1136">
        <v>76</v>
      </c>
      <c r="B1136" s="8"/>
      <c r="C1136" s="9"/>
      <c r="D1136" s="9">
        <v>63578</v>
      </c>
      <c r="E1136" s="10" t="s">
        <v>11</v>
      </c>
      <c r="F1136" s="9" t="s">
        <v>13</v>
      </c>
      <c r="G1136" s="39" t="s">
        <v>10</v>
      </c>
      <c r="H1136" s="39">
        <v>21</v>
      </c>
      <c r="I1136" s="39">
        <v>7</v>
      </c>
      <c r="J1136" s="39">
        <v>10</v>
      </c>
      <c r="K1136" s="39"/>
    </row>
    <row r="1137" spans="1:11" x14ac:dyDescent="0.25">
      <c r="A1137">
        <v>77</v>
      </c>
      <c r="B1137" s="8"/>
      <c r="C1137" s="9"/>
      <c r="D1137" s="9">
        <v>63578</v>
      </c>
      <c r="E1137" s="10" t="s">
        <v>12</v>
      </c>
      <c r="F1137" s="9" t="s">
        <v>11</v>
      </c>
      <c r="G1137" s="39" t="s">
        <v>13</v>
      </c>
      <c r="H1137" s="39"/>
      <c r="I1137" s="39"/>
      <c r="J1137" s="39"/>
      <c r="K1137" s="39"/>
    </row>
    <row r="1138" spans="1:11" x14ac:dyDescent="0.25">
      <c r="A1138">
        <v>78</v>
      </c>
      <c r="B1138" s="8"/>
      <c r="C1138" s="9"/>
      <c r="D1138" s="9">
        <v>63578</v>
      </c>
      <c r="E1138" s="10" t="s">
        <v>10</v>
      </c>
      <c r="F1138" s="9" t="s">
        <v>11</v>
      </c>
      <c r="G1138" s="39" t="s">
        <v>11</v>
      </c>
      <c r="H1138" s="39">
        <v>22</v>
      </c>
      <c r="I1138" s="39">
        <v>5</v>
      </c>
      <c r="J1138" s="39">
        <v>10</v>
      </c>
      <c r="K1138" s="39"/>
    </row>
    <row r="1139" spans="1:11" x14ac:dyDescent="0.25">
      <c r="A1139">
        <v>79</v>
      </c>
      <c r="B1139" s="8"/>
      <c r="C1139" s="9"/>
      <c r="D1139" s="9">
        <v>63578</v>
      </c>
      <c r="E1139" s="10" t="s">
        <v>11</v>
      </c>
      <c r="F1139" s="9" t="s">
        <v>13</v>
      </c>
      <c r="G1139" s="39" t="s">
        <v>10</v>
      </c>
      <c r="H1139" s="39">
        <v>22</v>
      </c>
      <c r="I1139" s="39">
        <v>5</v>
      </c>
      <c r="J1139" s="39">
        <v>10</v>
      </c>
      <c r="K1139" s="39"/>
    </row>
    <row r="1140" spans="1:11" x14ac:dyDescent="0.25">
      <c r="A1140">
        <v>80</v>
      </c>
      <c r="B1140" s="8"/>
      <c r="C1140" s="9"/>
      <c r="D1140" s="9">
        <v>63578</v>
      </c>
      <c r="E1140" s="10" t="s">
        <v>12</v>
      </c>
      <c r="F1140" s="9" t="s">
        <v>14</v>
      </c>
      <c r="G1140" s="39" t="s">
        <v>11</v>
      </c>
      <c r="H1140" s="39">
        <v>19</v>
      </c>
      <c r="I1140" s="39">
        <v>4</v>
      </c>
      <c r="J1140" s="39">
        <v>9</v>
      </c>
      <c r="K1140" s="39"/>
    </row>
    <row r="1141" spans="1:11" x14ac:dyDescent="0.25">
      <c r="A1141">
        <v>81</v>
      </c>
      <c r="B1141" s="8"/>
      <c r="C1141" s="9"/>
      <c r="D1141" s="9">
        <v>63578</v>
      </c>
      <c r="E1141" s="10" t="s">
        <v>11</v>
      </c>
      <c r="F1141" s="9" t="s">
        <v>13</v>
      </c>
      <c r="G1141" s="39" t="s">
        <v>10</v>
      </c>
      <c r="H1141" s="39">
        <v>20</v>
      </c>
      <c r="I1141" s="39">
        <v>3</v>
      </c>
      <c r="J1141" s="39">
        <v>7</v>
      </c>
      <c r="K1141" s="39"/>
    </row>
    <row r="1142" spans="1:11" x14ac:dyDescent="0.25">
      <c r="A1142">
        <v>82</v>
      </c>
      <c r="B1142" s="8"/>
      <c r="C1142" s="9"/>
      <c r="D1142" s="9">
        <v>63578</v>
      </c>
      <c r="E1142" s="10" t="s">
        <v>11</v>
      </c>
      <c r="F1142" s="9" t="s">
        <v>13</v>
      </c>
      <c r="G1142" s="39" t="s">
        <v>13</v>
      </c>
      <c r="H1142" s="39"/>
      <c r="I1142" s="39"/>
      <c r="J1142" s="39"/>
      <c r="K1142" s="39"/>
    </row>
    <row r="1143" spans="1:11" x14ac:dyDescent="0.25">
      <c r="A1143">
        <v>83</v>
      </c>
      <c r="B1143" s="8"/>
      <c r="C1143" s="9"/>
      <c r="D1143" s="9">
        <v>63578</v>
      </c>
      <c r="E1143" s="10" t="s">
        <v>11</v>
      </c>
      <c r="F1143" s="9" t="s">
        <v>14</v>
      </c>
      <c r="G1143" s="39" t="s">
        <v>14</v>
      </c>
      <c r="H1143" s="39"/>
      <c r="I1143" s="39"/>
      <c r="J1143" s="39"/>
      <c r="K1143" s="39"/>
    </row>
    <row r="1144" spans="1:11" x14ac:dyDescent="0.25">
      <c r="A1144">
        <v>84</v>
      </c>
      <c r="B1144" s="8"/>
      <c r="C1144" s="9"/>
      <c r="D1144" s="9">
        <v>63578</v>
      </c>
      <c r="E1144" s="10" t="s">
        <v>14</v>
      </c>
      <c r="F1144" s="9" t="s">
        <v>13</v>
      </c>
      <c r="G1144" s="39" t="s">
        <v>14</v>
      </c>
      <c r="H1144" s="39"/>
      <c r="I1144" s="39"/>
      <c r="J1144" s="39"/>
      <c r="K1144" s="39"/>
    </row>
    <row r="1145" spans="1:11" x14ac:dyDescent="0.25">
      <c r="A1145">
        <v>85</v>
      </c>
      <c r="B1145" s="8"/>
      <c r="C1145" s="9"/>
      <c r="D1145" s="9">
        <v>63578</v>
      </c>
      <c r="E1145" s="10" t="s">
        <v>12</v>
      </c>
      <c r="F1145" s="9" t="s">
        <v>13</v>
      </c>
      <c r="G1145" s="39" t="s">
        <v>14</v>
      </c>
      <c r="H1145" s="39"/>
      <c r="I1145" s="39"/>
      <c r="J1145" s="39"/>
      <c r="K1145" s="39"/>
    </row>
    <row r="1146" spans="1:11" x14ac:dyDescent="0.25">
      <c r="A1146">
        <v>86</v>
      </c>
      <c r="B1146" s="8"/>
      <c r="C1146" s="9"/>
      <c r="D1146" s="9">
        <v>63578</v>
      </c>
      <c r="E1146" s="10" t="s">
        <v>11</v>
      </c>
      <c r="F1146" s="9" t="s">
        <v>13</v>
      </c>
      <c r="G1146" s="39" t="s">
        <v>11</v>
      </c>
      <c r="H1146" s="39">
        <v>22</v>
      </c>
      <c r="I1146" s="39">
        <v>3</v>
      </c>
      <c r="J1146" s="39">
        <v>9</v>
      </c>
      <c r="K1146" s="39"/>
    </row>
    <row r="1147" spans="1:11" x14ac:dyDescent="0.25">
      <c r="A1147">
        <v>87</v>
      </c>
      <c r="B1147" s="8"/>
      <c r="C1147" s="9"/>
      <c r="D1147" s="9">
        <v>63578</v>
      </c>
      <c r="E1147" s="10" t="s">
        <v>12</v>
      </c>
      <c r="F1147" s="9" t="s">
        <v>13</v>
      </c>
      <c r="G1147" s="39" t="s">
        <v>11</v>
      </c>
      <c r="H1147" s="39">
        <v>17</v>
      </c>
      <c r="I1147" s="39">
        <v>4</v>
      </c>
      <c r="J1147" s="39">
        <v>7</v>
      </c>
      <c r="K1147" s="39"/>
    </row>
    <row r="1148" spans="1:11" x14ac:dyDescent="0.25">
      <c r="A1148">
        <v>88</v>
      </c>
      <c r="B1148" s="8"/>
      <c r="C1148" s="9"/>
      <c r="D1148" s="9">
        <v>63578</v>
      </c>
      <c r="E1148" s="10" t="s">
        <v>12</v>
      </c>
      <c r="F1148" s="9" t="s">
        <v>13</v>
      </c>
      <c r="G1148" s="39" t="s">
        <v>14</v>
      </c>
      <c r="H1148" s="39"/>
      <c r="I1148" s="39"/>
      <c r="J1148" s="39"/>
      <c r="K1148" s="39"/>
    </row>
    <row r="1149" spans="1:11" x14ac:dyDescent="0.25">
      <c r="A1149">
        <v>89</v>
      </c>
      <c r="B1149" s="8"/>
      <c r="C1149" s="9"/>
      <c r="D1149" s="9">
        <v>63578</v>
      </c>
      <c r="E1149" s="10" t="s">
        <v>11</v>
      </c>
      <c r="F1149" s="9" t="s">
        <v>13</v>
      </c>
      <c r="G1149" s="39" t="s">
        <v>13</v>
      </c>
      <c r="H1149" s="39"/>
      <c r="I1149" s="39"/>
      <c r="J1149" s="39"/>
      <c r="K1149" s="39"/>
    </row>
    <row r="1150" spans="1:11" x14ac:dyDescent="0.25">
      <c r="A1150">
        <v>90</v>
      </c>
      <c r="B1150" s="8"/>
      <c r="C1150" s="9"/>
      <c r="D1150" s="9">
        <v>63578</v>
      </c>
      <c r="E1150" s="10" t="s">
        <v>11</v>
      </c>
      <c r="F1150" s="9" t="s">
        <v>13</v>
      </c>
      <c r="G1150" s="39" t="s">
        <v>14</v>
      </c>
      <c r="H1150" s="39"/>
      <c r="I1150" s="39"/>
      <c r="J1150" s="39"/>
      <c r="K1150" s="39"/>
    </row>
    <row r="1151" spans="1:11" x14ac:dyDescent="0.25">
      <c r="A1151">
        <v>91</v>
      </c>
      <c r="B1151" s="8"/>
      <c r="C1151" s="9"/>
      <c r="D1151" s="9">
        <v>63578</v>
      </c>
      <c r="E1151" s="10" t="s">
        <v>14</v>
      </c>
      <c r="F1151" s="9" t="s">
        <v>13</v>
      </c>
      <c r="G1151" s="39" t="s">
        <v>14</v>
      </c>
      <c r="H1151" s="39"/>
      <c r="I1151" s="39"/>
      <c r="J1151" s="39"/>
      <c r="K1151" s="39"/>
    </row>
    <row r="1152" spans="1:11" x14ac:dyDescent="0.25">
      <c r="A1152">
        <v>92</v>
      </c>
      <c r="B1152" s="8"/>
      <c r="C1152" s="9"/>
      <c r="D1152" s="9">
        <v>63578</v>
      </c>
      <c r="E1152" s="10" t="s">
        <v>11</v>
      </c>
      <c r="F1152" s="9" t="s">
        <v>13</v>
      </c>
      <c r="G1152" s="39" t="s">
        <v>14</v>
      </c>
      <c r="H1152" s="39"/>
      <c r="I1152" s="39"/>
      <c r="J1152" s="39"/>
      <c r="K1152" s="39"/>
    </row>
    <row r="1153" spans="1:11" x14ac:dyDescent="0.25">
      <c r="A1153">
        <v>93</v>
      </c>
      <c r="B1153" s="8"/>
      <c r="C1153" s="9"/>
      <c r="D1153" s="9">
        <v>63578</v>
      </c>
      <c r="E1153" s="10" t="s">
        <v>11</v>
      </c>
      <c r="F1153" s="9" t="s">
        <v>13</v>
      </c>
      <c r="G1153" s="39" t="s">
        <v>14</v>
      </c>
      <c r="H1153" s="39"/>
      <c r="I1153" s="39"/>
      <c r="J1153" s="39"/>
      <c r="K1153" s="39"/>
    </row>
    <row r="1154" spans="1:11" x14ac:dyDescent="0.25">
      <c r="A1154">
        <v>94</v>
      </c>
      <c r="B1154" s="8"/>
      <c r="C1154" s="9"/>
      <c r="D1154" s="9">
        <v>63578</v>
      </c>
      <c r="E1154" s="10" t="s">
        <v>12</v>
      </c>
      <c r="F1154" s="9" t="s">
        <v>13</v>
      </c>
      <c r="G1154" s="39" t="s">
        <v>14</v>
      </c>
      <c r="H1154" s="39"/>
      <c r="I1154" s="39"/>
      <c r="J1154" s="39"/>
      <c r="K1154" s="39"/>
    </row>
    <row r="1155" spans="1:11" x14ac:dyDescent="0.25">
      <c r="A1155">
        <v>95</v>
      </c>
      <c r="B1155" s="8"/>
      <c r="C1155" s="9"/>
      <c r="D1155" s="9">
        <v>63578</v>
      </c>
      <c r="E1155" s="10" t="s">
        <v>11</v>
      </c>
      <c r="F1155" s="9" t="s">
        <v>13</v>
      </c>
      <c r="G1155" s="39" t="s">
        <v>14</v>
      </c>
      <c r="H1155" s="39"/>
      <c r="I1155" s="39"/>
      <c r="J1155" s="39"/>
      <c r="K1155" s="39"/>
    </row>
    <row r="1156" spans="1:11" x14ac:dyDescent="0.25">
      <c r="A1156">
        <v>96</v>
      </c>
      <c r="B1156" s="8"/>
      <c r="C1156" s="9"/>
      <c r="D1156" s="9">
        <v>63578</v>
      </c>
      <c r="E1156" s="10" t="s">
        <v>11</v>
      </c>
      <c r="F1156" s="9" t="s">
        <v>13</v>
      </c>
      <c r="G1156" s="39" t="s">
        <v>14</v>
      </c>
      <c r="H1156" s="39"/>
      <c r="I1156" s="39"/>
      <c r="J1156" s="39"/>
      <c r="K1156" s="39"/>
    </row>
    <row r="1157" spans="1:11" x14ac:dyDescent="0.25">
      <c r="A1157">
        <v>97</v>
      </c>
      <c r="B1157" s="8"/>
      <c r="C1157" s="9"/>
      <c r="D1157" s="9">
        <v>63578</v>
      </c>
      <c r="E1157" s="10" t="s">
        <v>11</v>
      </c>
      <c r="F1157" s="9" t="s">
        <v>12</v>
      </c>
      <c r="G1157" s="39" t="s">
        <v>11</v>
      </c>
      <c r="H1157" s="39">
        <v>18</v>
      </c>
      <c r="I1157" s="39">
        <v>3</v>
      </c>
      <c r="J1157" s="39">
        <v>6</v>
      </c>
      <c r="K1157" s="39"/>
    </row>
    <row r="1158" spans="1:11" x14ac:dyDescent="0.25">
      <c r="A1158">
        <v>98</v>
      </c>
      <c r="B1158" s="8"/>
      <c r="C1158" s="9"/>
      <c r="D1158" s="9">
        <v>63578</v>
      </c>
      <c r="E1158" s="10" t="s">
        <v>11</v>
      </c>
      <c r="F1158" s="9" t="s">
        <v>13</v>
      </c>
      <c r="G1158" s="39" t="s">
        <v>11</v>
      </c>
      <c r="H1158" s="39">
        <v>22</v>
      </c>
      <c r="I1158" s="39">
        <v>4</v>
      </c>
      <c r="J1158" s="39">
        <v>8</v>
      </c>
      <c r="K1158" s="39"/>
    </row>
    <row r="1159" spans="1:11" x14ac:dyDescent="0.25">
      <c r="A1159">
        <v>99</v>
      </c>
      <c r="B1159" s="8"/>
      <c r="C1159" s="9"/>
      <c r="D1159" s="9">
        <v>63578</v>
      </c>
      <c r="E1159" s="10" t="s">
        <v>11</v>
      </c>
      <c r="F1159" s="9" t="s">
        <v>13</v>
      </c>
      <c r="G1159" s="39" t="s">
        <v>13</v>
      </c>
      <c r="H1159" s="39"/>
      <c r="I1159" s="39"/>
      <c r="J1159" s="39"/>
      <c r="K1159" s="39"/>
    </row>
    <row r="1160" spans="1:11" x14ac:dyDescent="0.25">
      <c r="A1160">
        <v>100</v>
      </c>
      <c r="B1160" s="8"/>
      <c r="C1160" s="9"/>
      <c r="D1160" s="9">
        <v>63578</v>
      </c>
      <c r="E1160" s="10" t="s">
        <v>11</v>
      </c>
      <c r="F1160" s="9" t="s">
        <v>13</v>
      </c>
      <c r="G1160" s="39" t="s">
        <v>13</v>
      </c>
      <c r="H1160" s="39"/>
      <c r="I1160" s="39"/>
      <c r="J1160" s="39"/>
      <c r="K1160" s="39"/>
    </row>
    <row r="1161" spans="1:11" x14ac:dyDescent="0.25">
      <c r="A1161">
        <v>101</v>
      </c>
      <c r="B1161" s="8"/>
      <c r="C1161" s="9"/>
      <c r="D1161" s="9">
        <v>63578</v>
      </c>
      <c r="E1161" s="10" t="s">
        <v>11</v>
      </c>
      <c r="F1161" s="9" t="s">
        <v>12</v>
      </c>
      <c r="G1161" s="39" t="s">
        <v>13</v>
      </c>
      <c r="H1161" s="39"/>
      <c r="I1161" s="39"/>
      <c r="J1161" s="39"/>
      <c r="K1161" s="39"/>
    </row>
    <row r="1162" spans="1:11" x14ac:dyDescent="0.25">
      <c r="A1162">
        <v>102</v>
      </c>
      <c r="B1162" s="8"/>
      <c r="C1162" s="9"/>
      <c r="D1162" s="9">
        <v>63578</v>
      </c>
      <c r="E1162" s="10" t="s">
        <v>11</v>
      </c>
      <c r="F1162" s="9" t="s">
        <v>14</v>
      </c>
      <c r="G1162" s="39" t="s">
        <v>11</v>
      </c>
      <c r="H1162" s="39">
        <v>22</v>
      </c>
      <c r="I1162" s="39">
        <v>3</v>
      </c>
      <c r="J1162" s="39">
        <v>9</v>
      </c>
      <c r="K1162" s="39"/>
    </row>
    <row r="1163" spans="1:11" x14ac:dyDescent="0.25">
      <c r="A1163">
        <v>103</v>
      </c>
      <c r="B1163" s="8"/>
      <c r="C1163" s="9"/>
      <c r="D1163" s="9">
        <v>63578</v>
      </c>
      <c r="E1163" s="10" t="s">
        <v>13</v>
      </c>
      <c r="F1163" s="9" t="s">
        <v>13</v>
      </c>
      <c r="G1163" s="39" t="s">
        <v>14</v>
      </c>
      <c r="H1163" s="39"/>
      <c r="I1163" s="39"/>
      <c r="J1163" s="39"/>
      <c r="K1163" s="39"/>
    </row>
    <row r="1164" spans="1:11" x14ac:dyDescent="0.25">
      <c r="A1164">
        <v>104</v>
      </c>
      <c r="B1164" s="8"/>
      <c r="C1164" s="9"/>
      <c r="D1164" s="9">
        <v>63578</v>
      </c>
      <c r="E1164" s="10" t="s">
        <v>11</v>
      </c>
      <c r="F1164" s="9" t="s">
        <v>13</v>
      </c>
      <c r="G1164" s="39" t="s">
        <v>13</v>
      </c>
      <c r="H1164" s="39"/>
      <c r="I1164" s="39"/>
      <c r="J1164" s="39"/>
      <c r="K1164" s="39"/>
    </row>
    <row r="1165" spans="1:11" x14ac:dyDescent="0.25">
      <c r="A1165">
        <v>105</v>
      </c>
      <c r="B1165" s="8"/>
      <c r="C1165" s="9"/>
      <c r="D1165" s="9">
        <v>63578</v>
      </c>
      <c r="E1165" s="10" t="s">
        <v>10</v>
      </c>
      <c r="F1165" s="9" t="s">
        <v>13</v>
      </c>
      <c r="G1165" s="39" t="s">
        <v>13</v>
      </c>
      <c r="H1165" s="39"/>
      <c r="I1165" s="39"/>
      <c r="J1165" s="39"/>
      <c r="K1165" s="39"/>
    </row>
    <row r="1166" spans="1:11" x14ac:dyDescent="0.25">
      <c r="A1166">
        <v>106</v>
      </c>
      <c r="B1166" s="8"/>
      <c r="C1166" s="9"/>
      <c r="D1166" s="9">
        <v>63578</v>
      </c>
      <c r="E1166" s="10" t="s">
        <v>12</v>
      </c>
      <c r="F1166" s="9" t="s">
        <v>12</v>
      </c>
      <c r="G1166" s="39" t="s">
        <v>14</v>
      </c>
      <c r="H1166" s="39"/>
      <c r="I1166" s="39"/>
      <c r="J1166" s="39"/>
      <c r="K1166" s="39"/>
    </row>
    <row r="1167" spans="1:11" x14ac:dyDescent="0.25">
      <c r="A1167">
        <v>107</v>
      </c>
      <c r="B1167" s="8"/>
      <c r="C1167" s="9"/>
      <c r="D1167" s="9">
        <v>63578</v>
      </c>
      <c r="E1167" s="10" t="s">
        <v>11</v>
      </c>
      <c r="F1167" s="9" t="s">
        <v>11</v>
      </c>
      <c r="G1167" s="39" t="s">
        <v>11</v>
      </c>
      <c r="H1167" s="39">
        <v>15</v>
      </c>
      <c r="I1167" s="39">
        <v>3</v>
      </c>
      <c r="J1167" s="39">
        <v>7</v>
      </c>
      <c r="K1167" s="39"/>
    </row>
    <row r="1168" spans="1:11" x14ac:dyDescent="0.25">
      <c r="A1168">
        <v>108</v>
      </c>
      <c r="B1168" s="8"/>
      <c r="C1168" s="9"/>
      <c r="D1168" s="9">
        <v>63578</v>
      </c>
      <c r="E1168" s="10" t="s">
        <v>10</v>
      </c>
      <c r="F1168" s="9" t="s">
        <v>11</v>
      </c>
      <c r="G1168" s="39" t="s">
        <v>10</v>
      </c>
      <c r="H1168" s="39">
        <v>19</v>
      </c>
      <c r="I1168" s="39">
        <v>4</v>
      </c>
      <c r="J1168" s="39">
        <v>9</v>
      </c>
      <c r="K1168" s="39"/>
    </row>
    <row r="1169" spans="1:11" x14ac:dyDescent="0.25">
      <c r="A1169">
        <v>109</v>
      </c>
      <c r="B1169" s="8"/>
      <c r="C1169" s="9"/>
      <c r="D1169" s="9">
        <v>63578</v>
      </c>
      <c r="E1169" s="10" t="s">
        <v>11</v>
      </c>
      <c r="F1169" s="9" t="s">
        <v>12</v>
      </c>
      <c r="G1169" s="39" t="s">
        <v>11</v>
      </c>
      <c r="H1169" s="39">
        <v>19</v>
      </c>
      <c r="I1169" s="39">
        <v>3</v>
      </c>
      <c r="J1169" s="39">
        <v>6</v>
      </c>
      <c r="K1169" s="39"/>
    </row>
    <row r="1170" spans="1:11" x14ac:dyDescent="0.25">
      <c r="A1170">
        <v>110</v>
      </c>
      <c r="B1170" s="8"/>
      <c r="C1170" s="9"/>
      <c r="D1170" s="9">
        <v>63578</v>
      </c>
      <c r="E1170" s="10" t="s">
        <v>10</v>
      </c>
      <c r="F1170" s="9" t="s">
        <v>13</v>
      </c>
      <c r="G1170" s="39" t="s">
        <v>13</v>
      </c>
      <c r="H1170" s="39"/>
      <c r="I1170" s="39"/>
      <c r="J1170" s="39"/>
      <c r="K1170" s="39"/>
    </row>
    <row r="1171" spans="1:11" x14ac:dyDescent="0.25">
      <c r="A1171">
        <v>111</v>
      </c>
      <c r="B1171" s="8"/>
      <c r="C1171" s="9"/>
      <c r="D1171" s="9">
        <v>63578</v>
      </c>
      <c r="E1171" s="10" t="s">
        <v>11</v>
      </c>
      <c r="F1171" s="9" t="s">
        <v>12</v>
      </c>
      <c r="G1171" s="39" t="s">
        <v>14</v>
      </c>
      <c r="H1171" s="39"/>
      <c r="I1171" s="39"/>
      <c r="J1171" s="39"/>
      <c r="K1171" s="39"/>
    </row>
    <row r="1172" spans="1:11" x14ac:dyDescent="0.25">
      <c r="A1172">
        <v>112</v>
      </c>
      <c r="B1172" s="8"/>
      <c r="C1172" s="9"/>
      <c r="D1172" s="9">
        <v>63578</v>
      </c>
      <c r="E1172" s="10" t="s">
        <v>11</v>
      </c>
      <c r="F1172" s="9" t="s">
        <v>11</v>
      </c>
      <c r="G1172" s="39" t="s">
        <v>14</v>
      </c>
      <c r="H1172" s="39"/>
      <c r="I1172" s="39"/>
      <c r="J1172" s="39"/>
      <c r="K1172" s="39"/>
    </row>
    <row r="1173" spans="1:11" x14ac:dyDescent="0.25">
      <c r="A1173">
        <v>113</v>
      </c>
      <c r="B1173" s="8"/>
      <c r="C1173" s="9"/>
      <c r="D1173" s="9">
        <v>63578</v>
      </c>
      <c r="E1173" s="10" t="s">
        <v>10</v>
      </c>
      <c r="F1173" s="9" t="s">
        <v>13</v>
      </c>
      <c r="G1173" s="39" t="s">
        <v>14</v>
      </c>
      <c r="H1173" s="39"/>
      <c r="I1173" s="39"/>
      <c r="J1173" s="39"/>
      <c r="K1173" s="39"/>
    </row>
    <row r="1174" spans="1:11" x14ac:dyDescent="0.25">
      <c r="A1174">
        <v>114</v>
      </c>
      <c r="B1174" s="8"/>
      <c r="C1174" s="9"/>
      <c r="D1174" s="9">
        <v>63578</v>
      </c>
      <c r="E1174" s="10" t="s">
        <v>11</v>
      </c>
      <c r="F1174" s="9" t="s">
        <v>13</v>
      </c>
      <c r="G1174" s="39" t="s">
        <v>10</v>
      </c>
      <c r="H1174" s="39">
        <v>25</v>
      </c>
      <c r="I1174" s="39">
        <v>4</v>
      </c>
      <c r="J1174" s="39">
        <v>10</v>
      </c>
      <c r="K1174" s="39"/>
    </row>
    <row r="1175" spans="1:11" x14ac:dyDescent="0.25">
      <c r="A1175">
        <v>115</v>
      </c>
      <c r="B1175" s="8"/>
      <c r="C1175" s="9"/>
      <c r="D1175" s="9">
        <v>63578</v>
      </c>
      <c r="E1175" s="10" t="s">
        <v>12</v>
      </c>
      <c r="F1175" s="9" t="s">
        <v>12</v>
      </c>
      <c r="G1175" s="39" t="s">
        <v>13</v>
      </c>
      <c r="H1175" s="39"/>
      <c r="I1175" s="39"/>
      <c r="J1175" s="39"/>
      <c r="K1175" s="39"/>
    </row>
    <row r="1176" spans="1:11" x14ac:dyDescent="0.25">
      <c r="A1176">
        <v>116</v>
      </c>
      <c r="B1176" s="8"/>
      <c r="C1176" s="9"/>
      <c r="D1176" s="9">
        <v>63578</v>
      </c>
      <c r="E1176" s="10" t="s">
        <v>10</v>
      </c>
      <c r="F1176" s="9" t="s">
        <v>12</v>
      </c>
      <c r="G1176" s="39" t="s">
        <v>14</v>
      </c>
      <c r="H1176" s="39"/>
      <c r="I1176" s="39"/>
      <c r="J1176" s="39"/>
      <c r="K1176" s="39"/>
    </row>
    <row r="1177" spans="1:11" x14ac:dyDescent="0.25">
      <c r="A1177">
        <v>117</v>
      </c>
      <c r="B1177" s="8"/>
      <c r="C1177" s="9"/>
      <c r="D1177" s="9">
        <v>63578</v>
      </c>
      <c r="E1177" s="10" t="s">
        <v>11</v>
      </c>
      <c r="F1177" s="9" t="s">
        <v>10</v>
      </c>
      <c r="G1177" s="39" t="s">
        <v>13</v>
      </c>
      <c r="H1177" s="39"/>
      <c r="I1177" s="39"/>
      <c r="J1177" s="39"/>
      <c r="K1177" s="39"/>
    </row>
    <row r="1178" spans="1:11" x14ac:dyDescent="0.25">
      <c r="A1178">
        <v>118</v>
      </c>
      <c r="B1178" s="8"/>
      <c r="C1178" s="9"/>
      <c r="D1178" s="9">
        <v>63578</v>
      </c>
      <c r="E1178" s="10" t="s">
        <v>10</v>
      </c>
      <c r="F1178" s="9" t="s">
        <v>13</v>
      </c>
      <c r="G1178" s="39" t="s">
        <v>14</v>
      </c>
      <c r="H1178" s="39"/>
      <c r="I1178" s="39"/>
      <c r="J1178" s="39"/>
      <c r="K1178" s="39"/>
    </row>
    <row r="1179" spans="1:11" x14ac:dyDescent="0.25">
      <c r="A1179">
        <v>119</v>
      </c>
      <c r="B1179" s="8"/>
      <c r="C1179" s="9"/>
      <c r="D1179" s="9">
        <v>63578</v>
      </c>
      <c r="E1179" s="10" t="s">
        <v>11</v>
      </c>
      <c r="F1179" s="9" t="s">
        <v>13</v>
      </c>
      <c r="G1179" s="39" t="s">
        <v>14</v>
      </c>
      <c r="H1179" s="39"/>
      <c r="I1179" s="39"/>
      <c r="J1179" s="39"/>
      <c r="K1179" s="39"/>
    </row>
    <row r="1180" spans="1:11" x14ac:dyDescent="0.25">
      <c r="A1180">
        <v>120</v>
      </c>
      <c r="B1180" s="8"/>
      <c r="C1180" s="9"/>
      <c r="D1180" s="9">
        <v>63578</v>
      </c>
      <c r="E1180" s="10" t="s">
        <v>12</v>
      </c>
      <c r="F1180" s="9" t="s">
        <v>12</v>
      </c>
      <c r="G1180" s="39" t="s">
        <v>14</v>
      </c>
      <c r="H1180" s="39"/>
      <c r="I1180" s="39"/>
      <c r="J1180" s="39"/>
      <c r="K1180" s="39"/>
    </row>
    <row r="1181" spans="1:11" x14ac:dyDescent="0.25">
      <c r="A1181">
        <v>121</v>
      </c>
      <c r="B1181" s="8"/>
      <c r="C1181" s="9"/>
      <c r="D1181" s="9">
        <v>63578</v>
      </c>
      <c r="E1181" s="10" t="s">
        <v>11</v>
      </c>
      <c r="F1181" s="9" t="s">
        <v>12</v>
      </c>
      <c r="G1181" s="39" t="s">
        <v>13</v>
      </c>
      <c r="H1181" s="39"/>
      <c r="I1181" s="39"/>
      <c r="J1181" s="39"/>
      <c r="K1181" s="39"/>
    </row>
    <row r="1182" spans="1:11" x14ac:dyDescent="0.25">
      <c r="A1182">
        <v>122</v>
      </c>
      <c r="B1182" s="8"/>
      <c r="C1182" s="9"/>
      <c r="D1182" s="9">
        <v>63578</v>
      </c>
      <c r="E1182" s="10" t="s">
        <v>10</v>
      </c>
      <c r="F1182" s="9" t="s">
        <v>13</v>
      </c>
      <c r="G1182" s="39" t="s">
        <v>13</v>
      </c>
      <c r="H1182" s="39"/>
      <c r="I1182" s="39"/>
      <c r="J1182" s="39"/>
      <c r="K1182" s="39"/>
    </row>
    <row r="1183" spans="1:11" x14ac:dyDescent="0.25">
      <c r="A1183">
        <v>123</v>
      </c>
      <c r="B1183" s="8"/>
      <c r="C1183" s="9"/>
      <c r="D1183" s="9">
        <v>63578</v>
      </c>
      <c r="E1183" s="10" t="s">
        <v>11</v>
      </c>
      <c r="F1183" s="9" t="s">
        <v>13</v>
      </c>
      <c r="G1183" s="39" t="s">
        <v>11</v>
      </c>
      <c r="H1183" s="39"/>
      <c r="I1183" s="39"/>
      <c r="J1183" s="39"/>
      <c r="K1183" s="39"/>
    </row>
    <row r="1184" spans="1:11" x14ac:dyDescent="0.25">
      <c r="A1184">
        <v>124</v>
      </c>
      <c r="B1184" s="8"/>
      <c r="C1184" s="9"/>
      <c r="D1184" s="9">
        <v>63578</v>
      </c>
      <c r="E1184" s="10" t="s">
        <v>11</v>
      </c>
      <c r="F1184" s="9" t="s">
        <v>13</v>
      </c>
      <c r="G1184" s="39" t="s">
        <v>14</v>
      </c>
      <c r="H1184" s="39"/>
      <c r="I1184" s="39"/>
      <c r="J1184" s="39"/>
      <c r="K1184" s="39"/>
    </row>
    <row r="1185" spans="1:11" x14ac:dyDescent="0.25">
      <c r="A1185">
        <v>125</v>
      </c>
      <c r="B1185" s="8"/>
      <c r="C1185" s="9"/>
      <c r="D1185" s="9">
        <v>63578</v>
      </c>
      <c r="E1185" s="10" t="s">
        <v>10</v>
      </c>
      <c r="F1185" s="9" t="s">
        <v>13</v>
      </c>
      <c r="G1185" s="39" t="s">
        <v>13</v>
      </c>
      <c r="H1185" s="39"/>
      <c r="I1185" s="39"/>
      <c r="J1185" s="39"/>
      <c r="K1185" s="39"/>
    </row>
    <row r="1186" spans="1:11" x14ac:dyDescent="0.25">
      <c r="A1186">
        <v>126</v>
      </c>
      <c r="B1186" s="8"/>
      <c r="C1186" s="9"/>
      <c r="D1186" s="9">
        <v>63578</v>
      </c>
      <c r="E1186" s="10" t="s">
        <v>11</v>
      </c>
      <c r="F1186" s="9" t="s">
        <v>12</v>
      </c>
      <c r="G1186" s="39" t="s">
        <v>14</v>
      </c>
      <c r="H1186" s="39"/>
      <c r="I1186" s="39"/>
      <c r="J1186" s="39"/>
      <c r="K1186" s="39"/>
    </row>
    <row r="1187" spans="1:11" x14ac:dyDescent="0.25">
      <c r="A1187">
        <v>127</v>
      </c>
      <c r="B1187" s="8"/>
      <c r="C1187" s="9"/>
      <c r="D1187" s="9">
        <v>63578</v>
      </c>
      <c r="E1187" s="10" t="s">
        <v>12</v>
      </c>
      <c r="F1187" s="9" t="s">
        <v>13</v>
      </c>
      <c r="G1187" s="39" t="s">
        <v>10</v>
      </c>
      <c r="H1187" s="39">
        <v>20</v>
      </c>
      <c r="I1187" s="39">
        <v>4</v>
      </c>
      <c r="J1187" s="39">
        <v>9</v>
      </c>
      <c r="K1187" s="39"/>
    </row>
    <row r="1188" spans="1:11" x14ac:dyDescent="0.25">
      <c r="A1188">
        <v>128</v>
      </c>
      <c r="B1188" s="8"/>
      <c r="C1188" s="9"/>
      <c r="D1188" s="9">
        <v>63578</v>
      </c>
      <c r="E1188" s="10" t="s">
        <v>11</v>
      </c>
      <c r="F1188" s="9" t="s">
        <v>11</v>
      </c>
      <c r="G1188" s="39" t="s">
        <v>11</v>
      </c>
      <c r="H1188" s="39">
        <v>17</v>
      </c>
      <c r="I1188" s="39">
        <v>4</v>
      </c>
      <c r="J1188" s="39">
        <v>7</v>
      </c>
      <c r="K1188" s="39"/>
    </row>
    <row r="1189" spans="1:11" x14ac:dyDescent="0.25">
      <c r="A1189">
        <v>129</v>
      </c>
      <c r="B1189" s="8"/>
      <c r="C1189" s="9"/>
      <c r="D1189" s="9">
        <v>63578</v>
      </c>
      <c r="E1189" s="10" t="s">
        <v>11</v>
      </c>
      <c r="F1189" s="9" t="s">
        <v>13</v>
      </c>
      <c r="G1189" s="39" t="s">
        <v>10</v>
      </c>
      <c r="H1189" s="39">
        <v>20</v>
      </c>
      <c r="I1189" s="39">
        <v>5</v>
      </c>
      <c r="J1189" s="39"/>
      <c r="K1189" s="39"/>
    </row>
    <row r="1190" spans="1:11" x14ac:dyDescent="0.25">
      <c r="A1190">
        <v>130</v>
      </c>
      <c r="B1190" s="8"/>
      <c r="C1190" s="9"/>
      <c r="D1190" s="9">
        <v>63578</v>
      </c>
      <c r="E1190" s="10" t="s">
        <v>10</v>
      </c>
      <c r="F1190" s="9"/>
      <c r="G1190" s="39"/>
      <c r="H1190" s="39"/>
      <c r="I1190" s="39"/>
      <c r="J1190" s="39"/>
      <c r="K1190" s="39"/>
    </row>
    <row r="1191" spans="1:11" x14ac:dyDescent="0.25">
      <c r="A1191">
        <v>1</v>
      </c>
      <c r="B1191" s="8">
        <v>10</v>
      </c>
      <c r="C1191" s="9" t="s">
        <v>19</v>
      </c>
      <c r="D1191" s="9">
        <v>53977</v>
      </c>
      <c r="E1191" s="10" t="s">
        <v>10</v>
      </c>
      <c r="F1191" s="9" t="s">
        <v>11</v>
      </c>
      <c r="G1191" s="39" t="s">
        <v>13</v>
      </c>
      <c r="H1191" s="39"/>
      <c r="I1191" s="39"/>
      <c r="J1191" s="39"/>
      <c r="K1191" s="39"/>
    </row>
    <row r="1192" spans="1:11" x14ac:dyDescent="0.25">
      <c r="A1192">
        <v>2</v>
      </c>
      <c r="B1192" s="8"/>
      <c r="C1192" s="9"/>
      <c r="D1192" s="9">
        <v>53977</v>
      </c>
      <c r="E1192" s="10" t="s">
        <v>10</v>
      </c>
      <c r="F1192" s="9" t="s">
        <v>11</v>
      </c>
      <c r="G1192" s="39" t="s">
        <v>13</v>
      </c>
      <c r="H1192" s="39"/>
      <c r="I1192" s="39"/>
      <c r="J1192" s="39"/>
      <c r="K1192" s="39"/>
    </row>
    <row r="1193" spans="1:11" x14ac:dyDescent="0.25">
      <c r="A1193">
        <v>3</v>
      </c>
      <c r="B1193" s="8"/>
      <c r="C1193" s="9"/>
      <c r="D1193" s="9">
        <v>53977</v>
      </c>
      <c r="E1193" s="10" t="s">
        <v>10</v>
      </c>
      <c r="F1193" s="9" t="s">
        <v>11</v>
      </c>
      <c r="G1193" s="39" t="s">
        <v>12</v>
      </c>
      <c r="H1193" s="39">
        <v>18</v>
      </c>
      <c r="I1193" s="39">
        <v>3.5</v>
      </c>
      <c r="J1193" s="39">
        <v>12</v>
      </c>
      <c r="K1193" s="39"/>
    </row>
    <row r="1194" spans="1:11" x14ac:dyDescent="0.25">
      <c r="A1194">
        <v>4</v>
      </c>
      <c r="B1194" s="8"/>
      <c r="C1194" s="9"/>
      <c r="D1194" s="9">
        <v>53977</v>
      </c>
      <c r="E1194" s="10" t="s">
        <v>11</v>
      </c>
      <c r="F1194" s="9" t="s">
        <v>11</v>
      </c>
      <c r="G1194" s="39" t="s">
        <v>13</v>
      </c>
      <c r="H1194" s="39"/>
      <c r="I1194" s="39"/>
      <c r="J1194" s="39"/>
      <c r="K1194" s="39" t="s">
        <v>44</v>
      </c>
    </row>
    <row r="1195" spans="1:11" x14ac:dyDescent="0.25">
      <c r="A1195">
        <v>5</v>
      </c>
      <c r="B1195" s="8"/>
      <c r="C1195" s="9"/>
      <c r="D1195" s="9">
        <v>53977</v>
      </c>
      <c r="E1195" s="10" t="s">
        <v>11</v>
      </c>
      <c r="F1195" s="9" t="s">
        <v>11</v>
      </c>
      <c r="G1195" s="39" t="s">
        <v>13</v>
      </c>
      <c r="H1195" s="39"/>
      <c r="I1195" s="39"/>
      <c r="J1195" s="39"/>
      <c r="K1195" s="39" t="s">
        <v>45</v>
      </c>
    </row>
    <row r="1196" spans="1:11" x14ac:dyDescent="0.25">
      <c r="A1196">
        <v>6</v>
      </c>
      <c r="B1196" s="8"/>
      <c r="C1196" s="9"/>
      <c r="D1196" s="9">
        <v>53977</v>
      </c>
      <c r="E1196" s="10" t="s">
        <v>10</v>
      </c>
      <c r="F1196" s="9" t="s">
        <v>11</v>
      </c>
      <c r="G1196" s="39" t="s">
        <v>13</v>
      </c>
      <c r="H1196" s="39"/>
      <c r="I1196" s="39"/>
      <c r="J1196" s="39"/>
      <c r="K1196" s="39"/>
    </row>
    <row r="1197" spans="1:11" x14ac:dyDescent="0.25">
      <c r="A1197">
        <v>7</v>
      </c>
      <c r="B1197" s="8"/>
      <c r="C1197" s="9"/>
      <c r="D1197" s="9">
        <v>53977</v>
      </c>
      <c r="E1197" s="10" t="s">
        <v>10</v>
      </c>
      <c r="F1197" s="9" t="s">
        <v>11</v>
      </c>
      <c r="G1197" s="39" t="s">
        <v>12</v>
      </c>
      <c r="H1197" s="39">
        <v>21</v>
      </c>
      <c r="I1197" s="39">
        <v>4</v>
      </c>
      <c r="J1197" s="39">
        <v>1</v>
      </c>
      <c r="K1197" s="39"/>
    </row>
    <row r="1198" spans="1:11" x14ac:dyDescent="0.25">
      <c r="A1198">
        <v>8</v>
      </c>
      <c r="B1198" s="8"/>
      <c r="C1198" s="9"/>
      <c r="D1198" s="9">
        <v>53977</v>
      </c>
      <c r="E1198" s="10" t="s">
        <v>11</v>
      </c>
      <c r="F1198" s="9" t="s">
        <v>12</v>
      </c>
      <c r="G1198" s="39" t="s">
        <v>13</v>
      </c>
      <c r="H1198" s="39"/>
      <c r="I1198" s="39"/>
      <c r="J1198" s="39"/>
      <c r="K1198" s="39"/>
    </row>
    <row r="1199" spans="1:11" x14ac:dyDescent="0.25">
      <c r="A1199">
        <v>9</v>
      </c>
      <c r="B1199" s="8"/>
      <c r="C1199" s="9"/>
      <c r="D1199" s="9">
        <v>53977</v>
      </c>
      <c r="E1199" s="10" t="s">
        <v>11</v>
      </c>
      <c r="F1199" s="9" t="s">
        <v>12</v>
      </c>
      <c r="G1199" s="39" t="s">
        <v>12</v>
      </c>
      <c r="H1199" s="39">
        <v>20.5</v>
      </c>
      <c r="I1199" s="39">
        <v>3</v>
      </c>
      <c r="J1199" s="39">
        <v>1</v>
      </c>
      <c r="K1199" s="39"/>
    </row>
    <row r="1200" spans="1:11" x14ac:dyDescent="0.25">
      <c r="A1200">
        <v>10</v>
      </c>
      <c r="B1200" s="8"/>
      <c r="C1200" s="9"/>
      <c r="D1200" s="9">
        <v>53977</v>
      </c>
      <c r="E1200" s="10" t="s">
        <v>11</v>
      </c>
      <c r="F1200" s="9" t="s">
        <v>11</v>
      </c>
      <c r="G1200" s="39" t="s">
        <v>13</v>
      </c>
      <c r="H1200" s="39"/>
      <c r="I1200" s="39"/>
      <c r="J1200" s="39"/>
      <c r="K1200" s="39"/>
    </row>
    <row r="1201" spans="1:11" x14ac:dyDescent="0.25">
      <c r="A1201">
        <v>11</v>
      </c>
      <c r="B1201" s="8"/>
      <c r="C1201" s="9"/>
      <c r="D1201" s="9">
        <v>53977</v>
      </c>
      <c r="E1201" s="10" t="s">
        <v>10</v>
      </c>
      <c r="F1201" s="9" t="s">
        <v>11</v>
      </c>
      <c r="G1201" s="39" t="s">
        <v>13</v>
      </c>
      <c r="H1201" s="39"/>
      <c r="I1201" s="39"/>
      <c r="J1201" s="39"/>
      <c r="K1201" s="39"/>
    </row>
    <row r="1202" spans="1:11" x14ac:dyDescent="0.25">
      <c r="A1202">
        <v>12</v>
      </c>
      <c r="B1202" s="8"/>
      <c r="C1202" s="9"/>
      <c r="D1202" s="9">
        <v>53977</v>
      </c>
      <c r="E1202" s="10" t="s">
        <v>10</v>
      </c>
      <c r="F1202" s="9" t="s">
        <v>11</v>
      </c>
      <c r="G1202" s="39" t="s">
        <v>13</v>
      </c>
      <c r="H1202" s="39"/>
      <c r="I1202" s="39"/>
      <c r="J1202" s="39"/>
      <c r="K1202" s="39"/>
    </row>
    <row r="1203" spans="1:11" x14ac:dyDescent="0.25">
      <c r="A1203">
        <v>13</v>
      </c>
      <c r="B1203" s="8"/>
      <c r="C1203" s="9"/>
      <c r="D1203" s="9">
        <v>53977</v>
      </c>
      <c r="E1203" s="10" t="s">
        <v>10</v>
      </c>
      <c r="F1203" s="9" t="s">
        <v>11</v>
      </c>
      <c r="G1203" s="39" t="s">
        <v>12</v>
      </c>
      <c r="H1203" s="39">
        <v>23</v>
      </c>
      <c r="I1203" s="39">
        <v>4</v>
      </c>
      <c r="J1203" s="39">
        <v>2</v>
      </c>
      <c r="K1203" s="39"/>
    </row>
    <row r="1204" spans="1:11" x14ac:dyDescent="0.25">
      <c r="A1204">
        <v>14</v>
      </c>
      <c r="B1204" s="8"/>
      <c r="C1204" s="9"/>
      <c r="D1204" s="9">
        <v>53977</v>
      </c>
      <c r="E1204" s="10" t="s">
        <v>11</v>
      </c>
      <c r="F1204" s="9" t="s">
        <v>11</v>
      </c>
      <c r="G1204" s="39" t="s">
        <v>12</v>
      </c>
      <c r="H1204" s="39">
        <v>20</v>
      </c>
      <c r="I1204" s="39">
        <v>3</v>
      </c>
      <c r="J1204" s="39">
        <v>1</v>
      </c>
      <c r="K1204" s="39"/>
    </row>
    <row r="1205" spans="1:11" x14ac:dyDescent="0.25">
      <c r="A1205">
        <v>15</v>
      </c>
      <c r="B1205" s="8"/>
      <c r="C1205" s="9"/>
      <c r="D1205" s="9">
        <v>53977</v>
      </c>
      <c r="E1205" s="10" t="s">
        <v>11</v>
      </c>
      <c r="F1205" s="9" t="s">
        <v>11</v>
      </c>
      <c r="G1205" s="39" t="s">
        <v>13</v>
      </c>
      <c r="H1205" s="39"/>
      <c r="I1205" s="39"/>
      <c r="J1205" s="39"/>
      <c r="K1205" s="39"/>
    </row>
    <row r="1206" spans="1:11" x14ac:dyDescent="0.25">
      <c r="A1206">
        <v>16</v>
      </c>
      <c r="B1206" s="8"/>
      <c r="C1206" s="9"/>
      <c r="D1206" s="9">
        <v>53977</v>
      </c>
      <c r="E1206" s="10" t="s">
        <v>11</v>
      </c>
      <c r="F1206" s="9" t="s">
        <v>11</v>
      </c>
      <c r="G1206" s="39" t="s">
        <v>12</v>
      </c>
      <c r="H1206" s="39">
        <v>19</v>
      </c>
      <c r="I1206" s="39">
        <v>3.5</v>
      </c>
      <c r="J1206" s="39">
        <v>3</v>
      </c>
      <c r="K1206" s="39"/>
    </row>
    <row r="1207" spans="1:11" x14ac:dyDescent="0.25">
      <c r="A1207">
        <v>17</v>
      </c>
      <c r="B1207" s="8"/>
      <c r="C1207" s="9"/>
      <c r="D1207" s="9">
        <v>53977</v>
      </c>
      <c r="E1207" s="10" t="s">
        <v>11</v>
      </c>
      <c r="F1207" s="9" t="s">
        <v>11</v>
      </c>
      <c r="G1207" s="39" t="s">
        <v>12</v>
      </c>
      <c r="H1207" s="39">
        <v>21</v>
      </c>
      <c r="I1207" s="39">
        <v>3</v>
      </c>
      <c r="J1207" s="39">
        <v>1</v>
      </c>
      <c r="K1207" s="39"/>
    </row>
    <row r="1208" spans="1:11" x14ac:dyDescent="0.25">
      <c r="A1208">
        <v>18</v>
      </c>
      <c r="B1208" s="8"/>
      <c r="C1208" s="9"/>
      <c r="D1208" s="9">
        <v>53977</v>
      </c>
      <c r="E1208" s="10" t="s">
        <v>10</v>
      </c>
      <c r="F1208" s="9" t="s">
        <v>11</v>
      </c>
      <c r="G1208" s="39" t="s">
        <v>12</v>
      </c>
      <c r="H1208" s="39">
        <v>20</v>
      </c>
      <c r="I1208" s="39">
        <v>3</v>
      </c>
      <c r="J1208" s="39">
        <v>2.5</v>
      </c>
      <c r="K1208" s="39"/>
    </row>
    <row r="1209" spans="1:11" x14ac:dyDescent="0.25">
      <c r="A1209">
        <v>19</v>
      </c>
      <c r="B1209" s="8"/>
      <c r="C1209" s="9"/>
      <c r="D1209" s="9">
        <v>53977</v>
      </c>
      <c r="E1209" s="10" t="s">
        <v>11</v>
      </c>
      <c r="F1209" s="9" t="s">
        <v>11</v>
      </c>
      <c r="G1209" s="39" t="s">
        <v>13</v>
      </c>
      <c r="H1209" s="39"/>
      <c r="I1209" s="39"/>
      <c r="J1209" s="39"/>
      <c r="K1209" s="39"/>
    </row>
    <row r="1210" spans="1:11" x14ac:dyDescent="0.25">
      <c r="A1210">
        <v>20</v>
      </c>
      <c r="B1210" s="8"/>
      <c r="C1210" s="9"/>
      <c r="D1210" s="9">
        <v>53977</v>
      </c>
      <c r="E1210" s="10" t="s">
        <v>10</v>
      </c>
      <c r="F1210" s="9" t="s">
        <v>11</v>
      </c>
      <c r="G1210" s="39" t="s">
        <v>12</v>
      </c>
      <c r="H1210" s="39">
        <v>15</v>
      </c>
      <c r="I1210" s="39">
        <v>2.5</v>
      </c>
      <c r="J1210" s="39">
        <v>1</v>
      </c>
      <c r="K1210" s="39"/>
    </row>
    <row r="1211" spans="1:11" x14ac:dyDescent="0.25">
      <c r="A1211">
        <v>21</v>
      </c>
      <c r="B1211" s="8"/>
      <c r="C1211" s="9"/>
      <c r="D1211" s="9">
        <v>53977</v>
      </c>
      <c r="E1211" s="10" t="s">
        <v>10</v>
      </c>
      <c r="F1211" s="9" t="s">
        <v>10</v>
      </c>
      <c r="G1211" s="39" t="s">
        <v>12</v>
      </c>
      <c r="H1211" s="39">
        <v>13</v>
      </c>
      <c r="I1211" s="39">
        <v>4</v>
      </c>
      <c r="J1211" s="39">
        <v>4</v>
      </c>
      <c r="K1211" s="39"/>
    </row>
    <row r="1212" spans="1:11" x14ac:dyDescent="0.25">
      <c r="A1212">
        <v>22</v>
      </c>
      <c r="B1212" s="8"/>
      <c r="C1212" s="9"/>
      <c r="D1212" s="9">
        <v>53977</v>
      </c>
      <c r="E1212" s="10" t="s">
        <v>11</v>
      </c>
      <c r="F1212" s="9" t="s">
        <v>11</v>
      </c>
      <c r="G1212" s="39" t="s">
        <v>11</v>
      </c>
      <c r="H1212" s="39">
        <v>20</v>
      </c>
      <c r="I1212" s="39">
        <v>2.5</v>
      </c>
      <c r="J1212" s="39">
        <v>4</v>
      </c>
      <c r="K1212" s="39"/>
    </row>
    <row r="1213" spans="1:11" x14ac:dyDescent="0.25">
      <c r="A1213">
        <v>23</v>
      </c>
      <c r="B1213" s="8"/>
      <c r="C1213" s="9"/>
      <c r="D1213" s="9">
        <v>53977</v>
      </c>
      <c r="E1213" s="10" t="s">
        <v>10</v>
      </c>
      <c r="F1213" s="9" t="s">
        <v>10</v>
      </c>
      <c r="G1213" s="39" t="s">
        <v>11</v>
      </c>
      <c r="H1213" s="39">
        <v>19</v>
      </c>
      <c r="I1213" s="39">
        <v>3</v>
      </c>
      <c r="J1213" s="39">
        <v>5</v>
      </c>
      <c r="K1213" s="39"/>
    </row>
    <row r="1214" spans="1:11" x14ac:dyDescent="0.25">
      <c r="A1214">
        <v>24</v>
      </c>
      <c r="B1214" s="8"/>
      <c r="C1214" s="9"/>
      <c r="D1214" s="9">
        <v>53977</v>
      </c>
      <c r="E1214" s="10" t="s">
        <v>10</v>
      </c>
      <c r="F1214" s="9" t="s">
        <v>11</v>
      </c>
      <c r="G1214" s="39" t="s">
        <v>12</v>
      </c>
      <c r="H1214" s="39">
        <v>16.5</v>
      </c>
      <c r="I1214" s="39">
        <v>3</v>
      </c>
      <c r="J1214" s="39">
        <v>1</v>
      </c>
      <c r="K1214" s="39"/>
    </row>
    <row r="1215" spans="1:11" x14ac:dyDescent="0.25">
      <c r="A1215">
        <v>25</v>
      </c>
      <c r="B1215" s="8"/>
      <c r="C1215" s="9"/>
      <c r="D1215" s="9">
        <v>53977</v>
      </c>
      <c r="E1215" s="10" t="s">
        <v>11</v>
      </c>
      <c r="F1215" s="9" t="s">
        <v>11</v>
      </c>
      <c r="G1215" s="39" t="s">
        <v>13</v>
      </c>
      <c r="H1215" s="39"/>
      <c r="I1215" s="39"/>
      <c r="J1215" s="39"/>
      <c r="K1215" s="39"/>
    </row>
    <row r="1216" spans="1:11" x14ac:dyDescent="0.25">
      <c r="A1216">
        <v>26</v>
      </c>
      <c r="B1216" s="8"/>
      <c r="C1216" s="9"/>
      <c r="D1216" s="9">
        <v>53977</v>
      </c>
      <c r="E1216" s="10" t="s">
        <v>11</v>
      </c>
      <c r="F1216" s="9" t="s">
        <v>11</v>
      </c>
      <c r="G1216" s="39" t="s">
        <v>12</v>
      </c>
      <c r="H1216" s="39">
        <v>14</v>
      </c>
      <c r="I1216" s="39">
        <v>3</v>
      </c>
      <c r="J1216" s="39">
        <v>3.5</v>
      </c>
      <c r="K1216" s="39"/>
    </row>
    <row r="1217" spans="1:11" x14ac:dyDescent="0.25">
      <c r="A1217">
        <v>27</v>
      </c>
      <c r="B1217" s="8"/>
      <c r="C1217" s="9"/>
      <c r="D1217" s="9">
        <v>53977</v>
      </c>
      <c r="E1217" s="10" t="s">
        <v>10</v>
      </c>
      <c r="F1217" s="9" t="s">
        <v>11</v>
      </c>
      <c r="G1217" s="39" t="s">
        <v>12</v>
      </c>
      <c r="H1217" s="39">
        <v>19</v>
      </c>
      <c r="I1217" s="39">
        <v>3</v>
      </c>
      <c r="J1217" s="39">
        <v>2</v>
      </c>
      <c r="K1217" s="39"/>
    </row>
    <row r="1218" spans="1:11" x14ac:dyDescent="0.25">
      <c r="A1218">
        <v>28</v>
      </c>
      <c r="B1218" s="8"/>
      <c r="C1218" s="9"/>
      <c r="D1218" s="9">
        <v>53977</v>
      </c>
      <c r="E1218" s="10" t="s">
        <v>11</v>
      </c>
      <c r="F1218" s="9" t="s">
        <v>12</v>
      </c>
      <c r="G1218" s="39" t="s">
        <v>12</v>
      </c>
      <c r="H1218" s="39">
        <v>23</v>
      </c>
      <c r="I1218" s="39">
        <v>2.5</v>
      </c>
      <c r="J1218" s="39">
        <v>2</v>
      </c>
      <c r="K1218" s="39"/>
    </row>
    <row r="1219" spans="1:11" x14ac:dyDescent="0.25">
      <c r="A1219">
        <v>29</v>
      </c>
      <c r="B1219" s="8"/>
      <c r="C1219" s="9"/>
      <c r="D1219" s="9">
        <v>53977</v>
      </c>
      <c r="E1219" s="10" t="s">
        <v>11</v>
      </c>
      <c r="F1219" s="9" t="s">
        <v>11</v>
      </c>
      <c r="G1219" s="39" t="s">
        <v>12</v>
      </c>
      <c r="H1219" s="39">
        <v>17</v>
      </c>
      <c r="I1219" s="39">
        <v>3</v>
      </c>
      <c r="J1219" s="39">
        <v>4</v>
      </c>
      <c r="K1219" s="39"/>
    </row>
    <row r="1220" spans="1:11" x14ac:dyDescent="0.25">
      <c r="A1220">
        <v>30</v>
      </c>
      <c r="B1220" s="8"/>
      <c r="C1220" s="9"/>
      <c r="D1220" s="9">
        <v>53977</v>
      </c>
      <c r="E1220" s="10" t="s">
        <v>11</v>
      </c>
      <c r="F1220" s="9" t="s">
        <v>11</v>
      </c>
      <c r="G1220" s="39" t="s">
        <v>12</v>
      </c>
      <c r="H1220" s="39">
        <v>18</v>
      </c>
      <c r="I1220" s="39">
        <v>3</v>
      </c>
      <c r="J1220" s="39">
        <v>1</v>
      </c>
      <c r="K1220" s="39"/>
    </row>
    <row r="1221" spans="1:11" x14ac:dyDescent="0.25">
      <c r="A1221">
        <v>31</v>
      </c>
      <c r="B1221" s="8"/>
      <c r="C1221" s="9"/>
      <c r="D1221" s="9">
        <v>53977</v>
      </c>
      <c r="E1221" s="10" t="s">
        <v>10</v>
      </c>
      <c r="F1221" s="9" t="s">
        <v>12</v>
      </c>
      <c r="G1221" s="39" t="s">
        <v>12</v>
      </c>
      <c r="H1221" s="39">
        <v>17.5</v>
      </c>
      <c r="I1221" s="39">
        <v>3</v>
      </c>
      <c r="J1221" s="39">
        <v>1</v>
      </c>
      <c r="K1221" s="39"/>
    </row>
    <row r="1222" spans="1:11" x14ac:dyDescent="0.25">
      <c r="A1222">
        <v>32</v>
      </c>
      <c r="B1222" s="8"/>
      <c r="C1222" s="9"/>
      <c r="D1222" s="9">
        <v>53977</v>
      </c>
      <c r="E1222" s="10" t="s">
        <v>11</v>
      </c>
      <c r="F1222" s="9" t="s">
        <v>12</v>
      </c>
      <c r="G1222" s="39" t="s">
        <v>12</v>
      </c>
      <c r="H1222" s="39">
        <v>18</v>
      </c>
      <c r="I1222" s="39">
        <v>3.5</v>
      </c>
      <c r="J1222" s="39">
        <v>1</v>
      </c>
      <c r="K1222" s="39"/>
    </row>
    <row r="1223" spans="1:11" x14ac:dyDescent="0.25">
      <c r="A1223">
        <v>33</v>
      </c>
      <c r="B1223" s="8"/>
      <c r="C1223" s="9"/>
      <c r="D1223" s="9">
        <v>53977</v>
      </c>
      <c r="E1223" s="10" t="s">
        <v>11</v>
      </c>
      <c r="F1223" s="9" t="s">
        <v>11</v>
      </c>
      <c r="G1223" s="39" t="s">
        <v>12</v>
      </c>
      <c r="H1223" s="39">
        <v>21</v>
      </c>
      <c r="I1223" s="39">
        <v>3</v>
      </c>
      <c r="J1223" s="39">
        <v>0.5</v>
      </c>
      <c r="K1223" s="39"/>
    </row>
    <row r="1224" spans="1:11" x14ac:dyDescent="0.25">
      <c r="A1224">
        <v>34</v>
      </c>
      <c r="B1224" s="8"/>
      <c r="C1224" s="9"/>
      <c r="D1224" s="9">
        <v>53977</v>
      </c>
      <c r="E1224" s="10" t="s">
        <v>11</v>
      </c>
      <c r="F1224" s="9" t="s">
        <v>11</v>
      </c>
      <c r="G1224" s="39" t="s">
        <v>12</v>
      </c>
      <c r="H1224" s="39">
        <v>22</v>
      </c>
      <c r="I1224" s="39">
        <v>5</v>
      </c>
      <c r="J1224" s="39">
        <v>3</v>
      </c>
      <c r="K1224" s="39"/>
    </row>
    <row r="1225" spans="1:11" x14ac:dyDescent="0.25">
      <c r="A1225">
        <v>35</v>
      </c>
      <c r="B1225" s="8"/>
      <c r="C1225" s="9"/>
      <c r="D1225" s="9">
        <v>53977</v>
      </c>
      <c r="E1225" s="10" t="s">
        <v>10</v>
      </c>
      <c r="F1225" s="9" t="s">
        <v>11</v>
      </c>
      <c r="G1225" s="39" t="s">
        <v>13</v>
      </c>
      <c r="H1225" s="39"/>
      <c r="I1225" s="39"/>
      <c r="J1225" s="39"/>
      <c r="K1225" s="39"/>
    </row>
    <row r="1226" spans="1:11" x14ac:dyDescent="0.25">
      <c r="A1226">
        <v>36</v>
      </c>
      <c r="B1226" s="8"/>
      <c r="C1226" s="9"/>
      <c r="D1226" s="9">
        <v>53977</v>
      </c>
      <c r="E1226" s="10" t="s">
        <v>10</v>
      </c>
      <c r="F1226" s="9" t="s">
        <v>11</v>
      </c>
      <c r="G1226" s="39" t="s">
        <v>12</v>
      </c>
      <c r="H1226" s="39">
        <v>21</v>
      </c>
      <c r="I1226" s="39">
        <v>4</v>
      </c>
      <c r="J1226" s="39">
        <v>2</v>
      </c>
      <c r="K1226" s="39"/>
    </row>
    <row r="1227" spans="1:11" x14ac:dyDescent="0.25">
      <c r="A1227">
        <v>37</v>
      </c>
      <c r="B1227" s="8"/>
      <c r="C1227" s="9"/>
      <c r="D1227" s="9">
        <v>53977</v>
      </c>
      <c r="E1227" s="10" t="s">
        <v>10</v>
      </c>
      <c r="F1227" s="9" t="s">
        <v>11</v>
      </c>
      <c r="G1227" s="39" t="s">
        <v>12</v>
      </c>
      <c r="H1227" s="39">
        <v>26</v>
      </c>
      <c r="I1227" s="39">
        <v>6</v>
      </c>
      <c r="J1227" s="39">
        <v>5</v>
      </c>
      <c r="K1227" s="39"/>
    </row>
    <row r="1228" spans="1:11" x14ac:dyDescent="0.25">
      <c r="A1228">
        <v>38</v>
      </c>
      <c r="B1228" s="8"/>
      <c r="C1228" s="9"/>
      <c r="D1228" s="9">
        <v>53977</v>
      </c>
      <c r="E1228" s="10" t="s">
        <v>10</v>
      </c>
      <c r="F1228" s="9" t="s">
        <v>11</v>
      </c>
      <c r="G1228" s="39" t="s">
        <v>12</v>
      </c>
      <c r="H1228" s="39">
        <v>24</v>
      </c>
      <c r="I1228" s="39">
        <v>3</v>
      </c>
      <c r="J1228" s="39">
        <v>5</v>
      </c>
      <c r="K1228" s="39"/>
    </row>
    <row r="1229" spans="1:11" x14ac:dyDescent="0.25">
      <c r="A1229">
        <v>39</v>
      </c>
      <c r="B1229" s="8"/>
      <c r="C1229" s="9"/>
      <c r="D1229" s="9">
        <v>53977</v>
      </c>
      <c r="E1229" s="10" t="s">
        <v>10</v>
      </c>
      <c r="F1229" s="9" t="s">
        <v>11</v>
      </c>
      <c r="G1229" s="39" t="s">
        <v>13</v>
      </c>
      <c r="H1229" s="39"/>
      <c r="I1229" s="39"/>
      <c r="J1229" s="39"/>
      <c r="K1229" s="39"/>
    </row>
    <row r="1230" spans="1:11" x14ac:dyDescent="0.25">
      <c r="A1230">
        <v>40</v>
      </c>
      <c r="B1230" s="8"/>
      <c r="C1230" s="9"/>
      <c r="D1230" s="9">
        <v>53977</v>
      </c>
      <c r="E1230" s="10" t="s">
        <v>11</v>
      </c>
      <c r="F1230" s="9" t="s">
        <v>11</v>
      </c>
      <c r="G1230" s="39" t="s">
        <v>12</v>
      </c>
      <c r="H1230" s="39">
        <v>18</v>
      </c>
      <c r="I1230" s="39">
        <v>3</v>
      </c>
      <c r="J1230" s="39">
        <v>3.5</v>
      </c>
      <c r="K1230" s="39"/>
    </row>
    <row r="1231" spans="1:11" x14ac:dyDescent="0.25">
      <c r="A1231">
        <v>41</v>
      </c>
      <c r="B1231" s="8"/>
      <c r="C1231" s="9"/>
      <c r="D1231" s="9">
        <v>53977</v>
      </c>
      <c r="E1231" s="10" t="s">
        <v>11</v>
      </c>
      <c r="F1231" s="9" t="s">
        <v>10</v>
      </c>
      <c r="G1231" s="39" t="s">
        <v>13</v>
      </c>
      <c r="H1231" s="39"/>
      <c r="I1231" s="39"/>
      <c r="J1231" s="39"/>
      <c r="K1231" s="39"/>
    </row>
    <row r="1232" spans="1:11" x14ac:dyDescent="0.25">
      <c r="A1232">
        <v>42</v>
      </c>
      <c r="B1232" s="8"/>
      <c r="C1232" s="9"/>
      <c r="D1232" s="9">
        <v>53977</v>
      </c>
      <c r="E1232" s="10" t="s">
        <v>10</v>
      </c>
      <c r="F1232" s="9" t="s">
        <v>12</v>
      </c>
      <c r="G1232" s="39" t="s">
        <v>13</v>
      </c>
      <c r="H1232" s="39"/>
      <c r="I1232" s="39"/>
      <c r="J1232" s="39"/>
      <c r="K1232" s="39"/>
    </row>
    <row r="1233" spans="1:11" x14ac:dyDescent="0.25">
      <c r="A1233">
        <v>43</v>
      </c>
      <c r="B1233" s="8"/>
      <c r="C1233" s="9"/>
      <c r="D1233" s="9">
        <v>53977</v>
      </c>
      <c r="E1233" s="10" t="s">
        <v>11</v>
      </c>
      <c r="F1233" s="9" t="s">
        <v>12</v>
      </c>
      <c r="G1233" s="39" t="s">
        <v>13</v>
      </c>
      <c r="H1233" s="39"/>
      <c r="I1233" s="39"/>
      <c r="J1233" s="39"/>
      <c r="K1233" s="39"/>
    </row>
    <row r="1234" spans="1:11" x14ac:dyDescent="0.25">
      <c r="A1234">
        <v>44</v>
      </c>
      <c r="B1234" s="8"/>
      <c r="C1234" s="9"/>
      <c r="D1234" s="9">
        <v>53977</v>
      </c>
      <c r="E1234" s="10" t="s">
        <v>11</v>
      </c>
      <c r="F1234" s="9" t="s">
        <v>12</v>
      </c>
      <c r="G1234" s="39" t="s">
        <v>12</v>
      </c>
      <c r="H1234" s="39">
        <v>21</v>
      </c>
      <c r="I1234" s="39">
        <v>4</v>
      </c>
      <c r="J1234" s="39">
        <v>3</v>
      </c>
      <c r="K1234" s="39"/>
    </row>
    <row r="1235" spans="1:11" x14ac:dyDescent="0.25">
      <c r="A1235">
        <v>45</v>
      </c>
      <c r="B1235" s="8"/>
      <c r="C1235" s="9"/>
      <c r="D1235" s="9">
        <v>53977</v>
      </c>
      <c r="E1235" s="10" t="s">
        <v>11</v>
      </c>
      <c r="F1235" s="9" t="s">
        <v>11</v>
      </c>
      <c r="G1235" s="39" t="s">
        <v>12</v>
      </c>
      <c r="H1235" s="39">
        <v>16</v>
      </c>
      <c r="I1235" s="39">
        <v>2.5</v>
      </c>
      <c r="J1235" s="39">
        <v>1</v>
      </c>
      <c r="K1235" s="39"/>
    </row>
    <row r="1236" spans="1:11" x14ac:dyDescent="0.25">
      <c r="A1236">
        <v>46</v>
      </c>
      <c r="B1236" s="8"/>
      <c r="C1236" s="9"/>
      <c r="D1236" s="9">
        <v>53977</v>
      </c>
      <c r="E1236" s="10" t="s">
        <v>11</v>
      </c>
      <c r="F1236" s="9" t="s">
        <v>12</v>
      </c>
      <c r="G1236" s="39" t="s">
        <v>12</v>
      </c>
      <c r="H1236" s="39">
        <v>18</v>
      </c>
      <c r="I1236" s="39">
        <v>3</v>
      </c>
      <c r="J1236" s="39">
        <v>2</v>
      </c>
      <c r="K1236" s="39"/>
    </row>
    <row r="1237" spans="1:11" x14ac:dyDescent="0.25">
      <c r="A1237">
        <v>47</v>
      </c>
      <c r="B1237" s="8"/>
      <c r="C1237" s="9"/>
      <c r="D1237" s="9">
        <v>53977</v>
      </c>
      <c r="E1237" s="10" t="s">
        <v>11</v>
      </c>
      <c r="F1237" s="9" t="s">
        <v>12</v>
      </c>
      <c r="G1237" s="39" t="s">
        <v>13</v>
      </c>
      <c r="H1237" s="39"/>
      <c r="I1237" s="39"/>
      <c r="J1237" s="39"/>
      <c r="K1237" s="39"/>
    </row>
    <row r="1238" spans="1:11" x14ac:dyDescent="0.25">
      <c r="A1238">
        <v>48</v>
      </c>
      <c r="B1238" s="8"/>
      <c r="C1238" s="9"/>
      <c r="D1238" s="9">
        <v>53977</v>
      </c>
      <c r="E1238" s="10" t="s">
        <v>10</v>
      </c>
      <c r="F1238" s="9" t="s">
        <v>11</v>
      </c>
      <c r="G1238" s="39" t="s">
        <v>13</v>
      </c>
      <c r="H1238" s="39"/>
      <c r="I1238" s="39"/>
      <c r="J1238" s="39"/>
      <c r="K1238" s="39"/>
    </row>
    <row r="1239" spans="1:11" x14ac:dyDescent="0.25">
      <c r="A1239">
        <v>49</v>
      </c>
      <c r="B1239" s="8"/>
      <c r="C1239" s="9"/>
      <c r="D1239" s="9">
        <v>53977</v>
      </c>
      <c r="E1239" s="10" t="s">
        <v>11</v>
      </c>
      <c r="F1239" s="9" t="s">
        <v>11</v>
      </c>
      <c r="G1239" s="39" t="s">
        <v>13</v>
      </c>
      <c r="H1239" s="39"/>
      <c r="I1239" s="39"/>
      <c r="J1239" s="39"/>
      <c r="K1239" s="39"/>
    </row>
    <row r="1240" spans="1:11" x14ac:dyDescent="0.25">
      <c r="A1240">
        <v>50</v>
      </c>
      <c r="B1240" s="8"/>
      <c r="C1240" s="9"/>
      <c r="D1240" s="9">
        <v>53977</v>
      </c>
      <c r="E1240" s="10" t="s">
        <v>11</v>
      </c>
      <c r="F1240" s="9" t="s">
        <v>11</v>
      </c>
      <c r="G1240" s="39" t="s">
        <v>12</v>
      </c>
      <c r="H1240" s="39">
        <v>21</v>
      </c>
      <c r="I1240" s="39">
        <v>3</v>
      </c>
      <c r="J1240" s="39">
        <v>1</v>
      </c>
      <c r="K1240" s="39"/>
    </row>
    <row r="1241" spans="1:11" x14ac:dyDescent="0.25">
      <c r="A1241">
        <v>51</v>
      </c>
      <c r="B1241" s="8"/>
      <c r="C1241" s="9"/>
      <c r="D1241" s="9">
        <v>53977</v>
      </c>
      <c r="E1241" s="10" t="s">
        <v>11</v>
      </c>
      <c r="F1241" s="9" t="s">
        <v>12</v>
      </c>
      <c r="G1241" s="39" t="s">
        <v>13</v>
      </c>
      <c r="H1241" s="39"/>
      <c r="I1241" s="39"/>
      <c r="J1241" s="39"/>
      <c r="K1241" s="39"/>
    </row>
    <row r="1242" spans="1:11" x14ac:dyDescent="0.25">
      <c r="A1242">
        <v>52</v>
      </c>
      <c r="B1242" s="8"/>
      <c r="C1242" s="9"/>
      <c r="D1242" s="9">
        <v>53977</v>
      </c>
      <c r="E1242" s="10" t="s">
        <v>11</v>
      </c>
      <c r="F1242" s="9" t="s">
        <v>12</v>
      </c>
      <c r="G1242" s="39" t="s">
        <v>12</v>
      </c>
      <c r="H1242" s="39">
        <v>16</v>
      </c>
      <c r="I1242" s="39">
        <v>2.5</v>
      </c>
      <c r="J1242" s="39">
        <v>1</v>
      </c>
      <c r="K1242" s="39"/>
    </row>
    <row r="1243" spans="1:11" x14ac:dyDescent="0.25">
      <c r="A1243">
        <v>53</v>
      </c>
      <c r="B1243" s="8"/>
      <c r="C1243" s="9"/>
      <c r="D1243" s="9">
        <v>53977</v>
      </c>
      <c r="E1243" s="10" t="s">
        <v>10</v>
      </c>
      <c r="F1243" s="9" t="s">
        <v>12</v>
      </c>
      <c r="G1243" s="39" t="s">
        <v>13</v>
      </c>
      <c r="H1243" s="39"/>
      <c r="I1243" s="39"/>
      <c r="J1243" s="39"/>
      <c r="K1243" s="39"/>
    </row>
    <row r="1244" spans="1:11" x14ac:dyDescent="0.25">
      <c r="A1244">
        <v>54</v>
      </c>
      <c r="B1244" s="8"/>
      <c r="C1244" s="9"/>
      <c r="D1244" s="9">
        <v>53977</v>
      </c>
      <c r="E1244" s="10" t="s">
        <v>10</v>
      </c>
      <c r="F1244" s="9" t="s">
        <v>11</v>
      </c>
      <c r="G1244" s="39" t="s">
        <v>11</v>
      </c>
      <c r="H1244" s="39">
        <v>23</v>
      </c>
      <c r="I1244" s="39">
        <v>3</v>
      </c>
      <c r="J1244" s="39">
        <v>6</v>
      </c>
      <c r="K1244" s="39"/>
    </row>
    <row r="1245" spans="1:11" x14ac:dyDescent="0.25">
      <c r="A1245">
        <v>55</v>
      </c>
      <c r="B1245" s="8"/>
      <c r="C1245" s="9"/>
      <c r="D1245" s="9">
        <v>53977</v>
      </c>
      <c r="E1245" s="10" t="s">
        <v>11</v>
      </c>
      <c r="F1245" s="9" t="s">
        <v>12</v>
      </c>
      <c r="G1245" s="39" t="s">
        <v>13</v>
      </c>
      <c r="H1245" s="39"/>
      <c r="I1245" s="39"/>
      <c r="J1245" s="39"/>
      <c r="K1245" s="39"/>
    </row>
    <row r="1246" spans="1:11" x14ac:dyDescent="0.25">
      <c r="A1246">
        <v>56</v>
      </c>
      <c r="B1246" s="8"/>
      <c r="C1246" s="9"/>
      <c r="D1246" s="9">
        <v>53977</v>
      </c>
      <c r="E1246" s="10" t="s">
        <v>11</v>
      </c>
      <c r="F1246" s="9" t="s">
        <v>11</v>
      </c>
      <c r="G1246" s="39" t="s">
        <v>13</v>
      </c>
      <c r="H1246" s="39"/>
      <c r="I1246" s="39"/>
      <c r="J1246" s="39"/>
      <c r="K1246" s="39"/>
    </row>
    <row r="1247" spans="1:11" x14ac:dyDescent="0.25">
      <c r="A1247">
        <v>57</v>
      </c>
      <c r="B1247" s="8"/>
      <c r="C1247" s="9"/>
      <c r="D1247" s="9">
        <v>53977</v>
      </c>
      <c r="E1247" s="10" t="s">
        <v>11</v>
      </c>
      <c r="F1247" s="9" t="s">
        <v>12</v>
      </c>
      <c r="G1247" s="39" t="s">
        <v>12</v>
      </c>
      <c r="H1247" s="39">
        <v>20</v>
      </c>
      <c r="I1247" s="39">
        <v>4</v>
      </c>
      <c r="J1247" s="39">
        <v>2</v>
      </c>
      <c r="K1247" s="39"/>
    </row>
    <row r="1248" spans="1:11" x14ac:dyDescent="0.25">
      <c r="A1248">
        <v>58</v>
      </c>
      <c r="B1248" s="8"/>
      <c r="C1248" s="9"/>
      <c r="D1248" s="9">
        <v>53977</v>
      </c>
      <c r="E1248" s="10" t="s">
        <v>11</v>
      </c>
      <c r="F1248" s="9" t="s">
        <v>12</v>
      </c>
      <c r="G1248" s="39" t="s">
        <v>13</v>
      </c>
      <c r="H1248" s="39"/>
      <c r="I1248" s="39"/>
      <c r="J1248" s="39"/>
      <c r="K1248" s="39"/>
    </row>
    <row r="1249" spans="1:11" x14ac:dyDescent="0.25">
      <c r="A1249">
        <v>59</v>
      </c>
      <c r="B1249" s="8"/>
      <c r="C1249" s="9"/>
      <c r="D1249" s="9">
        <v>53977</v>
      </c>
      <c r="E1249" s="10" t="s">
        <v>11</v>
      </c>
      <c r="F1249" s="9" t="s">
        <v>11</v>
      </c>
      <c r="G1249" s="39" t="s">
        <v>14</v>
      </c>
      <c r="H1249" s="39"/>
      <c r="I1249" s="39"/>
      <c r="J1249" s="39"/>
      <c r="K1249" s="39"/>
    </row>
    <row r="1250" spans="1:11" x14ac:dyDescent="0.25">
      <c r="A1250">
        <v>60</v>
      </c>
      <c r="B1250" s="8"/>
      <c r="C1250" s="9"/>
      <c r="D1250" s="9">
        <v>53977</v>
      </c>
      <c r="E1250" s="10" t="s">
        <v>11</v>
      </c>
      <c r="F1250" s="9" t="s">
        <v>12</v>
      </c>
      <c r="G1250" s="39" t="s">
        <v>12</v>
      </c>
      <c r="H1250" s="39">
        <v>21</v>
      </c>
      <c r="I1250" s="39">
        <v>4</v>
      </c>
      <c r="J1250" s="39">
        <v>1</v>
      </c>
      <c r="K1250" s="39"/>
    </row>
    <row r="1251" spans="1:11" x14ac:dyDescent="0.25">
      <c r="A1251">
        <v>61</v>
      </c>
      <c r="B1251" s="8"/>
      <c r="C1251" s="9"/>
      <c r="D1251" s="9">
        <v>53977</v>
      </c>
      <c r="E1251" s="10" t="s">
        <v>11</v>
      </c>
      <c r="F1251" s="9" t="s">
        <v>12</v>
      </c>
      <c r="G1251" s="39" t="s">
        <v>12</v>
      </c>
      <c r="H1251" s="39">
        <v>14</v>
      </c>
      <c r="I1251" s="39">
        <v>4</v>
      </c>
      <c r="J1251" s="39">
        <v>4</v>
      </c>
      <c r="K1251" s="39"/>
    </row>
    <row r="1252" spans="1:11" x14ac:dyDescent="0.25">
      <c r="A1252">
        <v>62</v>
      </c>
      <c r="B1252" s="8"/>
      <c r="C1252" s="9"/>
      <c r="D1252" s="9">
        <v>53977</v>
      </c>
      <c r="E1252" s="10" t="s">
        <v>11</v>
      </c>
      <c r="F1252" s="9" t="s">
        <v>11</v>
      </c>
      <c r="G1252" s="39" t="s">
        <v>13</v>
      </c>
      <c r="H1252" s="39"/>
      <c r="I1252" s="39"/>
      <c r="J1252" s="39"/>
      <c r="K1252" s="39"/>
    </row>
    <row r="1253" spans="1:11" x14ac:dyDescent="0.25">
      <c r="A1253">
        <v>63</v>
      </c>
      <c r="B1253" s="8"/>
      <c r="C1253" s="9"/>
      <c r="D1253" s="9">
        <v>53977</v>
      </c>
      <c r="E1253" s="10" t="s">
        <v>11</v>
      </c>
      <c r="F1253" s="9" t="s">
        <v>11</v>
      </c>
      <c r="G1253" s="39" t="s">
        <v>13</v>
      </c>
      <c r="H1253" s="39"/>
      <c r="I1253" s="39"/>
      <c r="J1253" s="39"/>
      <c r="K1253" s="39"/>
    </row>
    <row r="1254" spans="1:11" x14ac:dyDescent="0.25">
      <c r="A1254">
        <v>64</v>
      </c>
      <c r="B1254" s="8"/>
      <c r="C1254" s="9"/>
      <c r="D1254" s="9">
        <v>53977</v>
      </c>
      <c r="E1254" s="10" t="s">
        <v>11</v>
      </c>
      <c r="F1254" s="9" t="s">
        <v>11</v>
      </c>
      <c r="G1254" s="39" t="s">
        <v>13</v>
      </c>
      <c r="H1254" s="39"/>
      <c r="I1254" s="39"/>
      <c r="J1254" s="39"/>
      <c r="K1254" s="39"/>
    </row>
    <row r="1255" spans="1:11" x14ac:dyDescent="0.25">
      <c r="A1255">
        <v>65</v>
      </c>
      <c r="B1255" s="8"/>
      <c r="C1255" s="9"/>
      <c r="D1255" s="9">
        <v>53977</v>
      </c>
      <c r="E1255" s="10" t="s">
        <v>11</v>
      </c>
      <c r="F1255" s="9" t="s">
        <v>11</v>
      </c>
      <c r="G1255" s="39" t="s">
        <v>12</v>
      </c>
      <c r="H1255" s="39">
        <v>20</v>
      </c>
      <c r="I1255" s="39">
        <v>3</v>
      </c>
      <c r="J1255" s="39">
        <v>4</v>
      </c>
      <c r="K1255" s="39"/>
    </row>
    <row r="1256" spans="1:11" x14ac:dyDescent="0.25">
      <c r="A1256">
        <v>66</v>
      </c>
      <c r="B1256" s="8"/>
      <c r="C1256" s="9"/>
      <c r="D1256" s="9">
        <v>53977</v>
      </c>
      <c r="E1256" s="10" t="s">
        <v>12</v>
      </c>
      <c r="F1256" s="9" t="s">
        <v>12</v>
      </c>
      <c r="G1256" s="39" t="s">
        <v>13</v>
      </c>
      <c r="H1256" s="39"/>
      <c r="I1256" s="39"/>
      <c r="J1256" s="39"/>
      <c r="K1256" s="39"/>
    </row>
    <row r="1257" spans="1:11" x14ac:dyDescent="0.25">
      <c r="A1257">
        <v>67</v>
      </c>
      <c r="B1257" s="8"/>
      <c r="C1257" s="9"/>
      <c r="D1257" s="9">
        <v>53977</v>
      </c>
      <c r="E1257" s="10" t="s">
        <v>11</v>
      </c>
      <c r="F1257" s="9" t="s">
        <v>12</v>
      </c>
      <c r="G1257" s="39" t="s">
        <v>12</v>
      </c>
      <c r="H1257" s="39">
        <v>17</v>
      </c>
      <c r="I1257" s="39">
        <v>3</v>
      </c>
      <c r="J1257" s="39">
        <v>1</v>
      </c>
      <c r="K1257" s="39"/>
    </row>
    <row r="1258" spans="1:11" x14ac:dyDescent="0.25">
      <c r="A1258">
        <v>68</v>
      </c>
      <c r="B1258" s="8"/>
      <c r="C1258" s="9"/>
      <c r="D1258" s="9">
        <v>53977</v>
      </c>
      <c r="E1258" s="10" t="s">
        <v>11</v>
      </c>
      <c r="F1258" s="9" t="s">
        <v>12</v>
      </c>
      <c r="G1258" s="39" t="s">
        <v>12</v>
      </c>
      <c r="H1258" s="39">
        <v>11</v>
      </c>
      <c r="I1258" s="39">
        <v>3</v>
      </c>
      <c r="J1258" s="39">
        <v>3</v>
      </c>
      <c r="K1258" s="39"/>
    </row>
    <row r="1259" spans="1:11" x14ac:dyDescent="0.25">
      <c r="A1259">
        <v>69</v>
      </c>
      <c r="B1259" s="8"/>
      <c r="C1259" s="9"/>
      <c r="D1259" s="9">
        <v>53977</v>
      </c>
      <c r="E1259" s="10" t="s">
        <v>11</v>
      </c>
      <c r="F1259" s="9" t="s">
        <v>11</v>
      </c>
      <c r="G1259" s="39" t="s">
        <v>12</v>
      </c>
      <c r="H1259" s="39">
        <v>18</v>
      </c>
      <c r="I1259" s="39">
        <v>2</v>
      </c>
      <c r="J1259" s="39">
        <v>1</v>
      </c>
      <c r="K1259" s="39"/>
    </row>
    <row r="1260" spans="1:11" x14ac:dyDescent="0.25">
      <c r="A1260">
        <v>70</v>
      </c>
      <c r="B1260" s="8"/>
      <c r="C1260" s="9"/>
      <c r="D1260" s="9">
        <v>53977</v>
      </c>
      <c r="E1260" s="10" t="s">
        <v>11</v>
      </c>
      <c r="F1260" s="9" t="s">
        <v>11</v>
      </c>
      <c r="G1260" s="39" t="s">
        <v>12</v>
      </c>
      <c r="H1260" s="39">
        <v>16</v>
      </c>
      <c r="I1260" s="39">
        <v>3</v>
      </c>
      <c r="J1260" s="39">
        <v>3</v>
      </c>
      <c r="K1260" s="39"/>
    </row>
    <row r="1261" spans="1:11" x14ac:dyDescent="0.25">
      <c r="A1261">
        <v>71</v>
      </c>
      <c r="B1261" s="8"/>
      <c r="C1261" s="9"/>
      <c r="D1261" s="9">
        <v>53977</v>
      </c>
      <c r="E1261" s="10" t="s">
        <v>12</v>
      </c>
      <c r="F1261" s="9" t="s">
        <v>11</v>
      </c>
      <c r="G1261" s="39" t="s">
        <v>13</v>
      </c>
      <c r="H1261" s="39"/>
      <c r="I1261" s="39"/>
      <c r="J1261" s="39"/>
      <c r="K1261" s="39"/>
    </row>
    <row r="1262" spans="1:11" x14ac:dyDescent="0.25">
      <c r="A1262">
        <v>72</v>
      </c>
      <c r="B1262" s="8"/>
      <c r="C1262" s="9"/>
      <c r="D1262" s="9">
        <v>53977</v>
      </c>
      <c r="E1262" s="10" t="s">
        <v>11</v>
      </c>
      <c r="F1262" s="9" t="s">
        <v>12</v>
      </c>
      <c r="G1262" s="39" t="s">
        <v>12</v>
      </c>
      <c r="H1262" s="39">
        <v>21</v>
      </c>
      <c r="I1262" s="39">
        <v>3.5</v>
      </c>
      <c r="J1262" s="39">
        <v>1</v>
      </c>
      <c r="K1262" s="39"/>
    </row>
    <row r="1263" spans="1:11" x14ac:dyDescent="0.25">
      <c r="A1263">
        <v>73</v>
      </c>
      <c r="B1263" s="8"/>
      <c r="C1263" s="9"/>
      <c r="D1263" s="9">
        <v>53977</v>
      </c>
      <c r="E1263" s="10" t="s">
        <v>11</v>
      </c>
      <c r="F1263" s="9" t="s">
        <v>12</v>
      </c>
      <c r="G1263" s="39" t="s">
        <v>12</v>
      </c>
      <c r="H1263" s="39">
        <v>18</v>
      </c>
      <c r="I1263" s="39">
        <v>3</v>
      </c>
      <c r="J1263" s="39">
        <v>3</v>
      </c>
      <c r="K1263" s="39"/>
    </row>
    <row r="1264" spans="1:11" x14ac:dyDescent="0.25">
      <c r="A1264">
        <v>74</v>
      </c>
      <c r="B1264" s="8"/>
      <c r="C1264" s="9"/>
      <c r="D1264" s="9">
        <v>53977</v>
      </c>
      <c r="E1264" s="10" t="s">
        <v>12</v>
      </c>
      <c r="F1264" s="9" t="s">
        <v>12</v>
      </c>
      <c r="G1264" s="39" t="s">
        <v>13</v>
      </c>
      <c r="H1264" s="39"/>
      <c r="I1264" s="39"/>
      <c r="J1264" s="39"/>
      <c r="K1264" s="39"/>
    </row>
    <row r="1265" spans="1:11" x14ac:dyDescent="0.25">
      <c r="A1265">
        <v>75</v>
      </c>
      <c r="B1265" s="8"/>
      <c r="C1265" s="9"/>
      <c r="D1265" s="9">
        <v>53977</v>
      </c>
      <c r="E1265" s="10" t="s">
        <v>11</v>
      </c>
      <c r="F1265" s="9" t="s">
        <v>12</v>
      </c>
      <c r="G1265" s="39" t="s">
        <v>12</v>
      </c>
      <c r="H1265" s="39">
        <v>17</v>
      </c>
      <c r="I1265" s="39">
        <v>4.5</v>
      </c>
      <c r="J1265" s="39">
        <v>7</v>
      </c>
      <c r="K1265" s="39"/>
    </row>
    <row r="1266" spans="1:11" x14ac:dyDescent="0.25">
      <c r="A1266">
        <v>76</v>
      </c>
      <c r="B1266" s="8"/>
      <c r="C1266" s="9"/>
      <c r="D1266" s="9">
        <v>53977</v>
      </c>
      <c r="E1266" s="10" t="s">
        <v>12</v>
      </c>
      <c r="F1266" s="9" t="s">
        <v>12</v>
      </c>
      <c r="G1266" s="39" t="s">
        <v>12</v>
      </c>
      <c r="H1266" s="39">
        <v>16</v>
      </c>
      <c r="I1266" s="39">
        <v>3</v>
      </c>
      <c r="J1266" s="39">
        <v>2</v>
      </c>
      <c r="K1266" s="39"/>
    </row>
    <row r="1267" spans="1:11" x14ac:dyDescent="0.25">
      <c r="A1267">
        <v>77</v>
      </c>
      <c r="B1267" s="8"/>
      <c r="C1267" s="9"/>
      <c r="D1267" s="9">
        <v>53977</v>
      </c>
      <c r="E1267" s="10" t="s">
        <v>12</v>
      </c>
      <c r="F1267" s="9" t="s">
        <v>11</v>
      </c>
      <c r="G1267" s="39" t="s">
        <v>13</v>
      </c>
      <c r="H1267" s="39"/>
      <c r="I1267" s="39"/>
      <c r="J1267" s="39"/>
      <c r="K1267" s="39"/>
    </row>
    <row r="1268" spans="1:11" x14ac:dyDescent="0.25">
      <c r="A1268">
        <v>78</v>
      </c>
      <c r="B1268" s="8"/>
      <c r="C1268" s="9"/>
      <c r="D1268" s="9">
        <v>53977</v>
      </c>
      <c r="E1268" s="10" t="s">
        <v>11</v>
      </c>
      <c r="F1268" s="9" t="s">
        <v>11</v>
      </c>
      <c r="G1268" s="39" t="s">
        <v>13</v>
      </c>
      <c r="H1268" s="39"/>
      <c r="I1268" s="39"/>
      <c r="J1268" s="39"/>
      <c r="K1268" s="39"/>
    </row>
    <row r="1269" spans="1:11" x14ac:dyDescent="0.25">
      <c r="A1269">
        <v>79</v>
      </c>
      <c r="B1269" s="8"/>
      <c r="C1269" s="9"/>
      <c r="D1269" s="9">
        <v>53977</v>
      </c>
      <c r="E1269" s="10" t="s">
        <v>11</v>
      </c>
      <c r="F1269" s="9" t="s">
        <v>12</v>
      </c>
      <c r="G1269" s="39" t="s">
        <v>12</v>
      </c>
      <c r="H1269" s="39">
        <v>18</v>
      </c>
      <c r="I1269" s="39">
        <v>3</v>
      </c>
      <c r="J1269" s="39">
        <v>2</v>
      </c>
      <c r="K1269" s="39"/>
    </row>
    <row r="1270" spans="1:11" x14ac:dyDescent="0.25">
      <c r="A1270">
        <v>80</v>
      </c>
      <c r="B1270" s="8"/>
      <c r="C1270" s="9"/>
      <c r="D1270" s="9">
        <v>53977</v>
      </c>
      <c r="E1270" s="10" t="s">
        <v>11</v>
      </c>
      <c r="F1270" s="9" t="s">
        <v>13</v>
      </c>
      <c r="G1270" s="39" t="s">
        <v>11</v>
      </c>
      <c r="H1270" s="39">
        <v>20</v>
      </c>
      <c r="I1270" s="39">
        <v>4</v>
      </c>
      <c r="J1270" s="39">
        <v>4</v>
      </c>
      <c r="K1270" s="39"/>
    </row>
    <row r="1271" spans="1:11" x14ac:dyDescent="0.25">
      <c r="A1271">
        <v>81</v>
      </c>
      <c r="B1271" s="8"/>
      <c r="C1271" s="9"/>
      <c r="D1271" s="9">
        <v>53977</v>
      </c>
      <c r="E1271" s="10" t="s">
        <v>10</v>
      </c>
      <c r="F1271" s="9" t="s">
        <v>11</v>
      </c>
      <c r="G1271" s="39" t="s">
        <v>12</v>
      </c>
      <c r="H1271" s="39">
        <v>19</v>
      </c>
      <c r="I1271" s="39">
        <v>3</v>
      </c>
      <c r="J1271" s="39">
        <v>6</v>
      </c>
      <c r="K1271" s="39"/>
    </row>
    <row r="1272" spans="1:11" x14ac:dyDescent="0.25">
      <c r="A1272">
        <v>82</v>
      </c>
      <c r="B1272" s="8"/>
      <c r="C1272" s="9"/>
      <c r="D1272" s="9">
        <v>53977</v>
      </c>
      <c r="E1272" s="10" t="s">
        <v>11</v>
      </c>
      <c r="F1272" s="9" t="s">
        <v>10</v>
      </c>
      <c r="G1272" s="39" t="s">
        <v>12</v>
      </c>
      <c r="H1272" s="39">
        <v>20</v>
      </c>
      <c r="I1272" s="39">
        <v>4.5</v>
      </c>
      <c r="J1272" s="39">
        <v>3</v>
      </c>
      <c r="K1272" s="39"/>
    </row>
    <row r="1273" spans="1:11" x14ac:dyDescent="0.25">
      <c r="A1273">
        <v>83</v>
      </c>
      <c r="B1273" s="8"/>
      <c r="C1273" s="9"/>
      <c r="D1273" s="9">
        <v>53977</v>
      </c>
      <c r="E1273" s="10" t="s">
        <v>11</v>
      </c>
      <c r="F1273" s="9" t="s">
        <v>10</v>
      </c>
      <c r="G1273" s="39" t="s">
        <v>12</v>
      </c>
      <c r="H1273" s="39">
        <v>17</v>
      </c>
      <c r="I1273" s="39">
        <v>4.5</v>
      </c>
      <c r="J1273" s="39">
        <v>1</v>
      </c>
      <c r="K1273" s="39"/>
    </row>
    <row r="1274" spans="1:11" x14ac:dyDescent="0.25">
      <c r="A1274">
        <v>84</v>
      </c>
      <c r="B1274" s="8"/>
      <c r="C1274" s="9"/>
      <c r="D1274" s="9">
        <v>53977</v>
      </c>
      <c r="E1274" s="10" t="s">
        <v>10</v>
      </c>
      <c r="F1274" s="9" t="s">
        <v>11</v>
      </c>
      <c r="G1274" s="39" t="s">
        <v>13</v>
      </c>
      <c r="H1274" s="39"/>
      <c r="I1274" s="39"/>
      <c r="J1274" s="39"/>
      <c r="K1274" s="39"/>
    </row>
    <row r="1275" spans="1:11" x14ac:dyDescent="0.25">
      <c r="A1275">
        <v>85</v>
      </c>
      <c r="B1275" s="8"/>
      <c r="C1275" s="9"/>
      <c r="D1275" s="9">
        <v>53977</v>
      </c>
      <c r="E1275" s="10" t="s">
        <v>11</v>
      </c>
      <c r="F1275" s="9" t="s">
        <v>11</v>
      </c>
      <c r="G1275" s="39" t="s">
        <v>11</v>
      </c>
      <c r="H1275" s="39">
        <v>14</v>
      </c>
      <c r="I1275" s="39">
        <v>3</v>
      </c>
      <c r="J1275" s="39">
        <v>3</v>
      </c>
      <c r="K1275" s="39"/>
    </row>
    <row r="1276" spans="1:11" x14ac:dyDescent="0.25">
      <c r="A1276">
        <v>86</v>
      </c>
      <c r="B1276" s="8"/>
      <c r="C1276" s="9"/>
      <c r="D1276" s="9">
        <v>53977</v>
      </c>
      <c r="E1276" s="10" t="s">
        <v>12</v>
      </c>
      <c r="F1276" s="9" t="s">
        <v>12</v>
      </c>
      <c r="G1276" s="39" t="s">
        <v>12</v>
      </c>
      <c r="H1276" s="39">
        <v>18</v>
      </c>
      <c r="I1276" s="39">
        <v>3</v>
      </c>
      <c r="J1276" s="39">
        <v>1</v>
      </c>
      <c r="K1276" s="39"/>
    </row>
    <row r="1277" spans="1:11" x14ac:dyDescent="0.25">
      <c r="A1277">
        <v>87</v>
      </c>
      <c r="B1277" s="8"/>
      <c r="C1277" s="9"/>
      <c r="D1277" s="9">
        <v>53977</v>
      </c>
      <c r="E1277" s="10" t="s">
        <v>11</v>
      </c>
      <c r="F1277" s="9" t="s">
        <v>11</v>
      </c>
      <c r="G1277" s="39" t="s">
        <v>13</v>
      </c>
      <c r="H1277" s="39"/>
      <c r="I1277" s="39"/>
      <c r="J1277" s="39"/>
      <c r="K1277" s="39"/>
    </row>
    <row r="1278" spans="1:11" x14ac:dyDescent="0.25">
      <c r="A1278">
        <v>88</v>
      </c>
      <c r="B1278" s="8"/>
      <c r="C1278" s="9"/>
      <c r="D1278" s="9">
        <v>53977</v>
      </c>
      <c r="E1278" s="10" t="s">
        <v>11</v>
      </c>
      <c r="F1278" s="9" t="s">
        <v>11</v>
      </c>
      <c r="G1278" s="39" t="s">
        <v>12</v>
      </c>
      <c r="H1278" s="39">
        <v>18</v>
      </c>
      <c r="I1278" s="39">
        <v>5</v>
      </c>
      <c r="J1278" s="39">
        <v>1</v>
      </c>
      <c r="K1278" s="39"/>
    </row>
    <row r="1279" spans="1:11" x14ac:dyDescent="0.25">
      <c r="A1279">
        <v>89</v>
      </c>
      <c r="B1279" s="8"/>
      <c r="C1279" s="9"/>
      <c r="D1279" s="9">
        <v>53977</v>
      </c>
      <c r="E1279" s="10" t="s">
        <v>11</v>
      </c>
      <c r="F1279" s="9" t="s">
        <v>12</v>
      </c>
      <c r="G1279" s="39" t="s">
        <v>13</v>
      </c>
      <c r="H1279" s="39"/>
      <c r="I1279" s="39"/>
      <c r="J1279" s="39"/>
      <c r="K1279" s="39"/>
    </row>
    <row r="1280" spans="1:11" x14ac:dyDescent="0.25">
      <c r="A1280">
        <v>90</v>
      </c>
      <c r="B1280" s="8"/>
      <c r="C1280" s="9"/>
      <c r="D1280" s="9">
        <v>53977</v>
      </c>
      <c r="E1280" s="10" t="s">
        <v>12</v>
      </c>
      <c r="F1280" s="9" t="s">
        <v>11</v>
      </c>
      <c r="G1280" s="39" t="s">
        <v>11</v>
      </c>
      <c r="H1280" s="39">
        <v>15</v>
      </c>
      <c r="I1280" s="39">
        <v>4</v>
      </c>
      <c r="J1280" s="39">
        <v>4</v>
      </c>
      <c r="K1280" s="39"/>
    </row>
    <row r="1281" spans="1:11" x14ac:dyDescent="0.25">
      <c r="A1281">
        <v>91</v>
      </c>
      <c r="B1281" s="8"/>
      <c r="C1281" s="9"/>
      <c r="D1281" s="9">
        <v>53977</v>
      </c>
      <c r="E1281" s="10" t="s">
        <v>12</v>
      </c>
      <c r="F1281" s="9" t="s">
        <v>12</v>
      </c>
      <c r="G1281" s="39" t="s">
        <v>12</v>
      </c>
      <c r="H1281" s="39">
        <v>21</v>
      </c>
      <c r="I1281" s="39">
        <v>3</v>
      </c>
      <c r="J1281" s="39">
        <v>3</v>
      </c>
      <c r="K1281" s="39"/>
    </row>
    <row r="1282" spans="1:11" x14ac:dyDescent="0.25">
      <c r="A1282">
        <v>92</v>
      </c>
      <c r="B1282" s="8"/>
      <c r="C1282" s="9"/>
      <c r="D1282" s="9">
        <v>53977</v>
      </c>
      <c r="E1282" s="10" t="s">
        <v>11</v>
      </c>
      <c r="F1282" s="9" t="s">
        <v>11</v>
      </c>
      <c r="G1282" s="39" t="s">
        <v>13</v>
      </c>
      <c r="H1282" s="39"/>
      <c r="I1282" s="39"/>
      <c r="J1282" s="39"/>
      <c r="K1282" s="39"/>
    </row>
    <row r="1283" spans="1:11" x14ac:dyDescent="0.25">
      <c r="A1283">
        <v>93</v>
      </c>
      <c r="B1283" s="8"/>
      <c r="C1283" s="9"/>
      <c r="D1283" s="9">
        <v>53977</v>
      </c>
      <c r="E1283" s="10" t="s">
        <v>12</v>
      </c>
      <c r="F1283" s="9" t="s">
        <v>11</v>
      </c>
      <c r="G1283" s="39" t="s">
        <v>13</v>
      </c>
      <c r="H1283" s="39"/>
      <c r="I1283" s="39"/>
      <c r="J1283" s="39"/>
      <c r="K1283" s="39"/>
    </row>
    <row r="1284" spans="1:11" x14ac:dyDescent="0.25">
      <c r="A1284">
        <v>94</v>
      </c>
      <c r="B1284" s="8"/>
      <c r="C1284" s="9"/>
      <c r="D1284" s="9">
        <v>53977</v>
      </c>
      <c r="E1284" s="10" t="s">
        <v>11</v>
      </c>
      <c r="F1284" s="9" t="s">
        <v>12</v>
      </c>
      <c r="G1284" s="39" t="s">
        <v>12</v>
      </c>
      <c r="H1284" s="39">
        <v>16</v>
      </c>
      <c r="I1284" s="39">
        <v>3</v>
      </c>
      <c r="J1284" s="39">
        <v>3</v>
      </c>
      <c r="K1284" s="39"/>
    </row>
    <row r="1285" spans="1:11" x14ac:dyDescent="0.25">
      <c r="A1285">
        <v>95</v>
      </c>
      <c r="B1285" s="8"/>
      <c r="C1285" s="9"/>
      <c r="D1285" s="9">
        <v>53977</v>
      </c>
      <c r="E1285" s="10" t="s">
        <v>12</v>
      </c>
      <c r="F1285" s="9" t="s">
        <v>12</v>
      </c>
      <c r="G1285" s="39" t="s">
        <v>14</v>
      </c>
      <c r="H1285" s="39"/>
      <c r="I1285" s="39"/>
      <c r="J1285" s="39"/>
      <c r="K1285" s="39"/>
    </row>
    <row r="1286" spans="1:11" x14ac:dyDescent="0.25">
      <c r="A1286">
        <v>96</v>
      </c>
      <c r="B1286" s="8"/>
      <c r="C1286" s="9"/>
      <c r="D1286" s="9">
        <v>53977</v>
      </c>
      <c r="E1286" s="10" t="s">
        <v>11</v>
      </c>
      <c r="F1286" s="9" t="s">
        <v>11</v>
      </c>
      <c r="G1286" s="39" t="s">
        <v>12</v>
      </c>
      <c r="H1286" s="39">
        <v>15</v>
      </c>
      <c r="I1286" s="39">
        <v>3</v>
      </c>
      <c r="J1286" s="39">
        <v>1</v>
      </c>
      <c r="K1286" s="39"/>
    </row>
    <row r="1287" spans="1:11" x14ac:dyDescent="0.25">
      <c r="A1287">
        <v>97</v>
      </c>
      <c r="B1287" s="8"/>
      <c r="C1287" s="9"/>
      <c r="D1287" s="9">
        <v>53977</v>
      </c>
      <c r="E1287" s="10" t="s">
        <v>12</v>
      </c>
      <c r="F1287" s="9" t="s">
        <v>12</v>
      </c>
      <c r="G1287" s="39" t="s">
        <v>12</v>
      </c>
      <c r="H1287" s="39">
        <v>23</v>
      </c>
      <c r="I1287" s="39">
        <v>3.5</v>
      </c>
      <c r="J1287" s="39">
        <v>1</v>
      </c>
      <c r="K1287" s="39"/>
    </row>
    <row r="1288" spans="1:11" x14ac:dyDescent="0.25">
      <c r="A1288">
        <v>98</v>
      </c>
      <c r="B1288" s="8"/>
      <c r="C1288" s="9"/>
      <c r="D1288" s="9">
        <v>53977</v>
      </c>
      <c r="E1288" s="10" t="s">
        <v>11</v>
      </c>
      <c r="F1288" s="9" t="s">
        <v>12</v>
      </c>
      <c r="G1288" s="39" t="s">
        <v>12</v>
      </c>
      <c r="H1288" s="39">
        <v>12.5</v>
      </c>
      <c r="I1288" s="39">
        <v>3</v>
      </c>
      <c r="J1288" s="39">
        <v>1</v>
      </c>
      <c r="K1288" s="39"/>
    </row>
    <row r="1289" spans="1:11" x14ac:dyDescent="0.25">
      <c r="A1289">
        <v>99</v>
      </c>
      <c r="B1289" s="8"/>
      <c r="C1289" s="9"/>
      <c r="D1289" s="9">
        <v>53977</v>
      </c>
      <c r="E1289" s="10" t="s">
        <v>12</v>
      </c>
      <c r="F1289" s="9" t="s">
        <v>12</v>
      </c>
      <c r="G1289" s="39" t="s">
        <v>12</v>
      </c>
      <c r="H1289" s="39">
        <v>18</v>
      </c>
      <c r="I1289" s="39">
        <v>3.5</v>
      </c>
      <c r="J1289" s="39">
        <v>1</v>
      </c>
      <c r="K1289" s="39"/>
    </row>
    <row r="1290" spans="1:11" x14ac:dyDescent="0.25">
      <c r="A1290">
        <v>100</v>
      </c>
      <c r="B1290" s="8"/>
      <c r="C1290" s="9"/>
      <c r="D1290" s="9">
        <v>53977</v>
      </c>
      <c r="E1290" s="10" t="s">
        <v>12</v>
      </c>
      <c r="F1290" s="9" t="s">
        <v>11</v>
      </c>
      <c r="G1290" s="39" t="s">
        <v>12</v>
      </c>
      <c r="H1290" s="39">
        <v>21</v>
      </c>
      <c r="I1290" s="39">
        <v>4</v>
      </c>
      <c r="J1290" s="39">
        <v>1</v>
      </c>
      <c r="K1290" s="39"/>
    </row>
    <row r="1291" spans="1:11" x14ac:dyDescent="0.25">
      <c r="A1291">
        <v>101</v>
      </c>
      <c r="B1291" s="8"/>
      <c r="C1291" s="9"/>
      <c r="D1291" s="9">
        <v>53977</v>
      </c>
      <c r="E1291" s="10" t="s">
        <v>11</v>
      </c>
      <c r="F1291" s="9" t="s">
        <v>12</v>
      </c>
      <c r="G1291" s="39" t="s">
        <v>13</v>
      </c>
      <c r="H1291" s="39"/>
      <c r="I1291" s="39"/>
      <c r="J1291" s="39"/>
      <c r="K1291" s="39"/>
    </row>
    <row r="1292" spans="1:11" x14ac:dyDescent="0.25">
      <c r="A1292">
        <v>102</v>
      </c>
      <c r="B1292" s="8"/>
      <c r="C1292" s="9"/>
      <c r="D1292" s="9">
        <v>53977</v>
      </c>
      <c r="E1292" s="10" t="s">
        <v>11</v>
      </c>
      <c r="F1292" s="9" t="s">
        <v>12</v>
      </c>
      <c r="G1292" s="39" t="s">
        <v>12</v>
      </c>
      <c r="H1292" s="39">
        <v>18.5</v>
      </c>
      <c r="I1292" s="39">
        <v>3</v>
      </c>
      <c r="J1292" s="39">
        <v>1</v>
      </c>
      <c r="K1292" s="39"/>
    </row>
    <row r="1293" spans="1:11" x14ac:dyDescent="0.25">
      <c r="A1293">
        <v>103</v>
      </c>
      <c r="B1293" s="8"/>
      <c r="C1293" s="9"/>
      <c r="D1293" s="9">
        <v>53977</v>
      </c>
      <c r="E1293" s="10" t="s">
        <v>12</v>
      </c>
      <c r="F1293" s="9" t="s">
        <v>12</v>
      </c>
      <c r="G1293" s="39"/>
      <c r="H1293" s="39"/>
      <c r="I1293" s="39"/>
      <c r="J1293" s="39"/>
      <c r="K1293" s="39"/>
    </row>
    <row r="1294" spans="1:11" x14ac:dyDescent="0.25">
      <c r="A1294">
        <v>104</v>
      </c>
      <c r="B1294" s="8"/>
      <c r="C1294" s="9"/>
      <c r="D1294" s="9">
        <v>53977</v>
      </c>
      <c r="E1294" s="10" t="s">
        <v>11</v>
      </c>
      <c r="F1294" s="9" t="s">
        <v>12</v>
      </c>
      <c r="G1294" s="39" t="s">
        <v>13</v>
      </c>
      <c r="H1294" s="39"/>
      <c r="I1294" s="39"/>
      <c r="J1294" s="39"/>
      <c r="K1294" s="39"/>
    </row>
    <row r="1295" spans="1:11" x14ac:dyDescent="0.25">
      <c r="A1295">
        <v>105</v>
      </c>
      <c r="B1295" s="8"/>
      <c r="C1295" s="9"/>
      <c r="D1295" s="9">
        <v>53977</v>
      </c>
      <c r="E1295" s="10" t="s">
        <v>11</v>
      </c>
      <c r="F1295" s="9" t="s">
        <v>11</v>
      </c>
      <c r="G1295" s="39" t="s">
        <v>13</v>
      </c>
      <c r="H1295" s="39"/>
      <c r="I1295" s="39"/>
      <c r="J1295" s="39"/>
      <c r="K1295" s="39"/>
    </row>
    <row r="1296" spans="1:11" x14ac:dyDescent="0.25">
      <c r="A1296">
        <v>106</v>
      </c>
      <c r="B1296" s="8"/>
      <c r="C1296" s="9"/>
      <c r="D1296" s="9">
        <v>53977</v>
      </c>
      <c r="E1296" s="10" t="s">
        <v>12</v>
      </c>
      <c r="F1296" s="9" t="s">
        <v>12</v>
      </c>
      <c r="G1296" s="39" t="s">
        <v>12</v>
      </c>
      <c r="H1296" s="39">
        <v>17</v>
      </c>
      <c r="I1296" s="39">
        <v>2.5</v>
      </c>
      <c r="J1296" s="39">
        <v>1.5</v>
      </c>
      <c r="K1296" s="39"/>
    </row>
    <row r="1297" spans="1:11" x14ac:dyDescent="0.25">
      <c r="A1297">
        <v>107</v>
      </c>
      <c r="B1297" s="8"/>
      <c r="C1297" s="9"/>
      <c r="D1297" s="9">
        <v>53977</v>
      </c>
      <c r="E1297" s="10" t="s">
        <v>10</v>
      </c>
      <c r="F1297" s="9" t="s">
        <v>12</v>
      </c>
      <c r="G1297" s="39" t="s">
        <v>12</v>
      </c>
      <c r="H1297" s="39">
        <v>16.5</v>
      </c>
      <c r="I1297" s="39">
        <v>2.5</v>
      </c>
      <c r="J1297" s="39">
        <v>2</v>
      </c>
      <c r="K1297" s="39"/>
    </row>
    <row r="1298" spans="1:11" x14ac:dyDescent="0.25">
      <c r="A1298">
        <v>108</v>
      </c>
      <c r="B1298" s="8"/>
      <c r="C1298" s="9"/>
      <c r="D1298" s="9">
        <v>53977</v>
      </c>
      <c r="E1298" s="10" t="s">
        <v>12</v>
      </c>
      <c r="F1298" s="9" t="s">
        <v>11</v>
      </c>
      <c r="G1298" s="39" t="s">
        <v>12</v>
      </c>
      <c r="H1298" s="39">
        <v>22</v>
      </c>
      <c r="I1298" s="39">
        <v>3</v>
      </c>
      <c r="J1298" s="39">
        <v>2.5</v>
      </c>
      <c r="K1298" s="39"/>
    </row>
    <row r="1299" spans="1:11" x14ac:dyDescent="0.25">
      <c r="A1299">
        <v>109</v>
      </c>
      <c r="B1299" s="8"/>
      <c r="C1299" s="9"/>
      <c r="D1299" s="9">
        <v>53977</v>
      </c>
      <c r="E1299" s="10" t="s">
        <v>12</v>
      </c>
      <c r="F1299" s="9" t="s">
        <v>11</v>
      </c>
      <c r="G1299" s="39" t="s">
        <v>13</v>
      </c>
      <c r="H1299" s="39"/>
      <c r="I1299" s="39"/>
      <c r="J1299" s="39"/>
      <c r="K1299" s="39"/>
    </row>
    <row r="1300" spans="1:11" x14ac:dyDescent="0.25">
      <c r="A1300">
        <v>110</v>
      </c>
      <c r="B1300" s="8"/>
      <c r="C1300" s="9"/>
      <c r="D1300" s="9">
        <v>53977</v>
      </c>
      <c r="E1300" s="10" t="s">
        <v>12</v>
      </c>
      <c r="F1300" s="9" t="s">
        <v>12</v>
      </c>
      <c r="G1300" s="39" t="s">
        <v>11</v>
      </c>
      <c r="H1300" s="39">
        <v>14</v>
      </c>
      <c r="I1300" s="39">
        <v>4</v>
      </c>
      <c r="J1300" s="39">
        <v>11</v>
      </c>
      <c r="K1300" s="39"/>
    </row>
    <row r="1301" spans="1:11" x14ac:dyDescent="0.25">
      <c r="A1301">
        <v>111</v>
      </c>
      <c r="B1301" s="8"/>
      <c r="C1301" s="9"/>
      <c r="D1301" s="9">
        <v>53977</v>
      </c>
      <c r="E1301" s="10" t="s">
        <v>11</v>
      </c>
      <c r="F1301" s="9" t="s">
        <v>10</v>
      </c>
      <c r="G1301" s="39" t="s">
        <v>13</v>
      </c>
      <c r="H1301" s="39"/>
      <c r="I1301" s="39"/>
      <c r="J1301" s="39"/>
      <c r="K1301" s="39"/>
    </row>
    <row r="1302" spans="1:11" x14ac:dyDescent="0.25">
      <c r="A1302">
        <v>112</v>
      </c>
      <c r="B1302" s="8"/>
      <c r="C1302" s="9"/>
      <c r="D1302" s="9">
        <v>53977</v>
      </c>
      <c r="E1302" s="10" t="s">
        <v>11</v>
      </c>
      <c r="F1302" s="9" t="s">
        <v>12</v>
      </c>
      <c r="G1302" s="39" t="s">
        <v>14</v>
      </c>
      <c r="H1302" s="39"/>
      <c r="I1302" s="39"/>
      <c r="J1302" s="39"/>
      <c r="K1302" s="39"/>
    </row>
    <row r="1303" spans="1:11" x14ac:dyDescent="0.25">
      <c r="A1303">
        <v>113</v>
      </c>
      <c r="B1303" s="8"/>
      <c r="C1303" s="9"/>
      <c r="D1303" s="9">
        <v>53977</v>
      </c>
      <c r="E1303" s="10" t="s">
        <v>11</v>
      </c>
      <c r="F1303" s="9" t="s">
        <v>12</v>
      </c>
      <c r="G1303" s="39" t="s">
        <v>13</v>
      </c>
      <c r="H1303" s="39"/>
      <c r="I1303" s="39"/>
      <c r="J1303" s="39"/>
      <c r="K1303" s="39"/>
    </row>
    <row r="1304" spans="1:11" x14ac:dyDescent="0.25">
      <c r="A1304">
        <v>114</v>
      </c>
      <c r="B1304" s="8"/>
      <c r="C1304" s="9"/>
      <c r="D1304" s="9">
        <v>53977</v>
      </c>
      <c r="E1304" s="10" t="s">
        <v>11</v>
      </c>
      <c r="F1304" s="9" t="s">
        <v>13</v>
      </c>
      <c r="G1304" s="39" t="s">
        <v>13</v>
      </c>
      <c r="H1304" s="39"/>
      <c r="I1304" s="39"/>
      <c r="J1304" s="39"/>
      <c r="K1304" s="39"/>
    </row>
    <row r="1305" spans="1:11" x14ac:dyDescent="0.25">
      <c r="A1305">
        <v>115</v>
      </c>
      <c r="B1305" s="8"/>
      <c r="C1305" s="9"/>
      <c r="D1305" s="9">
        <v>53977</v>
      </c>
      <c r="E1305" s="10" t="s">
        <v>12</v>
      </c>
      <c r="F1305" s="9" t="s">
        <v>11</v>
      </c>
      <c r="G1305" s="39" t="s">
        <v>13</v>
      </c>
      <c r="H1305" s="39"/>
      <c r="I1305" s="39"/>
      <c r="J1305" s="39"/>
      <c r="K1305" s="39"/>
    </row>
    <row r="1306" spans="1:11" x14ac:dyDescent="0.25">
      <c r="A1306">
        <v>116</v>
      </c>
      <c r="B1306" s="8"/>
      <c r="C1306" s="9"/>
      <c r="D1306" s="9">
        <v>53977</v>
      </c>
      <c r="E1306" s="10" t="s">
        <v>11</v>
      </c>
      <c r="F1306" s="9" t="s">
        <v>12</v>
      </c>
      <c r="G1306" s="39" t="s">
        <v>13</v>
      </c>
      <c r="H1306" s="39"/>
      <c r="I1306" s="39"/>
      <c r="J1306" s="39"/>
      <c r="K1306" s="39"/>
    </row>
    <row r="1307" spans="1:11" x14ac:dyDescent="0.25">
      <c r="A1307">
        <v>117</v>
      </c>
      <c r="B1307" s="8"/>
      <c r="C1307" s="9"/>
      <c r="D1307" s="9">
        <v>53977</v>
      </c>
      <c r="E1307" s="10" t="s">
        <v>11</v>
      </c>
      <c r="F1307" s="9" t="s">
        <v>11</v>
      </c>
      <c r="G1307" s="39" t="s">
        <v>12</v>
      </c>
      <c r="H1307" s="39">
        <v>14</v>
      </c>
      <c r="I1307" s="39">
        <v>3</v>
      </c>
      <c r="J1307" s="39">
        <v>1</v>
      </c>
      <c r="K1307" s="39"/>
    </row>
    <row r="1308" spans="1:11" x14ac:dyDescent="0.25">
      <c r="A1308">
        <v>118</v>
      </c>
      <c r="B1308" s="8"/>
      <c r="C1308" s="9"/>
      <c r="D1308" s="9">
        <v>53977</v>
      </c>
      <c r="E1308" s="10" t="s">
        <v>11</v>
      </c>
      <c r="F1308" s="9" t="s">
        <v>11</v>
      </c>
      <c r="G1308" s="39" t="s">
        <v>12</v>
      </c>
      <c r="H1308" s="39">
        <v>12.5</v>
      </c>
      <c r="I1308" s="39">
        <v>2</v>
      </c>
      <c r="J1308" s="39">
        <v>1.5</v>
      </c>
      <c r="K1308" s="39"/>
    </row>
    <row r="1309" spans="1:11" x14ac:dyDescent="0.25">
      <c r="A1309">
        <v>119</v>
      </c>
      <c r="B1309" s="8"/>
      <c r="C1309" s="9"/>
      <c r="D1309" s="9">
        <v>53977</v>
      </c>
      <c r="E1309" s="10" t="s">
        <v>11</v>
      </c>
      <c r="F1309" s="9" t="s">
        <v>12</v>
      </c>
      <c r="G1309" s="39" t="s">
        <v>12</v>
      </c>
      <c r="H1309" s="39">
        <v>12</v>
      </c>
      <c r="I1309" s="39">
        <v>2.5</v>
      </c>
      <c r="J1309" s="39">
        <v>2</v>
      </c>
      <c r="K1309" s="39"/>
    </row>
    <row r="1310" spans="1:11" x14ac:dyDescent="0.25">
      <c r="A1310">
        <v>120</v>
      </c>
      <c r="B1310" s="8"/>
      <c r="C1310" s="9"/>
      <c r="D1310" s="9">
        <v>53977</v>
      </c>
      <c r="E1310" s="10" t="s">
        <v>11</v>
      </c>
      <c r="F1310" s="9" t="s">
        <v>11</v>
      </c>
      <c r="G1310" s="39" t="s">
        <v>12</v>
      </c>
      <c r="H1310" s="39">
        <v>18</v>
      </c>
      <c r="I1310" s="39">
        <v>3.5</v>
      </c>
      <c r="J1310" s="39">
        <v>3</v>
      </c>
      <c r="K1310" s="39"/>
    </row>
    <row r="1311" spans="1:11" x14ac:dyDescent="0.25">
      <c r="A1311">
        <v>121</v>
      </c>
      <c r="B1311" s="8"/>
      <c r="C1311" s="9"/>
      <c r="D1311" s="9">
        <v>53977</v>
      </c>
      <c r="E1311" s="10" t="s">
        <v>11</v>
      </c>
      <c r="F1311" s="9" t="s">
        <v>11</v>
      </c>
      <c r="G1311" s="39" t="s">
        <v>12</v>
      </c>
      <c r="H1311" s="39">
        <v>18</v>
      </c>
      <c r="I1311" s="39">
        <v>4</v>
      </c>
      <c r="J1311" s="39">
        <v>2</v>
      </c>
      <c r="K1311" s="39"/>
    </row>
    <row r="1312" spans="1:11" x14ac:dyDescent="0.25">
      <c r="A1312">
        <v>122</v>
      </c>
      <c r="B1312" s="8"/>
      <c r="C1312" s="9"/>
      <c r="D1312" s="9">
        <v>53977</v>
      </c>
      <c r="E1312" s="10" t="s">
        <v>11</v>
      </c>
      <c r="F1312" s="9" t="s">
        <v>11</v>
      </c>
      <c r="G1312" s="39" t="s">
        <v>12</v>
      </c>
      <c r="H1312" s="39">
        <v>18.5</v>
      </c>
      <c r="I1312" s="39">
        <v>3.5</v>
      </c>
      <c r="J1312" s="39">
        <v>1</v>
      </c>
      <c r="K1312" s="39"/>
    </row>
    <row r="1313" spans="1:11" x14ac:dyDescent="0.25">
      <c r="A1313">
        <v>123</v>
      </c>
      <c r="B1313" s="8"/>
      <c r="C1313" s="9"/>
      <c r="D1313" s="9">
        <v>53977</v>
      </c>
      <c r="E1313" s="10" t="s">
        <v>11</v>
      </c>
      <c r="F1313" s="9" t="s">
        <v>11</v>
      </c>
      <c r="G1313" s="39" t="s">
        <v>12</v>
      </c>
      <c r="H1313" s="39">
        <v>16</v>
      </c>
      <c r="I1313" s="39">
        <v>4</v>
      </c>
      <c r="J1313" s="39">
        <v>2</v>
      </c>
      <c r="K1313" s="39"/>
    </row>
    <row r="1314" spans="1:11" x14ac:dyDescent="0.25">
      <c r="A1314">
        <v>124</v>
      </c>
      <c r="B1314" s="8"/>
      <c r="C1314" s="9"/>
      <c r="D1314" s="9">
        <v>53977</v>
      </c>
      <c r="E1314" s="10" t="s">
        <v>11</v>
      </c>
      <c r="F1314" s="9" t="s">
        <v>11</v>
      </c>
      <c r="G1314" s="39" t="s">
        <v>12</v>
      </c>
      <c r="H1314" s="39">
        <v>17.5</v>
      </c>
      <c r="I1314" s="39">
        <v>3</v>
      </c>
      <c r="J1314" s="39">
        <v>1</v>
      </c>
      <c r="K1314" s="39"/>
    </row>
    <row r="1315" spans="1:11" x14ac:dyDescent="0.25">
      <c r="A1315">
        <v>125</v>
      </c>
      <c r="B1315" s="8"/>
      <c r="C1315" s="9"/>
      <c r="D1315" s="9">
        <v>53977</v>
      </c>
      <c r="E1315" s="10" t="s">
        <v>11</v>
      </c>
      <c r="F1315" s="9" t="s">
        <v>11</v>
      </c>
      <c r="G1315" s="39" t="s">
        <v>12</v>
      </c>
      <c r="H1315" s="39">
        <v>14</v>
      </c>
      <c r="I1315" s="39">
        <v>2</v>
      </c>
      <c r="J1315" s="39">
        <v>2</v>
      </c>
      <c r="K1315" s="39"/>
    </row>
    <row r="1316" spans="1:11" x14ac:dyDescent="0.25">
      <c r="A1316">
        <v>126</v>
      </c>
      <c r="B1316" s="8"/>
      <c r="C1316" s="9"/>
      <c r="D1316" s="9">
        <v>53977</v>
      </c>
      <c r="E1316" s="10" t="s">
        <v>11</v>
      </c>
      <c r="F1316" s="9" t="s">
        <v>11</v>
      </c>
      <c r="G1316" s="39" t="s">
        <v>12</v>
      </c>
      <c r="H1316" s="39">
        <v>19</v>
      </c>
      <c r="I1316" s="39">
        <v>2</v>
      </c>
      <c r="J1316" s="39">
        <v>1</v>
      </c>
      <c r="K1316" s="39"/>
    </row>
    <row r="1317" spans="1:11" x14ac:dyDescent="0.25">
      <c r="A1317">
        <v>127</v>
      </c>
      <c r="B1317" s="8"/>
      <c r="C1317" s="9"/>
      <c r="D1317" s="9">
        <v>53977</v>
      </c>
      <c r="E1317" s="10" t="s">
        <v>11</v>
      </c>
      <c r="F1317" s="9" t="s">
        <v>12</v>
      </c>
      <c r="G1317" s="39" t="s">
        <v>13</v>
      </c>
      <c r="H1317" s="39"/>
      <c r="I1317" s="39"/>
      <c r="J1317" s="39"/>
      <c r="K1317" s="39"/>
    </row>
    <row r="1318" spans="1:11" x14ac:dyDescent="0.25">
      <c r="A1318">
        <v>128</v>
      </c>
      <c r="B1318" s="8"/>
      <c r="C1318" s="9"/>
      <c r="D1318" s="9">
        <v>53977</v>
      </c>
      <c r="E1318" s="10" t="s">
        <v>11</v>
      </c>
      <c r="F1318" s="9" t="s">
        <v>12</v>
      </c>
      <c r="G1318" s="39" t="s">
        <v>13</v>
      </c>
      <c r="H1318" s="39"/>
      <c r="I1318" s="39"/>
      <c r="J1318" s="39"/>
      <c r="K1318" s="39"/>
    </row>
    <row r="1319" spans="1:11" x14ac:dyDescent="0.25">
      <c r="A1319">
        <v>129</v>
      </c>
      <c r="B1319" s="8"/>
      <c r="C1319" s="9"/>
      <c r="D1319" s="9">
        <v>53977</v>
      </c>
      <c r="E1319" s="10" t="s">
        <v>14</v>
      </c>
      <c r="F1319" s="9" t="s">
        <v>13</v>
      </c>
      <c r="G1319" s="39" t="s">
        <v>13</v>
      </c>
      <c r="H1319" s="39"/>
      <c r="I1319" s="39"/>
      <c r="J1319" s="39"/>
      <c r="K1319" s="39"/>
    </row>
    <row r="1320" spans="1:11" x14ac:dyDescent="0.25">
      <c r="A1320">
        <v>130</v>
      </c>
      <c r="B1320" s="8"/>
      <c r="C1320" s="9"/>
      <c r="D1320" s="9">
        <v>53977</v>
      </c>
      <c r="E1320" s="10" t="s">
        <v>11</v>
      </c>
      <c r="F1320" s="9" t="s">
        <v>11</v>
      </c>
      <c r="G1320" s="39" t="s">
        <v>12</v>
      </c>
      <c r="H1320" s="39">
        <v>13</v>
      </c>
      <c r="I1320" s="39">
        <v>4</v>
      </c>
      <c r="J1320" s="39">
        <v>3</v>
      </c>
      <c r="K1320" s="39"/>
    </row>
    <row r="1321" spans="1:11" x14ac:dyDescent="0.25">
      <c r="A1321">
        <v>131</v>
      </c>
      <c r="B1321" s="8"/>
      <c r="C1321" s="9"/>
      <c r="D1321" s="9">
        <v>53977</v>
      </c>
      <c r="E1321" s="10" t="s">
        <v>11</v>
      </c>
      <c r="F1321" s="9" t="s">
        <v>11</v>
      </c>
      <c r="G1321" s="39" t="s">
        <v>11</v>
      </c>
      <c r="H1321" s="39">
        <v>17</v>
      </c>
      <c r="I1321" s="39">
        <v>3</v>
      </c>
      <c r="J1321" s="39">
        <v>5</v>
      </c>
      <c r="K1321" s="39"/>
    </row>
    <row r="1322" spans="1:11" x14ac:dyDescent="0.25">
      <c r="A1322">
        <v>132</v>
      </c>
      <c r="B1322" s="8"/>
      <c r="C1322" s="9"/>
      <c r="D1322" s="9">
        <v>53977</v>
      </c>
      <c r="E1322" s="10"/>
      <c r="F1322" s="9" t="s">
        <v>12</v>
      </c>
      <c r="G1322" s="39" t="s">
        <v>12</v>
      </c>
      <c r="H1322" s="39">
        <v>15</v>
      </c>
      <c r="I1322" s="39">
        <v>2</v>
      </c>
      <c r="J1322" s="39">
        <v>3</v>
      </c>
      <c r="K1322" s="39"/>
    </row>
    <row r="1323" spans="1:11" x14ac:dyDescent="0.25">
      <c r="A1323">
        <v>133</v>
      </c>
      <c r="B1323" s="8"/>
      <c r="C1323" s="9"/>
      <c r="D1323" s="9">
        <v>53977</v>
      </c>
      <c r="E1323" s="10"/>
      <c r="F1323" s="9" t="s">
        <v>11</v>
      </c>
      <c r="G1323" s="39" t="s">
        <v>12</v>
      </c>
      <c r="H1323" s="39">
        <v>12.5</v>
      </c>
      <c r="I1323" s="39">
        <v>2.5</v>
      </c>
      <c r="J1323" s="39">
        <v>1</v>
      </c>
      <c r="K1323" s="39"/>
    </row>
    <row r="1324" spans="1:11" x14ac:dyDescent="0.25">
      <c r="A1324">
        <v>134</v>
      </c>
      <c r="B1324" s="8"/>
      <c r="C1324" s="9"/>
      <c r="D1324" s="9">
        <v>53977</v>
      </c>
      <c r="E1324" s="10"/>
      <c r="F1324" s="9" t="s">
        <v>11</v>
      </c>
      <c r="G1324" s="39"/>
      <c r="H1324" s="39"/>
      <c r="I1324" s="39"/>
      <c r="J1324" s="39"/>
      <c r="K1324" s="39"/>
    </row>
    <row r="1325" spans="1:11" x14ac:dyDescent="0.25">
      <c r="A1325">
        <v>1</v>
      </c>
      <c r="B1325" s="8">
        <v>11</v>
      </c>
      <c r="C1325" s="9" t="s">
        <v>19</v>
      </c>
      <c r="D1325" s="9">
        <v>48519</v>
      </c>
      <c r="E1325" s="10" t="s">
        <v>10</v>
      </c>
      <c r="F1325" s="9" t="s">
        <v>11</v>
      </c>
      <c r="G1325" s="39" t="s">
        <v>13</v>
      </c>
      <c r="H1325" s="39"/>
      <c r="I1325" s="39"/>
      <c r="J1325" s="39"/>
      <c r="K1325" s="39"/>
    </row>
    <row r="1326" spans="1:11" x14ac:dyDescent="0.25">
      <c r="A1326">
        <v>2</v>
      </c>
      <c r="B1326" s="8"/>
      <c r="C1326" s="9"/>
      <c r="D1326" s="9">
        <v>48519</v>
      </c>
      <c r="E1326" s="10" t="s">
        <v>10</v>
      </c>
      <c r="F1326" s="9" t="s">
        <v>11</v>
      </c>
      <c r="G1326" s="39" t="s">
        <v>11</v>
      </c>
      <c r="H1326" s="39">
        <v>20</v>
      </c>
      <c r="I1326" s="39">
        <v>4</v>
      </c>
      <c r="J1326" s="39">
        <v>10</v>
      </c>
      <c r="K1326" s="39"/>
    </row>
    <row r="1327" spans="1:11" x14ac:dyDescent="0.25">
      <c r="A1327">
        <v>3</v>
      </c>
      <c r="B1327" s="8"/>
      <c r="C1327" s="9"/>
      <c r="D1327" s="9">
        <v>48519</v>
      </c>
      <c r="E1327" s="10" t="s">
        <v>11</v>
      </c>
      <c r="F1327" s="9" t="s">
        <v>11</v>
      </c>
      <c r="G1327" s="39" t="s">
        <v>11</v>
      </c>
      <c r="H1327" s="39">
        <v>17</v>
      </c>
      <c r="I1327" s="39">
        <v>5</v>
      </c>
      <c r="J1327" s="39">
        <v>8</v>
      </c>
      <c r="K1327" s="39"/>
    </row>
    <row r="1328" spans="1:11" x14ac:dyDescent="0.25">
      <c r="A1328">
        <v>4</v>
      </c>
      <c r="B1328" s="8"/>
      <c r="C1328" s="9"/>
      <c r="D1328" s="9">
        <v>48519</v>
      </c>
      <c r="E1328" s="10" t="s">
        <v>11</v>
      </c>
      <c r="F1328" s="9" t="s">
        <v>11</v>
      </c>
      <c r="G1328" s="39" t="s">
        <v>11</v>
      </c>
      <c r="H1328" s="39">
        <v>17</v>
      </c>
      <c r="I1328" s="39">
        <v>3</v>
      </c>
      <c r="J1328" s="39">
        <v>9</v>
      </c>
      <c r="K1328" s="39"/>
    </row>
    <row r="1329" spans="1:11" x14ac:dyDescent="0.25">
      <c r="A1329">
        <v>5</v>
      </c>
      <c r="C1329" s="9"/>
      <c r="D1329" s="9">
        <v>48519</v>
      </c>
      <c r="E1329" s="10" t="s">
        <v>11</v>
      </c>
      <c r="F1329" s="9" t="s">
        <v>11</v>
      </c>
      <c r="G1329" s="39" t="s">
        <v>11</v>
      </c>
      <c r="H1329" s="39">
        <v>14</v>
      </c>
      <c r="I1329" s="39">
        <v>1</v>
      </c>
      <c r="J1329" s="39">
        <v>8</v>
      </c>
      <c r="K1329" s="39"/>
    </row>
    <row r="1330" spans="1:11" x14ac:dyDescent="0.25">
      <c r="A1330">
        <v>6</v>
      </c>
      <c r="B1330" s="8"/>
      <c r="C1330" s="9"/>
      <c r="D1330" s="9">
        <v>48519</v>
      </c>
      <c r="E1330" s="10" t="s">
        <v>10</v>
      </c>
      <c r="F1330" s="9" t="s">
        <v>11</v>
      </c>
      <c r="G1330" s="39" t="s">
        <v>11</v>
      </c>
      <c r="H1330" s="39">
        <v>17</v>
      </c>
      <c r="I1330" s="39">
        <v>3</v>
      </c>
      <c r="J1330" s="39">
        <v>9</v>
      </c>
      <c r="K1330" s="39"/>
    </row>
    <row r="1331" spans="1:11" x14ac:dyDescent="0.25">
      <c r="A1331">
        <v>7</v>
      </c>
      <c r="B1331" s="8"/>
      <c r="C1331" s="9"/>
      <c r="D1331" s="9">
        <v>48519</v>
      </c>
      <c r="E1331" s="10" t="s">
        <v>11</v>
      </c>
      <c r="F1331" s="9" t="s">
        <v>12</v>
      </c>
      <c r="G1331" s="39" t="s">
        <v>14</v>
      </c>
      <c r="H1331" s="39"/>
      <c r="I1331" s="39"/>
      <c r="J1331" s="39"/>
      <c r="K1331" s="39"/>
    </row>
    <row r="1332" spans="1:11" x14ac:dyDescent="0.25">
      <c r="A1332">
        <v>8</v>
      </c>
      <c r="B1332" s="8"/>
      <c r="C1332" s="9"/>
      <c r="D1332" s="9">
        <v>48519</v>
      </c>
      <c r="E1332" s="10" t="s">
        <v>11</v>
      </c>
      <c r="F1332" s="9" t="s">
        <v>12</v>
      </c>
      <c r="G1332" s="39" t="s">
        <v>13</v>
      </c>
      <c r="H1332" s="39"/>
      <c r="I1332" s="39"/>
      <c r="J1332" s="39"/>
      <c r="K1332" s="39"/>
    </row>
    <row r="1333" spans="1:11" x14ac:dyDescent="0.25">
      <c r="A1333">
        <v>9</v>
      </c>
      <c r="B1333" s="8"/>
      <c r="C1333" s="9"/>
      <c r="D1333" s="9">
        <v>48519</v>
      </c>
      <c r="E1333" s="10" t="s">
        <v>11</v>
      </c>
      <c r="F1333" s="9" t="s">
        <v>12</v>
      </c>
      <c r="G1333" s="39" t="s">
        <v>13</v>
      </c>
      <c r="H1333" s="39"/>
      <c r="I1333" s="39"/>
      <c r="J1333" s="39"/>
      <c r="K1333" s="39"/>
    </row>
    <row r="1334" spans="1:11" x14ac:dyDescent="0.25">
      <c r="A1334">
        <v>10</v>
      </c>
      <c r="B1334" s="8"/>
      <c r="C1334" s="9"/>
      <c r="D1334" s="9">
        <v>48519</v>
      </c>
      <c r="E1334" s="10" t="s">
        <v>11</v>
      </c>
      <c r="F1334" s="9" t="s">
        <v>12</v>
      </c>
      <c r="G1334" s="39" t="s">
        <v>11</v>
      </c>
      <c r="H1334" s="39">
        <v>17</v>
      </c>
      <c r="I1334" s="39">
        <v>3</v>
      </c>
      <c r="J1334" s="39">
        <v>8</v>
      </c>
      <c r="K1334" s="39"/>
    </row>
    <row r="1335" spans="1:11" x14ac:dyDescent="0.25">
      <c r="A1335">
        <v>11</v>
      </c>
      <c r="B1335" s="8"/>
      <c r="C1335" s="9"/>
      <c r="D1335" s="9">
        <v>48519</v>
      </c>
      <c r="E1335" s="10" t="s">
        <v>11</v>
      </c>
      <c r="F1335" s="9" t="s">
        <v>11</v>
      </c>
      <c r="G1335" s="39" t="s">
        <v>11</v>
      </c>
      <c r="H1335" s="39">
        <v>15</v>
      </c>
      <c r="I1335" s="39">
        <v>2</v>
      </c>
      <c r="J1335" s="39">
        <v>6</v>
      </c>
      <c r="K1335" s="39"/>
    </row>
    <row r="1336" spans="1:11" x14ac:dyDescent="0.25">
      <c r="A1336">
        <v>12</v>
      </c>
      <c r="B1336" s="8"/>
      <c r="C1336" s="9"/>
      <c r="D1336" s="9">
        <v>48519</v>
      </c>
      <c r="E1336" s="10" t="s">
        <v>10</v>
      </c>
      <c r="F1336" s="9" t="s">
        <v>11</v>
      </c>
      <c r="G1336" s="39" t="s">
        <v>12</v>
      </c>
      <c r="H1336" s="39">
        <v>19</v>
      </c>
      <c r="I1336" s="39">
        <v>4</v>
      </c>
      <c r="J1336" s="39">
        <v>7</v>
      </c>
      <c r="K1336" s="39"/>
    </row>
    <row r="1337" spans="1:11" x14ac:dyDescent="0.25">
      <c r="A1337">
        <v>13</v>
      </c>
      <c r="B1337" s="8"/>
      <c r="C1337" s="9"/>
      <c r="D1337" s="9">
        <v>48519</v>
      </c>
      <c r="E1337" s="10" t="s">
        <v>10</v>
      </c>
      <c r="F1337" s="9" t="s">
        <v>12</v>
      </c>
      <c r="G1337" s="39" t="s">
        <v>11</v>
      </c>
      <c r="H1337" s="39">
        <v>20</v>
      </c>
      <c r="I1337" s="39">
        <v>3</v>
      </c>
      <c r="J1337" s="39">
        <v>10</v>
      </c>
      <c r="K1337" s="39"/>
    </row>
    <row r="1338" spans="1:11" x14ac:dyDescent="0.25">
      <c r="A1338">
        <v>14</v>
      </c>
      <c r="B1338" s="8"/>
      <c r="C1338" s="9"/>
      <c r="D1338" s="9">
        <v>48519</v>
      </c>
      <c r="E1338" s="10" t="s">
        <v>10</v>
      </c>
      <c r="F1338" s="9" t="s">
        <v>11</v>
      </c>
      <c r="G1338" s="39" t="s">
        <v>14</v>
      </c>
      <c r="H1338" s="39"/>
      <c r="I1338" s="39"/>
      <c r="J1338" s="39"/>
      <c r="K1338" s="39"/>
    </row>
    <row r="1339" spans="1:11" x14ac:dyDescent="0.25">
      <c r="A1339">
        <v>15</v>
      </c>
      <c r="B1339" s="8"/>
      <c r="C1339" s="9"/>
      <c r="D1339" s="9">
        <v>48519</v>
      </c>
      <c r="E1339" s="10" t="s">
        <v>11</v>
      </c>
      <c r="F1339" s="9" t="s">
        <v>11</v>
      </c>
      <c r="G1339" s="39" t="s">
        <v>11</v>
      </c>
      <c r="H1339" s="39">
        <v>23</v>
      </c>
      <c r="I1339" s="39">
        <v>5</v>
      </c>
      <c r="J1339" s="39">
        <v>9</v>
      </c>
      <c r="K1339" s="39"/>
    </row>
    <row r="1340" spans="1:11" x14ac:dyDescent="0.25">
      <c r="A1340">
        <v>16</v>
      </c>
      <c r="B1340" s="8"/>
      <c r="C1340" s="9"/>
      <c r="D1340" s="9">
        <v>48519</v>
      </c>
      <c r="E1340" s="10" t="s">
        <v>11</v>
      </c>
      <c r="F1340" s="9" t="s">
        <v>11</v>
      </c>
      <c r="G1340" s="39" t="s">
        <v>11</v>
      </c>
      <c r="H1340" s="39">
        <v>19</v>
      </c>
      <c r="I1340" s="39">
        <v>4</v>
      </c>
      <c r="J1340" s="39">
        <v>8</v>
      </c>
      <c r="K1340" s="39"/>
    </row>
    <row r="1341" spans="1:11" x14ac:dyDescent="0.25">
      <c r="A1341">
        <v>17</v>
      </c>
      <c r="B1341" s="8"/>
      <c r="C1341" s="9"/>
      <c r="D1341" s="9">
        <v>48519</v>
      </c>
      <c r="E1341" s="10" t="s">
        <v>11</v>
      </c>
      <c r="F1341" s="9" t="s">
        <v>12</v>
      </c>
      <c r="G1341" s="39" t="s">
        <v>13</v>
      </c>
      <c r="H1341" s="39"/>
      <c r="I1341" s="39"/>
      <c r="J1341" s="39"/>
      <c r="K1341" s="39"/>
    </row>
    <row r="1342" spans="1:11" x14ac:dyDescent="0.25">
      <c r="A1342">
        <v>18</v>
      </c>
      <c r="B1342" s="8"/>
      <c r="C1342" s="9"/>
      <c r="D1342" s="9">
        <v>48519</v>
      </c>
      <c r="E1342" s="10" t="s">
        <v>11</v>
      </c>
      <c r="F1342" s="9" t="s">
        <v>11</v>
      </c>
      <c r="G1342" s="39" t="s">
        <v>11</v>
      </c>
      <c r="H1342" s="39">
        <v>16</v>
      </c>
      <c r="I1342" s="39">
        <v>5</v>
      </c>
      <c r="J1342" s="39">
        <v>5</v>
      </c>
      <c r="K1342" s="39"/>
    </row>
    <row r="1343" spans="1:11" x14ac:dyDescent="0.25">
      <c r="A1343">
        <v>19</v>
      </c>
      <c r="B1343" s="8"/>
      <c r="C1343" s="9"/>
      <c r="D1343" s="9">
        <v>48519</v>
      </c>
      <c r="E1343" s="10" t="s">
        <v>11</v>
      </c>
      <c r="F1343" s="9" t="s">
        <v>12</v>
      </c>
      <c r="G1343" s="39" t="s">
        <v>14</v>
      </c>
      <c r="H1343" s="39"/>
      <c r="I1343" s="39"/>
      <c r="J1343" s="39"/>
      <c r="K1343" s="39"/>
    </row>
    <row r="1344" spans="1:11" x14ac:dyDescent="0.25">
      <c r="A1344">
        <v>20</v>
      </c>
      <c r="B1344" s="8"/>
      <c r="C1344" s="9"/>
      <c r="D1344" s="9">
        <v>48519</v>
      </c>
      <c r="E1344" s="10" t="s">
        <v>10</v>
      </c>
      <c r="F1344" s="9" t="s">
        <v>11</v>
      </c>
      <c r="G1344" s="39" t="s">
        <v>11</v>
      </c>
      <c r="H1344" s="39">
        <v>15</v>
      </c>
      <c r="I1344" s="39">
        <v>4</v>
      </c>
      <c r="J1344" s="39">
        <v>6</v>
      </c>
      <c r="K1344" s="39"/>
    </row>
    <row r="1345" spans="1:11" x14ac:dyDescent="0.25">
      <c r="A1345">
        <v>21</v>
      </c>
      <c r="B1345" s="8"/>
      <c r="C1345" s="9"/>
      <c r="D1345" s="9">
        <v>48519</v>
      </c>
      <c r="E1345" s="10" t="s">
        <v>10</v>
      </c>
      <c r="F1345" s="9" t="s">
        <v>10</v>
      </c>
      <c r="G1345" s="39" t="s">
        <v>9</v>
      </c>
      <c r="H1345" s="39">
        <v>15</v>
      </c>
      <c r="I1345" s="39">
        <v>6</v>
      </c>
      <c r="J1345" s="39">
        <v>7</v>
      </c>
      <c r="K1345" s="39"/>
    </row>
    <row r="1346" spans="1:11" x14ac:dyDescent="0.25">
      <c r="A1346">
        <v>22</v>
      </c>
      <c r="B1346" s="8"/>
      <c r="C1346" s="9"/>
      <c r="D1346" s="9">
        <v>48519</v>
      </c>
      <c r="E1346" s="10" t="s">
        <v>11</v>
      </c>
      <c r="F1346" s="9" t="s">
        <v>11</v>
      </c>
      <c r="G1346" s="39" t="s">
        <v>11</v>
      </c>
      <c r="H1346" s="39">
        <v>20</v>
      </c>
      <c r="I1346" s="39">
        <v>4</v>
      </c>
      <c r="J1346" s="39">
        <v>9</v>
      </c>
      <c r="K1346" s="39"/>
    </row>
    <row r="1347" spans="1:11" x14ac:dyDescent="0.25">
      <c r="A1347">
        <v>23</v>
      </c>
      <c r="B1347" s="8"/>
      <c r="C1347" s="9"/>
      <c r="D1347" s="9">
        <v>48519</v>
      </c>
      <c r="E1347" s="10" t="s">
        <v>11</v>
      </c>
      <c r="F1347" s="9" t="s">
        <v>11</v>
      </c>
      <c r="G1347" s="39" t="s">
        <v>11</v>
      </c>
      <c r="H1347" s="39">
        <v>20</v>
      </c>
      <c r="I1347" s="39">
        <v>4</v>
      </c>
      <c r="J1347" s="39">
        <v>9</v>
      </c>
      <c r="K1347" s="39"/>
    </row>
    <row r="1348" spans="1:11" x14ac:dyDescent="0.25">
      <c r="A1348">
        <v>24</v>
      </c>
      <c r="B1348" s="8"/>
      <c r="C1348" s="9"/>
      <c r="D1348" s="9">
        <v>48519</v>
      </c>
      <c r="E1348" s="10" t="s">
        <v>11</v>
      </c>
      <c r="F1348" s="9" t="s">
        <v>11</v>
      </c>
      <c r="G1348" s="39" t="s">
        <v>11</v>
      </c>
      <c r="H1348" s="39">
        <v>27</v>
      </c>
      <c r="I1348" s="39">
        <v>4</v>
      </c>
      <c r="J1348" s="39">
        <v>10</v>
      </c>
      <c r="K1348" s="39"/>
    </row>
    <row r="1349" spans="1:11" x14ac:dyDescent="0.25">
      <c r="A1349">
        <v>25</v>
      </c>
      <c r="B1349" s="8"/>
      <c r="C1349" s="9"/>
      <c r="D1349" s="9">
        <v>48519</v>
      </c>
      <c r="E1349" s="10" t="s">
        <v>12</v>
      </c>
      <c r="F1349" s="9" t="s">
        <v>12</v>
      </c>
      <c r="G1349" s="39" t="s">
        <v>13</v>
      </c>
      <c r="H1349" s="39"/>
      <c r="I1349" s="39"/>
      <c r="J1349" s="39"/>
      <c r="K1349" s="39"/>
    </row>
    <row r="1350" spans="1:11" x14ac:dyDescent="0.25">
      <c r="A1350">
        <v>26</v>
      </c>
      <c r="B1350" s="8"/>
      <c r="C1350" s="9"/>
      <c r="D1350" s="9">
        <v>48519</v>
      </c>
      <c r="E1350" s="10" t="s">
        <v>12</v>
      </c>
      <c r="F1350" s="9" t="s">
        <v>12</v>
      </c>
      <c r="G1350" s="39" t="s">
        <v>11</v>
      </c>
      <c r="H1350" s="39">
        <v>18</v>
      </c>
      <c r="I1350" s="39">
        <v>4</v>
      </c>
      <c r="J1350" s="39">
        <v>7</v>
      </c>
      <c r="K1350" s="39"/>
    </row>
    <row r="1351" spans="1:11" x14ac:dyDescent="0.25">
      <c r="A1351">
        <v>27</v>
      </c>
      <c r="B1351" s="8"/>
      <c r="C1351" s="9"/>
      <c r="D1351" s="9">
        <v>48519</v>
      </c>
      <c r="E1351" s="10" t="s">
        <v>11</v>
      </c>
      <c r="F1351" s="9" t="s">
        <v>11</v>
      </c>
      <c r="G1351" s="39" t="s">
        <v>11</v>
      </c>
      <c r="H1351" s="39">
        <v>18</v>
      </c>
      <c r="I1351" s="39">
        <v>3</v>
      </c>
      <c r="J1351" s="39">
        <v>9</v>
      </c>
      <c r="K1351" s="39"/>
    </row>
    <row r="1352" spans="1:11" x14ac:dyDescent="0.25">
      <c r="A1352">
        <v>28</v>
      </c>
      <c r="B1352" s="8"/>
      <c r="C1352" s="9"/>
      <c r="D1352" s="9">
        <v>48519</v>
      </c>
      <c r="E1352" s="10" t="s">
        <v>11</v>
      </c>
      <c r="F1352" s="9" t="s">
        <v>12</v>
      </c>
      <c r="G1352" s="39" t="s">
        <v>11</v>
      </c>
      <c r="H1352" s="39">
        <v>16</v>
      </c>
      <c r="I1352" s="39">
        <v>4</v>
      </c>
      <c r="J1352" s="39">
        <v>8</v>
      </c>
      <c r="K1352" s="39"/>
    </row>
    <row r="1353" spans="1:11" x14ac:dyDescent="0.25">
      <c r="A1353">
        <v>29</v>
      </c>
      <c r="B1353" s="8"/>
      <c r="C1353" s="9"/>
      <c r="D1353" s="9">
        <v>48519</v>
      </c>
      <c r="E1353" s="10" t="s">
        <v>10</v>
      </c>
      <c r="F1353" s="9" t="s">
        <v>11</v>
      </c>
      <c r="G1353" s="39" t="s">
        <v>10</v>
      </c>
      <c r="H1353" s="39">
        <v>19</v>
      </c>
      <c r="I1353" s="39">
        <v>4</v>
      </c>
      <c r="J1353" s="39">
        <v>8</v>
      </c>
      <c r="K1353" s="39"/>
    </row>
    <row r="1354" spans="1:11" x14ac:dyDescent="0.25">
      <c r="A1354">
        <v>30</v>
      </c>
      <c r="B1354" s="8"/>
      <c r="C1354" s="9"/>
      <c r="D1354" s="9">
        <v>48519</v>
      </c>
      <c r="E1354" s="10" t="s">
        <v>11</v>
      </c>
      <c r="F1354" s="9" t="s">
        <v>12</v>
      </c>
      <c r="G1354" s="39" t="s">
        <v>12</v>
      </c>
      <c r="H1354" s="39">
        <v>19</v>
      </c>
      <c r="I1354" s="39">
        <v>3</v>
      </c>
      <c r="J1354" s="39">
        <v>8</v>
      </c>
      <c r="K1354" s="39" t="s">
        <v>46</v>
      </c>
    </row>
    <row r="1355" spans="1:11" x14ac:dyDescent="0.25">
      <c r="A1355">
        <v>31</v>
      </c>
      <c r="B1355" s="8"/>
      <c r="C1355" s="9"/>
      <c r="D1355" s="9">
        <v>48519</v>
      </c>
      <c r="E1355" s="10" t="s">
        <v>11</v>
      </c>
      <c r="F1355" s="9" t="s">
        <v>11</v>
      </c>
      <c r="G1355" s="39" t="s">
        <v>11</v>
      </c>
      <c r="H1355" s="39">
        <v>25</v>
      </c>
      <c r="I1355" s="39">
        <v>2</v>
      </c>
      <c r="J1355" s="39">
        <v>13</v>
      </c>
      <c r="K1355" s="39" t="s">
        <v>46</v>
      </c>
    </row>
    <row r="1356" spans="1:11" x14ac:dyDescent="0.25">
      <c r="A1356">
        <v>32</v>
      </c>
      <c r="B1356" s="8"/>
      <c r="C1356" s="9"/>
      <c r="D1356" s="9">
        <v>48519</v>
      </c>
      <c r="E1356" s="10" t="s">
        <v>11</v>
      </c>
      <c r="F1356" s="9" t="s">
        <v>12</v>
      </c>
      <c r="G1356" s="39" t="s">
        <v>11</v>
      </c>
      <c r="H1356" s="39">
        <v>19</v>
      </c>
      <c r="I1356" s="39">
        <v>3</v>
      </c>
      <c r="J1356" s="39">
        <v>10</v>
      </c>
      <c r="K1356" s="39"/>
    </row>
    <row r="1357" spans="1:11" x14ac:dyDescent="0.25">
      <c r="A1357">
        <v>33</v>
      </c>
      <c r="B1357" s="8"/>
      <c r="C1357" s="9"/>
      <c r="D1357" s="9">
        <v>48519</v>
      </c>
      <c r="E1357" s="10" t="s">
        <v>11</v>
      </c>
      <c r="F1357" s="9" t="s">
        <v>11</v>
      </c>
      <c r="G1357" s="39" t="s">
        <v>11</v>
      </c>
      <c r="H1357" s="39">
        <v>21</v>
      </c>
      <c r="I1357" s="39">
        <v>5</v>
      </c>
      <c r="J1357" s="39">
        <v>9</v>
      </c>
      <c r="K1357" s="39"/>
    </row>
    <row r="1358" spans="1:11" x14ac:dyDescent="0.25">
      <c r="A1358">
        <v>34</v>
      </c>
      <c r="B1358" s="8"/>
      <c r="C1358" s="9"/>
      <c r="D1358" s="9">
        <v>48519</v>
      </c>
      <c r="E1358" s="10" t="s">
        <v>11</v>
      </c>
      <c r="F1358" s="9" t="s">
        <v>12</v>
      </c>
      <c r="G1358" s="39" t="s">
        <v>14</v>
      </c>
      <c r="H1358" s="39"/>
      <c r="I1358" s="39"/>
      <c r="J1358" s="39"/>
      <c r="K1358" s="39" t="s">
        <v>46</v>
      </c>
    </row>
    <row r="1359" spans="1:11" x14ac:dyDescent="0.25">
      <c r="A1359">
        <v>35</v>
      </c>
      <c r="B1359" s="8"/>
      <c r="C1359" s="9"/>
      <c r="D1359" s="9">
        <v>48519</v>
      </c>
      <c r="E1359" s="10" t="s">
        <v>11</v>
      </c>
      <c r="F1359" s="9" t="s">
        <v>12</v>
      </c>
      <c r="G1359" s="39" t="s">
        <v>14</v>
      </c>
      <c r="H1359" s="39"/>
      <c r="I1359" s="39"/>
      <c r="J1359" s="39"/>
      <c r="K1359" s="39"/>
    </row>
    <row r="1360" spans="1:11" x14ac:dyDescent="0.25">
      <c r="A1360">
        <v>36</v>
      </c>
      <c r="B1360" s="8"/>
      <c r="C1360" s="9"/>
      <c r="D1360" s="9">
        <v>48519</v>
      </c>
      <c r="E1360" s="10" t="s">
        <v>11</v>
      </c>
      <c r="F1360" s="9" t="s">
        <v>12</v>
      </c>
      <c r="G1360" s="39" t="s">
        <v>11</v>
      </c>
      <c r="H1360" s="39">
        <v>14</v>
      </c>
      <c r="I1360" s="39">
        <v>3</v>
      </c>
      <c r="J1360" s="39">
        <v>5</v>
      </c>
      <c r="K1360" s="39"/>
    </row>
    <row r="1361" spans="1:11" x14ac:dyDescent="0.25">
      <c r="A1361">
        <v>37</v>
      </c>
      <c r="B1361" s="8"/>
      <c r="C1361" s="9"/>
      <c r="D1361" s="9">
        <v>48519</v>
      </c>
      <c r="E1361" s="10" t="s">
        <v>10</v>
      </c>
      <c r="F1361" s="9" t="s">
        <v>12</v>
      </c>
      <c r="G1361" s="39" t="s">
        <v>11</v>
      </c>
      <c r="H1361" s="39">
        <v>20</v>
      </c>
      <c r="I1361" s="39">
        <v>3</v>
      </c>
      <c r="J1361" s="39">
        <v>7</v>
      </c>
      <c r="K1361" s="39"/>
    </row>
    <row r="1362" spans="1:11" x14ac:dyDescent="0.25">
      <c r="A1362">
        <v>38</v>
      </c>
      <c r="B1362" s="8"/>
      <c r="C1362" s="9"/>
      <c r="D1362" s="9">
        <v>48519</v>
      </c>
      <c r="E1362" s="10" t="s">
        <v>11</v>
      </c>
      <c r="F1362" s="9" t="s">
        <v>11</v>
      </c>
      <c r="G1362" s="39" t="s">
        <v>11</v>
      </c>
      <c r="H1362" s="39">
        <v>17</v>
      </c>
      <c r="I1362" s="39">
        <v>4</v>
      </c>
      <c r="J1362" s="39">
        <v>10</v>
      </c>
      <c r="K1362" s="39"/>
    </row>
    <row r="1363" spans="1:11" x14ac:dyDescent="0.25">
      <c r="A1363">
        <v>39</v>
      </c>
      <c r="B1363" s="8"/>
      <c r="C1363" s="9"/>
      <c r="D1363" s="9">
        <v>48519</v>
      </c>
      <c r="E1363" s="10" t="s">
        <v>11</v>
      </c>
      <c r="F1363" s="9" t="s">
        <v>12</v>
      </c>
      <c r="G1363" s="39" t="s">
        <v>11</v>
      </c>
      <c r="H1363" s="39">
        <v>12</v>
      </c>
      <c r="I1363" s="39">
        <v>5</v>
      </c>
      <c r="J1363" s="39">
        <v>5</v>
      </c>
      <c r="K1363" s="39" t="s">
        <v>46</v>
      </c>
    </row>
    <row r="1364" spans="1:11" x14ac:dyDescent="0.25">
      <c r="A1364">
        <v>40</v>
      </c>
      <c r="B1364" s="8"/>
      <c r="C1364" s="9"/>
      <c r="D1364" s="9">
        <v>48519</v>
      </c>
      <c r="E1364" s="10" t="s">
        <v>11</v>
      </c>
      <c r="F1364" s="9" t="s">
        <v>12</v>
      </c>
      <c r="G1364" s="39" t="s">
        <v>13</v>
      </c>
      <c r="H1364" s="39"/>
      <c r="I1364" s="39"/>
      <c r="J1364" s="39"/>
      <c r="K1364" s="39"/>
    </row>
    <row r="1365" spans="1:11" x14ac:dyDescent="0.25">
      <c r="A1365">
        <v>41</v>
      </c>
      <c r="B1365" s="8"/>
      <c r="C1365" s="9"/>
      <c r="D1365" s="9">
        <v>48519</v>
      </c>
      <c r="E1365" s="10" t="s">
        <v>11</v>
      </c>
      <c r="F1365" s="9" t="s">
        <v>12</v>
      </c>
      <c r="G1365" s="39" t="s">
        <v>11</v>
      </c>
      <c r="H1365" s="39">
        <v>17</v>
      </c>
      <c r="I1365" s="39">
        <v>3</v>
      </c>
      <c r="J1365" s="39">
        <v>12</v>
      </c>
      <c r="K1365" s="39"/>
    </row>
    <row r="1366" spans="1:11" x14ac:dyDescent="0.25">
      <c r="A1366">
        <v>42</v>
      </c>
      <c r="B1366" s="8"/>
      <c r="C1366" s="9"/>
      <c r="D1366" s="9">
        <v>48519</v>
      </c>
      <c r="E1366" s="10" t="s">
        <v>11</v>
      </c>
      <c r="F1366" s="9" t="s">
        <v>12</v>
      </c>
      <c r="G1366" s="39" t="s">
        <v>12</v>
      </c>
      <c r="H1366" s="39">
        <v>13</v>
      </c>
      <c r="I1366" s="39">
        <v>2</v>
      </c>
      <c r="J1366" s="39">
        <v>6</v>
      </c>
      <c r="K1366" s="39"/>
    </row>
    <row r="1367" spans="1:11" x14ac:dyDescent="0.25">
      <c r="A1367">
        <v>43</v>
      </c>
      <c r="B1367" s="8"/>
      <c r="C1367" s="9"/>
      <c r="D1367" s="9">
        <v>48519</v>
      </c>
      <c r="E1367" s="10" t="s">
        <v>11</v>
      </c>
      <c r="F1367" s="9" t="s">
        <v>12</v>
      </c>
      <c r="G1367" s="39" t="s">
        <v>13</v>
      </c>
      <c r="H1367" s="39"/>
      <c r="I1367" s="39"/>
      <c r="J1367" s="39"/>
      <c r="K1367" s="39"/>
    </row>
    <row r="1368" spans="1:11" x14ac:dyDescent="0.25">
      <c r="A1368">
        <v>44</v>
      </c>
      <c r="B1368" s="8"/>
      <c r="C1368" s="9"/>
      <c r="D1368" s="9">
        <v>48519</v>
      </c>
      <c r="E1368" s="10" t="s">
        <v>12</v>
      </c>
      <c r="F1368" s="9" t="s">
        <v>12</v>
      </c>
      <c r="G1368" s="39" t="s">
        <v>11</v>
      </c>
      <c r="H1368" s="39">
        <v>16</v>
      </c>
      <c r="I1368" s="39">
        <v>5</v>
      </c>
      <c r="J1368" s="39">
        <v>10</v>
      </c>
      <c r="K1368" s="39" t="s">
        <v>46</v>
      </c>
    </row>
    <row r="1369" spans="1:11" x14ac:dyDescent="0.25">
      <c r="A1369">
        <v>45</v>
      </c>
      <c r="B1369" s="8"/>
      <c r="C1369" s="9"/>
      <c r="D1369" s="9">
        <v>48519</v>
      </c>
      <c r="E1369" s="10" t="s">
        <v>11</v>
      </c>
      <c r="F1369" s="9" t="s">
        <v>12</v>
      </c>
      <c r="G1369" s="39" t="s">
        <v>11</v>
      </c>
      <c r="H1369" s="39">
        <v>10</v>
      </c>
      <c r="I1369" s="39">
        <v>2</v>
      </c>
      <c r="J1369" s="39">
        <v>5</v>
      </c>
      <c r="K1369" s="39"/>
    </row>
    <row r="1370" spans="1:11" x14ac:dyDescent="0.25">
      <c r="A1370">
        <v>46</v>
      </c>
      <c r="B1370" s="8"/>
      <c r="C1370" s="9"/>
      <c r="D1370" s="9">
        <v>48519</v>
      </c>
      <c r="E1370" s="10" t="s">
        <v>11</v>
      </c>
      <c r="F1370" s="9" t="s">
        <v>12</v>
      </c>
      <c r="G1370" s="39" t="s">
        <v>13</v>
      </c>
      <c r="H1370" s="39"/>
      <c r="I1370" s="39"/>
      <c r="J1370" s="39"/>
      <c r="K1370" s="39" t="s">
        <v>46</v>
      </c>
    </row>
    <row r="1371" spans="1:11" x14ac:dyDescent="0.25">
      <c r="A1371">
        <v>47</v>
      </c>
      <c r="B1371" s="8"/>
      <c r="C1371" s="9"/>
      <c r="D1371" s="9">
        <v>48519</v>
      </c>
      <c r="E1371" s="10" t="s">
        <v>11</v>
      </c>
      <c r="F1371" s="9" t="s">
        <v>13</v>
      </c>
      <c r="G1371" s="39" t="s">
        <v>13</v>
      </c>
      <c r="H1371" s="39"/>
      <c r="I1371" s="39"/>
      <c r="J1371" s="39"/>
      <c r="K1371" s="39"/>
    </row>
    <row r="1372" spans="1:11" x14ac:dyDescent="0.25">
      <c r="A1372">
        <v>48</v>
      </c>
      <c r="B1372" s="8"/>
      <c r="C1372" s="9"/>
      <c r="D1372" s="9">
        <v>48519</v>
      </c>
      <c r="E1372" s="10" t="s">
        <v>11</v>
      </c>
      <c r="F1372" s="9" t="s">
        <v>12</v>
      </c>
      <c r="G1372" s="39" t="s">
        <v>13</v>
      </c>
      <c r="H1372" s="39"/>
      <c r="I1372" s="39"/>
      <c r="J1372" s="39"/>
      <c r="K1372" s="39"/>
    </row>
    <row r="1373" spans="1:11" x14ac:dyDescent="0.25">
      <c r="A1373">
        <v>49</v>
      </c>
      <c r="B1373" s="8"/>
      <c r="C1373" s="9"/>
      <c r="D1373" s="9">
        <v>48519</v>
      </c>
      <c r="E1373" s="10" t="s">
        <v>12</v>
      </c>
      <c r="F1373" s="9" t="s">
        <v>12</v>
      </c>
      <c r="G1373" s="39" t="s">
        <v>14</v>
      </c>
      <c r="H1373" s="39"/>
      <c r="I1373" s="39"/>
      <c r="J1373" s="39"/>
      <c r="K1373" s="39"/>
    </row>
    <row r="1374" spans="1:11" x14ac:dyDescent="0.25">
      <c r="A1374">
        <v>50</v>
      </c>
      <c r="B1374" s="8"/>
      <c r="C1374" s="9"/>
      <c r="D1374" s="9">
        <v>48519</v>
      </c>
      <c r="E1374" s="10" t="s">
        <v>11</v>
      </c>
      <c r="F1374" s="9" t="s">
        <v>13</v>
      </c>
      <c r="G1374" s="39" t="s">
        <v>14</v>
      </c>
      <c r="H1374" s="39"/>
      <c r="I1374" s="39"/>
      <c r="J1374" s="39"/>
      <c r="K1374" s="39"/>
    </row>
    <row r="1375" spans="1:11" x14ac:dyDescent="0.25">
      <c r="A1375">
        <v>51</v>
      </c>
      <c r="B1375" s="8"/>
      <c r="C1375" s="9"/>
      <c r="D1375" s="9">
        <v>48519</v>
      </c>
      <c r="E1375" s="10" t="s">
        <v>11</v>
      </c>
      <c r="F1375" s="9" t="s">
        <v>11</v>
      </c>
      <c r="G1375" s="39" t="s">
        <v>11</v>
      </c>
      <c r="H1375" s="39">
        <v>20</v>
      </c>
      <c r="I1375" s="39">
        <v>5</v>
      </c>
      <c r="J1375" s="39">
        <v>8</v>
      </c>
      <c r="K1375" s="39"/>
    </row>
    <row r="1376" spans="1:11" x14ac:dyDescent="0.25">
      <c r="A1376">
        <v>52</v>
      </c>
      <c r="B1376" s="8"/>
      <c r="C1376" s="9"/>
      <c r="D1376" s="9">
        <v>48519</v>
      </c>
      <c r="E1376" s="10" t="s">
        <v>11</v>
      </c>
      <c r="F1376" s="9" t="s">
        <v>11</v>
      </c>
      <c r="G1376" s="39" t="s">
        <v>10</v>
      </c>
      <c r="H1376" s="39">
        <v>18</v>
      </c>
      <c r="I1376" s="39">
        <v>5</v>
      </c>
      <c r="J1376" s="39">
        <v>9</v>
      </c>
      <c r="K1376" s="39"/>
    </row>
    <row r="1377" spans="1:11" x14ac:dyDescent="0.25">
      <c r="A1377">
        <v>53</v>
      </c>
      <c r="B1377" s="8"/>
      <c r="C1377" s="9"/>
      <c r="D1377" s="9">
        <v>48519</v>
      </c>
      <c r="E1377" s="10" t="s">
        <v>11</v>
      </c>
      <c r="F1377" s="9" t="s">
        <v>11</v>
      </c>
      <c r="G1377" s="39" t="s">
        <v>11</v>
      </c>
      <c r="H1377" s="39">
        <v>13</v>
      </c>
      <c r="I1377" s="39">
        <v>3</v>
      </c>
      <c r="J1377" s="39">
        <v>3</v>
      </c>
      <c r="K1377" s="39"/>
    </row>
    <row r="1378" spans="1:11" x14ac:dyDescent="0.25">
      <c r="A1378">
        <v>54</v>
      </c>
      <c r="B1378" s="8"/>
      <c r="C1378" s="9"/>
      <c r="D1378" s="9">
        <v>48519</v>
      </c>
      <c r="E1378" s="10" t="s">
        <v>12</v>
      </c>
      <c r="F1378" s="9" t="s">
        <v>12</v>
      </c>
      <c r="G1378" s="39" t="s">
        <v>11</v>
      </c>
      <c r="H1378" s="39">
        <v>16</v>
      </c>
      <c r="I1378" s="39">
        <v>3</v>
      </c>
      <c r="J1378" s="39">
        <v>8</v>
      </c>
      <c r="K1378" s="39" t="s">
        <v>46</v>
      </c>
    </row>
    <row r="1379" spans="1:11" x14ac:dyDescent="0.25">
      <c r="A1379">
        <v>55</v>
      </c>
      <c r="B1379" s="8"/>
      <c r="C1379" s="9"/>
      <c r="D1379" s="9">
        <v>48519</v>
      </c>
      <c r="E1379" s="10" t="s">
        <v>11</v>
      </c>
      <c r="F1379" s="9" t="s">
        <v>12</v>
      </c>
      <c r="G1379" s="39" t="s">
        <v>14</v>
      </c>
      <c r="H1379" s="39"/>
      <c r="I1379" s="39"/>
      <c r="J1379" s="39"/>
      <c r="K1379" s="39" t="s">
        <v>46</v>
      </c>
    </row>
    <row r="1380" spans="1:11" x14ac:dyDescent="0.25">
      <c r="A1380">
        <v>56</v>
      </c>
      <c r="B1380" s="8"/>
      <c r="C1380" s="9"/>
      <c r="D1380" s="9">
        <v>48519</v>
      </c>
      <c r="E1380" s="10" t="s">
        <v>11</v>
      </c>
      <c r="F1380" s="9" t="s">
        <v>12</v>
      </c>
      <c r="G1380" s="39" t="s">
        <v>13</v>
      </c>
      <c r="H1380" s="39"/>
      <c r="I1380" s="39"/>
      <c r="J1380" s="39"/>
      <c r="K1380" s="39"/>
    </row>
    <row r="1381" spans="1:11" x14ac:dyDescent="0.25">
      <c r="A1381">
        <v>57</v>
      </c>
      <c r="B1381" s="8"/>
      <c r="C1381" s="9"/>
      <c r="D1381" s="9">
        <v>48519</v>
      </c>
      <c r="E1381" s="10" t="s">
        <v>11</v>
      </c>
      <c r="F1381" s="9" t="s">
        <v>12</v>
      </c>
      <c r="G1381" s="39" t="s">
        <v>13</v>
      </c>
      <c r="H1381" s="39"/>
      <c r="I1381" s="39"/>
      <c r="J1381" s="39"/>
      <c r="K1381" s="39"/>
    </row>
    <row r="1382" spans="1:11" x14ac:dyDescent="0.25">
      <c r="A1382">
        <v>58</v>
      </c>
      <c r="B1382" s="8"/>
      <c r="C1382" s="9"/>
      <c r="D1382" s="9">
        <v>48519</v>
      </c>
      <c r="E1382" s="10" t="s">
        <v>12</v>
      </c>
      <c r="F1382" s="9" t="s">
        <v>12</v>
      </c>
      <c r="G1382" s="39" t="s">
        <v>11</v>
      </c>
      <c r="H1382" s="39">
        <v>20</v>
      </c>
      <c r="I1382" s="39">
        <v>3</v>
      </c>
      <c r="J1382" s="39">
        <v>8</v>
      </c>
      <c r="K1382" s="39"/>
    </row>
    <row r="1383" spans="1:11" x14ac:dyDescent="0.25">
      <c r="A1383">
        <v>59</v>
      </c>
      <c r="B1383" s="8"/>
      <c r="C1383" s="9"/>
      <c r="D1383" s="9">
        <v>48519</v>
      </c>
      <c r="E1383" s="10" t="s">
        <v>11</v>
      </c>
      <c r="F1383" s="9" t="s">
        <v>12</v>
      </c>
      <c r="G1383" s="39" t="s">
        <v>13</v>
      </c>
      <c r="H1383" s="39"/>
      <c r="I1383" s="39"/>
      <c r="J1383" s="39"/>
      <c r="K1383" s="39"/>
    </row>
    <row r="1384" spans="1:11" x14ac:dyDescent="0.25">
      <c r="A1384">
        <v>60</v>
      </c>
      <c r="B1384" s="8"/>
      <c r="C1384" s="9"/>
      <c r="D1384" s="9">
        <v>48519</v>
      </c>
      <c r="E1384" s="10" t="s">
        <v>11</v>
      </c>
      <c r="F1384" s="9" t="s">
        <v>11</v>
      </c>
      <c r="G1384" s="39" t="s">
        <v>11</v>
      </c>
      <c r="H1384" s="39">
        <v>16</v>
      </c>
      <c r="I1384" s="39">
        <v>2</v>
      </c>
      <c r="J1384" s="39">
        <v>5</v>
      </c>
      <c r="K1384" s="39" t="s">
        <v>46</v>
      </c>
    </row>
    <row r="1385" spans="1:11" x14ac:dyDescent="0.25">
      <c r="A1385">
        <v>61</v>
      </c>
      <c r="B1385" s="8"/>
      <c r="C1385" s="9"/>
      <c r="D1385" s="9">
        <v>48519</v>
      </c>
      <c r="E1385" s="10" t="s">
        <v>11</v>
      </c>
      <c r="F1385" s="9" t="s">
        <v>12</v>
      </c>
      <c r="G1385" s="39" t="s">
        <v>12</v>
      </c>
      <c r="H1385" s="39">
        <v>21</v>
      </c>
      <c r="I1385" s="39">
        <v>3</v>
      </c>
      <c r="J1385" s="39">
        <v>9</v>
      </c>
      <c r="K1385" s="39"/>
    </row>
    <row r="1386" spans="1:11" x14ac:dyDescent="0.25">
      <c r="A1386">
        <v>62</v>
      </c>
      <c r="B1386" s="8"/>
      <c r="C1386" s="9"/>
      <c r="D1386" s="9">
        <v>48519</v>
      </c>
      <c r="E1386" s="10" t="s">
        <v>11</v>
      </c>
      <c r="F1386" s="9" t="s">
        <v>11</v>
      </c>
      <c r="G1386" s="39" t="s">
        <v>11</v>
      </c>
      <c r="H1386" s="39">
        <v>24</v>
      </c>
      <c r="I1386" s="39">
        <v>4</v>
      </c>
      <c r="J1386" s="39">
        <v>17</v>
      </c>
      <c r="K1386" s="39"/>
    </row>
    <row r="1387" spans="1:11" x14ac:dyDescent="0.25">
      <c r="A1387">
        <v>63</v>
      </c>
      <c r="B1387" s="8"/>
      <c r="C1387" s="9"/>
      <c r="D1387" s="9">
        <v>48519</v>
      </c>
      <c r="E1387" s="10" t="s">
        <v>11</v>
      </c>
      <c r="F1387" s="9" t="s">
        <v>13</v>
      </c>
      <c r="G1387" s="39" t="s">
        <v>14</v>
      </c>
      <c r="H1387" s="39"/>
      <c r="I1387" s="39"/>
      <c r="J1387" s="39"/>
      <c r="K1387" s="39"/>
    </row>
    <row r="1388" spans="1:11" x14ac:dyDescent="0.25">
      <c r="A1388">
        <v>64</v>
      </c>
      <c r="B1388" s="8"/>
      <c r="C1388" s="9"/>
      <c r="D1388" s="9">
        <v>48519</v>
      </c>
      <c r="E1388" s="10" t="s">
        <v>12</v>
      </c>
      <c r="F1388" s="9" t="s">
        <v>12</v>
      </c>
      <c r="G1388" s="39" t="s">
        <v>13</v>
      </c>
      <c r="H1388" s="39"/>
      <c r="I1388" s="39"/>
      <c r="J1388" s="39"/>
      <c r="K1388" s="39"/>
    </row>
    <row r="1389" spans="1:11" x14ac:dyDescent="0.25">
      <c r="A1389">
        <v>65</v>
      </c>
      <c r="B1389" s="8"/>
      <c r="C1389" s="9"/>
      <c r="D1389" s="9">
        <v>48519</v>
      </c>
      <c r="E1389" s="10" t="s">
        <v>11</v>
      </c>
      <c r="F1389" s="9" t="s">
        <v>12</v>
      </c>
      <c r="G1389" s="39" t="s">
        <v>11</v>
      </c>
      <c r="H1389" s="39">
        <v>16</v>
      </c>
      <c r="I1389" s="39">
        <v>4</v>
      </c>
      <c r="J1389" s="39">
        <v>6</v>
      </c>
      <c r="K1389" s="39" t="s">
        <v>46</v>
      </c>
    </row>
    <row r="1390" spans="1:11" x14ac:dyDescent="0.25">
      <c r="A1390">
        <v>66</v>
      </c>
      <c r="B1390" s="8"/>
      <c r="C1390" s="9"/>
      <c r="D1390" s="9">
        <v>48519</v>
      </c>
      <c r="E1390" s="10" t="s">
        <v>11</v>
      </c>
      <c r="F1390" s="9" t="s">
        <v>12</v>
      </c>
      <c r="G1390" s="39" t="s">
        <v>11</v>
      </c>
      <c r="H1390" s="39">
        <v>16</v>
      </c>
      <c r="I1390" s="39">
        <v>3</v>
      </c>
      <c r="J1390" s="39">
        <v>7</v>
      </c>
      <c r="K1390" s="39"/>
    </row>
    <row r="1391" spans="1:11" x14ac:dyDescent="0.25">
      <c r="A1391">
        <v>67</v>
      </c>
      <c r="B1391" s="8"/>
      <c r="C1391" s="9"/>
      <c r="D1391" s="9">
        <v>48519</v>
      </c>
      <c r="E1391" s="10" t="s">
        <v>12</v>
      </c>
      <c r="F1391" s="9" t="s">
        <v>11</v>
      </c>
      <c r="G1391" s="39" t="s">
        <v>11</v>
      </c>
      <c r="H1391" s="39">
        <v>29</v>
      </c>
      <c r="I1391" s="39">
        <v>4</v>
      </c>
      <c r="J1391" s="39">
        <v>9</v>
      </c>
      <c r="K1391" s="39"/>
    </row>
    <row r="1392" spans="1:11" x14ac:dyDescent="0.25">
      <c r="A1392">
        <v>68</v>
      </c>
      <c r="B1392" s="8"/>
      <c r="C1392" s="9"/>
      <c r="D1392" s="9">
        <v>48519</v>
      </c>
      <c r="E1392" s="10" t="s">
        <v>11</v>
      </c>
      <c r="F1392" s="9" t="s">
        <v>13</v>
      </c>
      <c r="G1392" s="39" t="s">
        <v>11</v>
      </c>
      <c r="H1392" s="39">
        <v>19</v>
      </c>
      <c r="I1392" s="39">
        <v>4</v>
      </c>
      <c r="J1392" s="39">
        <v>4</v>
      </c>
      <c r="K1392" s="39"/>
    </row>
    <row r="1393" spans="1:11" x14ac:dyDescent="0.25">
      <c r="A1393">
        <v>69</v>
      </c>
      <c r="B1393" s="8"/>
      <c r="C1393" s="9"/>
      <c r="D1393" s="9">
        <v>48519</v>
      </c>
      <c r="E1393" s="10" t="s">
        <v>11</v>
      </c>
      <c r="F1393" s="9" t="s">
        <v>11</v>
      </c>
      <c r="G1393" s="39" t="s">
        <v>14</v>
      </c>
      <c r="H1393" s="39"/>
      <c r="I1393" s="39"/>
      <c r="J1393" s="39"/>
      <c r="K1393" s="39"/>
    </row>
    <row r="1394" spans="1:11" x14ac:dyDescent="0.25">
      <c r="A1394">
        <v>70</v>
      </c>
      <c r="B1394" s="8"/>
      <c r="C1394" s="9"/>
      <c r="D1394" s="9">
        <v>48519</v>
      </c>
      <c r="E1394" s="10" t="s">
        <v>14</v>
      </c>
      <c r="F1394" s="9" t="s">
        <v>12</v>
      </c>
      <c r="G1394" s="39" t="s">
        <v>12</v>
      </c>
      <c r="H1394" s="39">
        <v>18</v>
      </c>
      <c r="I1394" s="39">
        <v>6</v>
      </c>
      <c r="J1394" s="39">
        <v>10</v>
      </c>
      <c r="K1394" s="39"/>
    </row>
    <row r="1395" spans="1:11" x14ac:dyDescent="0.25">
      <c r="A1395">
        <v>71</v>
      </c>
      <c r="B1395" s="8"/>
      <c r="C1395" s="9"/>
      <c r="D1395" s="9">
        <v>48519</v>
      </c>
      <c r="E1395" s="10" t="s">
        <v>11</v>
      </c>
      <c r="F1395" s="9" t="s">
        <v>11</v>
      </c>
      <c r="G1395" s="39" t="s">
        <v>14</v>
      </c>
      <c r="H1395" s="39"/>
      <c r="I1395" s="39"/>
      <c r="J1395" s="39"/>
      <c r="K1395" s="39"/>
    </row>
    <row r="1396" spans="1:11" x14ac:dyDescent="0.25">
      <c r="A1396">
        <v>72</v>
      </c>
      <c r="B1396" s="8"/>
      <c r="C1396" s="9"/>
      <c r="D1396" s="9">
        <v>48519</v>
      </c>
      <c r="E1396" s="10" t="s">
        <v>11</v>
      </c>
      <c r="F1396" s="9" t="s">
        <v>12</v>
      </c>
      <c r="G1396" s="39" t="s">
        <v>14</v>
      </c>
      <c r="H1396" s="39"/>
      <c r="I1396" s="39"/>
      <c r="J1396" s="39"/>
      <c r="K1396" s="39"/>
    </row>
    <row r="1397" spans="1:11" x14ac:dyDescent="0.25">
      <c r="A1397">
        <v>73</v>
      </c>
      <c r="B1397" s="8"/>
      <c r="C1397" s="9"/>
      <c r="D1397" s="9">
        <v>48519</v>
      </c>
      <c r="E1397" s="10" t="s">
        <v>12</v>
      </c>
      <c r="F1397" s="9" t="s">
        <v>12</v>
      </c>
      <c r="G1397" s="39" t="s">
        <v>12</v>
      </c>
      <c r="H1397" s="39">
        <v>19</v>
      </c>
      <c r="I1397" s="39">
        <v>3</v>
      </c>
      <c r="J1397" s="39">
        <v>9</v>
      </c>
      <c r="K1397" s="39"/>
    </row>
    <row r="1398" spans="1:11" x14ac:dyDescent="0.25">
      <c r="A1398">
        <v>74</v>
      </c>
      <c r="B1398" s="8"/>
      <c r="C1398" s="9"/>
      <c r="D1398" s="9">
        <v>48519</v>
      </c>
      <c r="E1398" s="10" t="s">
        <v>11</v>
      </c>
      <c r="F1398" s="9" t="s">
        <v>13</v>
      </c>
      <c r="G1398" s="39" t="s">
        <v>12</v>
      </c>
      <c r="H1398" s="39">
        <v>35</v>
      </c>
      <c r="I1398" s="39">
        <v>3</v>
      </c>
      <c r="J1398" s="39">
        <v>13</v>
      </c>
      <c r="K1398" s="39"/>
    </row>
    <row r="1399" spans="1:11" x14ac:dyDescent="0.25">
      <c r="A1399">
        <v>75</v>
      </c>
      <c r="B1399" s="8"/>
      <c r="C1399" s="9"/>
      <c r="D1399" s="9">
        <v>48519</v>
      </c>
      <c r="E1399" s="10" t="s">
        <v>11</v>
      </c>
      <c r="F1399" s="9" t="s">
        <v>12</v>
      </c>
      <c r="G1399" s="39" t="s">
        <v>13</v>
      </c>
      <c r="H1399" s="39"/>
      <c r="I1399" s="39"/>
      <c r="J1399" s="39"/>
      <c r="K1399" s="39"/>
    </row>
    <row r="1400" spans="1:11" x14ac:dyDescent="0.25">
      <c r="A1400">
        <v>76</v>
      </c>
      <c r="B1400" s="8"/>
      <c r="C1400" s="9"/>
      <c r="D1400" s="9">
        <v>48519</v>
      </c>
      <c r="E1400" s="10" t="s">
        <v>11</v>
      </c>
      <c r="F1400" s="9" t="s">
        <v>11</v>
      </c>
      <c r="G1400" s="39" t="s">
        <v>14</v>
      </c>
      <c r="H1400" s="39"/>
      <c r="I1400" s="39"/>
      <c r="J1400" s="39"/>
      <c r="K1400" s="39"/>
    </row>
    <row r="1401" spans="1:11" x14ac:dyDescent="0.25">
      <c r="A1401">
        <v>77</v>
      </c>
      <c r="B1401" s="8"/>
      <c r="C1401" s="9"/>
      <c r="D1401" s="9">
        <v>48519</v>
      </c>
      <c r="E1401" s="10" t="s">
        <v>11</v>
      </c>
      <c r="F1401" s="9" t="s">
        <v>11</v>
      </c>
      <c r="G1401" s="39" t="s">
        <v>14</v>
      </c>
      <c r="H1401" s="39"/>
      <c r="I1401" s="39"/>
      <c r="J1401" s="39"/>
      <c r="K1401" s="39" t="s">
        <v>46</v>
      </c>
    </row>
    <row r="1402" spans="1:11" x14ac:dyDescent="0.25">
      <c r="A1402">
        <v>78</v>
      </c>
      <c r="B1402" s="8"/>
      <c r="C1402" s="9"/>
      <c r="D1402" s="9">
        <v>48519</v>
      </c>
      <c r="E1402" s="10" t="s">
        <v>11</v>
      </c>
      <c r="F1402" s="9" t="s">
        <v>11</v>
      </c>
      <c r="G1402" s="39" t="s">
        <v>11</v>
      </c>
      <c r="H1402" s="39">
        <v>15</v>
      </c>
      <c r="I1402" s="39">
        <v>3</v>
      </c>
      <c r="J1402" s="39">
        <v>8</v>
      </c>
      <c r="K1402" s="39"/>
    </row>
    <row r="1403" spans="1:11" x14ac:dyDescent="0.25">
      <c r="A1403">
        <v>79</v>
      </c>
      <c r="B1403" s="8"/>
      <c r="C1403" s="9"/>
      <c r="D1403" s="9">
        <v>48519</v>
      </c>
      <c r="E1403" s="10" t="s">
        <v>11</v>
      </c>
      <c r="F1403" s="9" t="s">
        <v>11</v>
      </c>
      <c r="G1403" s="39" t="s">
        <v>12</v>
      </c>
      <c r="H1403" s="39">
        <v>27</v>
      </c>
      <c r="I1403" s="39">
        <v>4</v>
      </c>
      <c r="J1403" s="39">
        <v>13</v>
      </c>
      <c r="K1403" s="39"/>
    </row>
    <row r="1404" spans="1:11" x14ac:dyDescent="0.25">
      <c r="A1404">
        <v>80</v>
      </c>
      <c r="B1404" s="8"/>
      <c r="C1404" s="9"/>
      <c r="D1404" s="9">
        <v>48519</v>
      </c>
      <c r="E1404" s="10" t="s">
        <v>14</v>
      </c>
      <c r="F1404" s="9" t="s">
        <v>12</v>
      </c>
      <c r="G1404" s="39" t="s">
        <v>12</v>
      </c>
      <c r="H1404" s="39">
        <v>18</v>
      </c>
      <c r="I1404" s="39">
        <v>5</v>
      </c>
      <c r="J1404" s="39">
        <v>7</v>
      </c>
      <c r="K1404" s="39"/>
    </row>
    <row r="1405" spans="1:11" x14ac:dyDescent="0.25">
      <c r="A1405">
        <v>81</v>
      </c>
      <c r="B1405" s="8"/>
      <c r="C1405" s="9"/>
      <c r="D1405" s="9">
        <v>48519</v>
      </c>
      <c r="E1405" s="10" t="s">
        <v>11</v>
      </c>
      <c r="F1405" s="9" t="s">
        <v>11</v>
      </c>
      <c r="G1405" s="39" t="s">
        <v>12</v>
      </c>
      <c r="H1405" s="39">
        <v>20</v>
      </c>
      <c r="I1405" s="39">
        <v>4</v>
      </c>
      <c r="J1405" s="39">
        <v>7</v>
      </c>
      <c r="K1405" s="39"/>
    </row>
    <row r="1406" spans="1:11" x14ac:dyDescent="0.25">
      <c r="A1406">
        <v>82</v>
      </c>
      <c r="B1406" s="8"/>
      <c r="C1406" s="9"/>
      <c r="D1406" s="9">
        <v>48519</v>
      </c>
      <c r="E1406" s="10" t="s">
        <v>11</v>
      </c>
      <c r="F1406" s="9" t="s">
        <v>13</v>
      </c>
      <c r="G1406" s="39" t="s">
        <v>12</v>
      </c>
      <c r="H1406" s="39">
        <v>10</v>
      </c>
      <c r="I1406" s="39">
        <v>3</v>
      </c>
      <c r="J1406" s="39">
        <v>17</v>
      </c>
      <c r="K1406" s="39"/>
    </row>
    <row r="1407" spans="1:11" x14ac:dyDescent="0.25">
      <c r="A1407">
        <v>83</v>
      </c>
      <c r="B1407" s="8"/>
      <c r="C1407" s="9"/>
      <c r="D1407" s="9">
        <v>48519</v>
      </c>
      <c r="E1407" s="10" t="s">
        <v>11</v>
      </c>
      <c r="F1407" s="9" t="s">
        <v>11</v>
      </c>
      <c r="G1407" s="39" t="s">
        <v>13</v>
      </c>
      <c r="H1407" s="39"/>
      <c r="I1407" s="39"/>
      <c r="J1407" s="39"/>
      <c r="K1407" s="39"/>
    </row>
    <row r="1408" spans="1:11" x14ac:dyDescent="0.25">
      <c r="A1408">
        <v>84</v>
      </c>
      <c r="B1408" s="8"/>
      <c r="C1408" s="9"/>
      <c r="D1408" s="9">
        <v>48519</v>
      </c>
      <c r="E1408" s="10" t="s">
        <v>11</v>
      </c>
      <c r="F1408" s="9" t="s">
        <v>12</v>
      </c>
      <c r="G1408" s="39" t="s">
        <v>14</v>
      </c>
      <c r="H1408" s="39"/>
      <c r="I1408" s="39"/>
      <c r="J1408" s="39"/>
      <c r="K1408" s="39"/>
    </row>
    <row r="1409" spans="1:11" x14ac:dyDescent="0.25">
      <c r="A1409">
        <v>85</v>
      </c>
      <c r="B1409" s="8"/>
      <c r="C1409" s="9"/>
      <c r="D1409" s="9">
        <v>48519</v>
      </c>
      <c r="E1409" s="10" t="s">
        <v>11</v>
      </c>
      <c r="F1409" s="9" t="s">
        <v>12</v>
      </c>
      <c r="G1409" s="39" t="s">
        <v>14</v>
      </c>
      <c r="H1409" s="39"/>
      <c r="I1409" s="39"/>
      <c r="J1409" s="39"/>
      <c r="K1409" s="39"/>
    </row>
    <row r="1410" spans="1:11" x14ac:dyDescent="0.25">
      <c r="A1410">
        <v>86</v>
      </c>
      <c r="B1410" s="8"/>
      <c r="C1410" s="9"/>
      <c r="D1410" s="9">
        <v>48519</v>
      </c>
      <c r="E1410" s="10" t="s">
        <v>11</v>
      </c>
      <c r="F1410" s="9" t="s">
        <v>12</v>
      </c>
      <c r="G1410" s="39" t="s">
        <v>12</v>
      </c>
      <c r="H1410" s="39">
        <v>27</v>
      </c>
      <c r="I1410" s="39">
        <v>3</v>
      </c>
      <c r="J1410" s="39">
        <v>15</v>
      </c>
      <c r="K1410" s="39"/>
    </row>
    <row r="1411" spans="1:11" x14ac:dyDescent="0.25">
      <c r="A1411">
        <v>87</v>
      </c>
      <c r="B1411" s="8"/>
      <c r="C1411" s="9"/>
      <c r="D1411" s="9">
        <v>48519</v>
      </c>
      <c r="E1411" s="10" t="s">
        <v>11</v>
      </c>
      <c r="F1411" s="9" t="s">
        <v>11</v>
      </c>
      <c r="G1411" s="39" t="s">
        <v>12</v>
      </c>
      <c r="H1411" s="39">
        <v>15</v>
      </c>
      <c r="I1411" s="39">
        <v>3</v>
      </c>
      <c r="J1411" s="39">
        <v>8</v>
      </c>
      <c r="K1411" s="39"/>
    </row>
    <row r="1412" spans="1:11" x14ac:dyDescent="0.25">
      <c r="A1412">
        <v>88</v>
      </c>
      <c r="B1412" s="8"/>
      <c r="C1412" s="9"/>
      <c r="D1412" s="9">
        <v>48519</v>
      </c>
      <c r="E1412" s="10" t="s">
        <v>11</v>
      </c>
      <c r="F1412" s="9" t="s">
        <v>12</v>
      </c>
      <c r="G1412" s="39" t="s">
        <v>12</v>
      </c>
      <c r="H1412" s="39">
        <v>17</v>
      </c>
      <c r="I1412" s="39">
        <v>3</v>
      </c>
      <c r="J1412" s="39">
        <v>9</v>
      </c>
      <c r="K1412" s="39" t="s">
        <v>46</v>
      </c>
    </row>
    <row r="1413" spans="1:11" x14ac:dyDescent="0.25">
      <c r="A1413">
        <v>89</v>
      </c>
      <c r="B1413" s="8"/>
      <c r="C1413" s="9"/>
      <c r="D1413" s="9">
        <v>48519</v>
      </c>
      <c r="E1413" s="10" t="s">
        <v>11</v>
      </c>
      <c r="F1413" s="9" t="s">
        <v>12</v>
      </c>
      <c r="G1413" s="39" t="s">
        <v>12</v>
      </c>
      <c r="H1413" s="39">
        <v>12</v>
      </c>
      <c r="I1413" s="39">
        <v>2</v>
      </c>
      <c r="J1413" s="39">
        <v>4</v>
      </c>
      <c r="K1413" s="39"/>
    </row>
    <row r="1414" spans="1:11" x14ac:dyDescent="0.25">
      <c r="A1414">
        <v>90</v>
      </c>
      <c r="B1414" s="8"/>
      <c r="C1414" s="9"/>
      <c r="D1414" s="9">
        <v>48519</v>
      </c>
      <c r="E1414" s="10" t="s">
        <v>11</v>
      </c>
      <c r="F1414" s="9" t="s">
        <v>12</v>
      </c>
      <c r="G1414" s="39" t="s">
        <v>12</v>
      </c>
      <c r="H1414" s="39">
        <v>17</v>
      </c>
      <c r="I1414" s="39">
        <v>5</v>
      </c>
      <c r="J1414" s="39">
        <v>9</v>
      </c>
      <c r="K1414" s="39"/>
    </row>
    <row r="1415" spans="1:11" x14ac:dyDescent="0.25">
      <c r="A1415">
        <v>91</v>
      </c>
      <c r="B1415" s="8"/>
      <c r="C1415" s="9"/>
      <c r="D1415" s="9">
        <v>48519</v>
      </c>
      <c r="E1415" s="10" t="s">
        <v>11</v>
      </c>
      <c r="F1415" s="9" t="s">
        <v>12</v>
      </c>
      <c r="G1415" s="39" t="s">
        <v>12</v>
      </c>
      <c r="H1415" s="39">
        <v>33</v>
      </c>
      <c r="I1415" s="39">
        <v>3</v>
      </c>
      <c r="J1415" s="39">
        <v>12</v>
      </c>
      <c r="K1415" s="39"/>
    </row>
    <row r="1416" spans="1:11" x14ac:dyDescent="0.25">
      <c r="A1416">
        <v>92</v>
      </c>
      <c r="B1416" s="8"/>
      <c r="C1416" s="9"/>
      <c r="D1416" s="9">
        <v>48519</v>
      </c>
      <c r="E1416" s="10" t="s">
        <v>11</v>
      </c>
      <c r="F1416" s="9" t="s">
        <v>12</v>
      </c>
      <c r="G1416" s="39" t="s">
        <v>13</v>
      </c>
      <c r="H1416" s="39"/>
      <c r="I1416" s="39"/>
      <c r="J1416" s="39"/>
      <c r="K1416" s="39"/>
    </row>
    <row r="1417" spans="1:11" x14ac:dyDescent="0.25">
      <c r="A1417">
        <v>93</v>
      </c>
      <c r="B1417" s="8"/>
      <c r="C1417" s="9"/>
      <c r="D1417" s="9">
        <v>48519</v>
      </c>
      <c r="E1417" s="10" t="s">
        <v>11</v>
      </c>
      <c r="F1417" s="9" t="s">
        <v>11</v>
      </c>
      <c r="G1417" s="39" t="s">
        <v>14</v>
      </c>
      <c r="H1417" s="39"/>
      <c r="I1417" s="39"/>
      <c r="J1417" s="39"/>
      <c r="K1417" s="39"/>
    </row>
    <row r="1418" spans="1:11" x14ac:dyDescent="0.25">
      <c r="A1418">
        <v>94</v>
      </c>
      <c r="B1418" s="8"/>
      <c r="C1418" s="9"/>
      <c r="D1418" s="9">
        <v>48519</v>
      </c>
      <c r="E1418" s="10" t="s">
        <v>11</v>
      </c>
      <c r="F1418" s="9" t="s">
        <v>11</v>
      </c>
      <c r="G1418" s="39" t="s">
        <v>12</v>
      </c>
      <c r="H1418" s="39">
        <v>14</v>
      </c>
      <c r="I1418" s="39">
        <v>2</v>
      </c>
      <c r="J1418" s="39">
        <v>6</v>
      </c>
      <c r="K1418" s="39" t="s">
        <v>46</v>
      </c>
    </row>
    <row r="1419" spans="1:11" x14ac:dyDescent="0.25">
      <c r="A1419">
        <v>95</v>
      </c>
      <c r="B1419" s="8"/>
      <c r="C1419" s="9"/>
      <c r="D1419" s="9">
        <v>48519</v>
      </c>
      <c r="E1419" s="10" t="s">
        <v>14</v>
      </c>
      <c r="F1419" s="9" t="s">
        <v>12</v>
      </c>
      <c r="G1419" s="39" t="s">
        <v>11</v>
      </c>
      <c r="H1419" s="39">
        <v>19</v>
      </c>
      <c r="I1419" s="39">
        <v>2</v>
      </c>
      <c r="J1419" s="39">
        <v>9</v>
      </c>
      <c r="K1419" s="39"/>
    </row>
    <row r="1420" spans="1:11" x14ac:dyDescent="0.25">
      <c r="A1420">
        <v>96</v>
      </c>
      <c r="B1420" s="8"/>
      <c r="C1420" s="9"/>
      <c r="D1420" s="9">
        <v>48519</v>
      </c>
      <c r="E1420" s="10" t="s">
        <v>11</v>
      </c>
      <c r="F1420" s="9" t="s">
        <v>11</v>
      </c>
      <c r="G1420" s="39" t="s">
        <v>12</v>
      </c>
      <c r="H1420" s="39">
        <v>16</v>
      </c>
      <c r="I1420" s="39">
        <v>4</v>
      </c>
      <c r="J1420" s="39">
        <v>8</v>
      </c>
      <c r="K1420" s="39"/>
    </row>
    <row r="1421" spans="1:11" x14ac:dyDescent="0.25">
      <c r="A1421">
        <v>97</v>
      </c>
      <c r="B1421" s="8"/>
      <c r="C1421" s="9"/>
      <c r="D1421" s="9">
        <v>48519</v>
      </c>
      <c r="E1421" s="10" t="s">
        <v>11</v>
      </c>
      <c r="F1421" s="9" t="s">
        <v>11</v>
      </c>
      <c r="G1421" s="39" t="s">
        <v>11</v>
      </c>
      <c r="H1421" s="39">
        <v>14</v>
      </c>
      <c r="I1421" s="39">
        <v>3</v>
      </c>
      <c r="J1421" s="39">
        <v>3</v>
      </c>
      <c r="K1421" s="39" t="s">
        <v>46</v>
      </c>
    </row>
    <row r="1422" spans="1:11" x14ac:dyDescent="0.25">
      <c r="A1422">
        <v>98</v>
      </c>
      <c r="B1422" s="8"/>
      <c r="C1422" s="9"/>
      <c r="D1422" s="9">
        <v>48519</v>
      </c>
      <c r="E1422" s="10" t="s">
        <v>11</v>
      </c>
      <c r="F1422" s="9" t="s">
        <v>12</v>
      </c>
      <c r="G1422" s="39" t="s">
        <v>11</v>
      </c>
      <c r="H1422" s="39">
        <v>13</v>
      </c>
      <c r="I1422" s="39">
        <v>4</v>
      </c>
      <c r="J1422" s="39">
        <v>8</v>
      </c>
      <c r="K1422" s="39"/>
    </row>
    <row r="1423" spans="1:11" x14ac:dyDescent="0.25">
      <c r="A1423">
        <v>99</v>
      </c>
      <c r="B1423" s="8"/>
      <c r="C1423" s="9"/>
      <c r="D1423" s="9">
        <v>48519</v>
      </c>
      <c r="E1423" s="10" t="s">
        <v>11</v>
      </c>
      <c r="F1423" s="9" t="s">
        <v>12</v>
      </c>
      <c r="G1423" s="39" t="s">
        <v>13</v>
      </c>
      <c r="H1423" s="39"/>
      <c r="I1423" s="39"/>
      <c r="J1423" s="39"/>
      <c r="K1423" s="39" t="s">
        <v>46</v>
      </c>
    </row>
    <row r="1424" spans="1:11" x14ac:dyDescent="0.25">
      <c r="A1424">
        <v>100</v>
      </c>
      <c r="B1424" s="8"/>
      <c r="C1424" s="9"/>
      <c r="D1424" s="9">
        <v>48519</v>
      </c>
      <c r="E1424" s="10" t="s">
        <v>11</v>
      </c>
      <c r="F1424" s="9" t="s">
        <v>12</v>
      </c>
      <c r="G1424" s="39" t="s">
        <v>12</v>
      </c>
      <c r="H1424" s="39">
        <v>21</v>
      </c>
      <c r="I1424" s="39">
        <v>3</v>
      </c>
      <c r="J1424" s="39">
        <v>9</v>
      </c>
      <c r="K1424" s="39"/>
    </row>
    <row r="1425" spans="1:11" x14ac:dyDescent="0.25">
      <c r="A1425">
        <v>101</v>
      </c>
      <c r="B1425" s="8"/>
      <c r="C1425" s="9"/>
      <c r="D1425" s="9">
        <v>48519</v>
      </c>
      <c r="E1425" s="10" t="s">
        <v>11</v>
      </c>
      <c r="F1425" s="9" t="s">
        <v>12</v>
      </c>
      <c r="G1425" s="39" t="s">
        <v>13</v>
      </c>
      <c r="H1425" s="39"/>
      <c r="I1425" s="39"/>
      <c r="J1425" s="39"/>
      <c r="K1425" s="39"/>
    </row>
    <row r="1426" spans="1:11" x14ac:dyDescent="0.25">
      <c r="A1426">
        <v>102</v>
      </c>
      <c r="B1426" s="8"/>
      <c r="C1426" s="9"/>
      <c r="D1426" s="9">
        <v>48519</v>
      </c>
      <c r="E1426" s="10" t="s">
        <v>12</v>
      </c>
      <c r="F1426" s="9" t="s">
        <v>11</v>
      </c>
      <c r="G1426" s="39" t="s">
        <v>14</v>
      </c>
      <c r="H1426" s="39"/>
      <c r="I1426" s="39"/>
      <c r="J1426" s="39"/>
      <c r="K1426" s="39"/>
    </row>
    <row r="1427" spans="1:11" x14ac:dyDescent="0.25">
      <c r="A1427">
        <v>103</v>
      </c>
      <c r="B1427" s="8"/>
      <c r="C1427" s="9"/>
      <c r="D1427" s="9">
        <v>48519</v>
      </c>
      <c r="E1427" s="10" t="s">
        <v>11</v>
      </c>
      <c r="F1427" s="9" t="s">
        <v>12</v>
      </c>
      <c r="G1427" s="39" t="s">
        <v>12</v>
      </c>
      <c r="H1427" s="39">
        <v>20</v>
      </c>
      <c r="I1427" s="39">
        <v>4</v>
      </c>
      <c r="J1427" s="39">
        <v>8</v>
      </c>
      <c r="K1427" s="39"/>
    </row>
    <row r="1428" spans="1:11" x14ac:dyDescent="0.25">
      <c r="A1428">
        <v>104</v>
      </c>
      <c r="B1428" s="8"/>
      <c r="C1428" s="9"/>
      <c r="D1428" s="9">
        <v>48519</v>
      </c>
      <c r="E1428" s="10" t="s">
        <v>11</v>
      </c>
      <c r="F1428" s="9" t="s">
        <v>11</v>
      </c>
      <c r="G1428" s="39" t="s">
        <v>14</v>
      </c>
      <c r="H1428" s="39"/>
      <c r="I1428" s="39"/>
      <c r="J1428" s="39"/>
      <c r="K1428" s="39" t="s">
        <v>46</v>
      </c>
    </row>
    <row r="1429" spans="1:11" x14ac:dyDescent="0.25">
      <c r="A1429">
        <v>105</v>
      </c>
      <c r="B1429" s="8"/>
      <c r="C1429" s="9"/>
      <c r="D1429" s="9">
        <v>48519</v>
      </c>
      <c r="E1429" s="10" t="s">
        <v>11</v>
      </c>
      <c r="F1429" s="9" t="s">
        <v>12</v>
      </c>
      <c r="G1429" s="39" t="s">
        <v>12</v>
      </c>
      <c r="H1429" s="39">
        <v>19</v>
      </c>
      <c r="I1429" s="39">
        <v>2</v>
      </c>
      <c r="J1429" s="39">
        <v>10</v>
      </c>
      <c r="K1429" s="39"/>
    </row>
    <row r="1430" spans="1:11" x14ac:dyDescent="0.25">
      <c r="A1430">
        <v>106</v>
      </c>
      <c r="B1430" s="8"/>
      <c r="C1430" s="9"/>
      <c r="D1430" s="9">
        <v>48519</v>
      </c>
      <c r="E1430" s="10" t="s">
        <v>11</v>
      </c>
      <c r="F1430" s="9" t="s">
        <v>12</v>
      </c>
      <c r="G1430" s="39" t="s">
        <v>13</v>
      </c>
      <c r="H1430" s="39"/>
      <c r="I1430" s="39"/>
      <c r="J1430" s="39"/>
      <c r="K1430" s="39"/>
    </row>
    <row r="1431" spans="1:11" x14ac:dyDescent="0.25">
      <c r="A1431">
        <v>107</v>
      </c>
      <c r="B1431" s="8"/>
      <c r="C1431" s="9"/>
      <c r="D1431" s="9">
        <v>48519</v>
      </c>
      <c r="E1431" s="10" t="s">
        <v>11</v>
      </c>
      <c r="F1431" s="9" t="s">
        <v>12</v>
      </c>
      <c r="G1431" s="39" t="s">
        <v>14</v>
      </c>
      <c r="H1431" s="39"/>
      <c r="I1431" s="39"/>
      <c r="J1431" s="39"/>
      <c r="K1431" s="39"/>
    </row>
    <row r="1432" spans="1:11" x14ac:dyDescent="0.25">
      <c r="A1432">
        <v>108</v>
      </c>
      <c r="B1432" s="8"/>
      <c r="C1432" s="9"/>
      <c r="D1432" s="9">
        <v>48519</v>
      </c>
      <c r="E1432" s="10" t="s">
        <v>12</v>
      </c>
      <c r="F1432" s="9" t="s">
        <v>11</v>
      </c>
      <c r="G1432" s="39" t="s">
        <v>14</v>
      </c>
      <c r="H1432" s="39"/>
      <c r="I1432" s="39"/>
      <c r="J1432" s="39"/>
      <c r="K1432" s="39"/>
    </row>
    <row r="1433" spans="1:11" x14ac:dyDescent="0.25">
      <c r="A1433">
        <v>109</v>
      </c>
      <c r="B1433" s="8"/>
      <c r="C1433" s="9"/>
      <c r="D1433" s="9">
        <v>48519</v>
      </c>
      <c r="E1433" s="10" t="s">
        <v>11</v>
      </c>
      <c r="F1433" s="9" t="s">
        <v>13</v>
      </c>
      <c r="G1433" s="39" t="s">
        <v>12</v>
      </c>
      <c r="H1433" s="39">
        <v>20</v>
      </c>
      <c r="I1433" s="39">
        <v>2</v>
      </c>
      <c r="J1433" s="39">
        <v>10</v>
      </c>
      <c r="K1433" s="39"/>
    </row>
    <row r="1434" spans="1:11" x14ac:dyDescent="0.25">
      <c r="A1434">
        <v>110</v>
      </c>
      <c r="B1434" s="8"/>
      <c r="C1434" s="9"/>
      <c r="D1434" s="9">
        <v>48519</v>
      </c>
      <c r="E1434" s="10" t="s">
        <v>10</v>
      </c>
      <c r="F1434" s="9" t="s">
        <v>12</v>
      </c>
      <c r="G1434" s="39" t="s">
        <v>13</v>
      </c>
      <c r="H1434" s="39"/>
      <c r="I1434" s="39"/>
      <c r="J1434" s="39"/>
      <c r="K1434" s="39"/>
    </row>
    <row r="1435" spans="1:11" x14ac:dyDescent="0.25">
      <c r="A1435">
        <v>111</v>
      </c>
      <c r="B1435" s="8"/>
      <c r="C1435" s="9"/>
      <c r="D1435" s="9">
        <v>48519</v>
      </c>
      <c r="E1435" s="10" t="s">
        <v>11</v>
      </c>
      <c r="F1435" s="9" t="s">
        <v>11</v>
      </c>
      <c r="G1435" s="39" t="s">
        <v>12</v>
      </c>
      <c r="H1435" s="39">
        <v>20</v>
      </c>
      <c r="I1435" s="39">
        <v>4</v>
      </c>
      <c r="J1435" s="39">
        <v>8</v>
      </c>
      <c r="K1435" s="39"/>
    </row>
    <row r="1436" spans="1:11" x14ac:dyDescent="0.25">
      <c r="A1436">
        <v>112</v>
      </c>
      <c r="B1436" s="8"/>
      <c r="C1436" s="9"/>
      <c r="D1436" s="9">
        <v>48519</v>
      </c>
      <c r="E1436" s="10" t="s">
        <v>11</v>
      </c>
      <c r="F1436" s="9" t="s">
        <v>11</v>
      </c>
      <c r="G1436" s="39" t="s">
        <v>11</v>
      </c>
      <c r="H1436" s="39">
        <v>17</v>
      </c>
      <c r="I1436" s="39">
        <v>3</v>
      </c>
      <c r="J1436" s="39">
        <v>7</v>
      </c>
      <c r="K1436" s="39"/>
    </row>
    <row r="1437" spans="1:11" x14ac:dyDescent="0.25">
      <c r="A1437">
        <v>113</v>
      </c>
      <c r="B1437" s="8"/>
      <c r="C1437" s="9"/>
      <c r="D1437" s="9">
        <v>48519</v>
      </c>
      <c r="E1437" s="10" t="s">
        <v>11</v>
      </c>
      <c r="F1437" s="9" t="s">
        <v>12</v>
      </c>
      <c r="G1437" s="39" t="s">
        <v>12</v>
      </c>
      <c r="H1437" s="39">
        <v>25</v>
      </c>
      <c r="I1437" s="39">
        <v>4</v>
      </c>
      <c r="J1437" s="39">
        <v>12</v>
      </c>
      <c r="K1437" s="39" t="s">
        <v>46</v>
      </c>
    </row>
    <row r="1438" spans="1:11" x14ac:dyDescent="0.25">
      <c r="A1438">
        <v>114</v>
      </c>
      <c r="B1438" s="8"/>
      <c r="C1438" s="9"/>
      <c r="D1438" s="9">
        <v>48519</v>
      </c>
      <c r="E1438" s="10" t="s">
        <v>11</v>
      </c>
      <c r="F1438" s="9" t="s">
        <v>11</v>
      </c>
      <c r="G1438" s="39" t="s">
        <v>12</v>
      </c>
      <c r="H1438" s="39">
        <v>19</v>
      </c>
      <c r="I1438" s="39">
        <v>2</v>
      </c>
      <c r="J1438" s="39">
        <v>12</v>
      </c>
      <c r="K1438" s="39" t="s">
        <v>46</v>
      </c>
    </row>
    <row r="1439" spans="1:11" x14ac:dyDescent="0.25">
      <c r="A1439">
        <v>115</v>
      </c>
      <c r="B1439" s="8"/>
      <c r="C1439" s="9"/>
      <c r="D1439" s="9">
        <v>48519</v>
      </c>
      <c r="E1439" s="10" t="s">
        <v>11</v>
      </c>
      <c r="F1439" s="9" t="s">
        <v>11</v>
      </c>
      <c r="G1439" s="39" t="s">
        <v>12</v>
      </c>
      <c r="H1439" s="39">
        <v>27</v>
      </c>
      <c r="I1439" s="39">
        <v>3</v>
      </c>
      <c r="J1439" s="39">
        <v>13</v>
      </c>
      <c r="K1439" s="39"/>
    </row>
    <row r="1440" spans="1:11" x14ac:dyDescent="0.25">
      <c r="A1440">
        <v>116</v>
      </c>
      <c r="B1440" s="8"/>
      <c r="C1440" s="9"/>
      <c r="D1440" s="9">
        <v>48519</v>
      </c>
      <c r="E1440" s="10" t="s">
        <v>11</v>
      </c>
      <c r="F1440" s="9" t="s">
        <v>11</v>
      </c>
      <c r="G1440" s="39" t="s">
        <v>11</v>
      </c>
      <c r="H1440" s="39">
        <v>16</v>
      </c>
      <c r="I1440" s="39">
        <v>3</v>
      </c>
      <c r="J1440" s="39">
        <v>5</v>
      </c>
      <c r="K1440" s="39"/>
    </row>
    <row r="1441" spans="1:11" x14ac:dyDescent="0.25">
      <c r="A1441">
        <v>117</v>
      </c>
      <c r="B1441" s="8"/>
      <c r="C1441" s="9"/>
      <c r="D1441" s="9">
        <v>48519</v>
      </c>
      <c r="E1441" s="10" t="s">
        <v>11</v>
      </c>
      <c r="F1441" s="9" t="s">
        <v>11</v>
      </c>
      <c r="G1441" s="39" t="s">
        <v>11</v>
      </c>
      <c r="H1441" s="39">
        <v>18</v>
      </c>
      <c r="I1441" s="39">
        <v>5</v>
      </c>
      <c r="J1441" s="39">
        <v>11</v>
      </c>
      <c r="K1441" s="39" t="s">
        <v>46</v>
      </c>
    </row>
    <row r="1442" spans="1:11" x14ac:dyDescent="0.25">
      <c r="A1442">
        <v>118</v>
      </c>
      <c r="B1442" s="8"/>
      <c r="C1442" s="9"/>
      <c r="D1442" s="9">
        <v>48519</v>
      </c>
      <c r="E1442" s="10" t="s">
        <v>11</v>
      </c>
      <c r="F1442" s="9" t="s">
        <v>12</v>
      </c>
      <c r="G1442" s="39" t="s">
        <v>11</v>
      </c>
      <c r="H1442" s="39">
        <v>12</v>
      </c>
      <c r="I1442" s="39">
        <v>3</v>
      </c>
      <c r="J1442" s="39">
        <v>5</v>
      </c>
      <c r="K1442" s="39"/>
    </row>
    <row r="1443" spans="1:11" x14ac:dyDescent="0.25">
      <c r="A1443">
        <v>119</v>
      </c>
      <c r="B1443" s="8"/>
      <c r="C1443" s="9"/>
      <c r="D1443" s="9">
        <v>48519</v>
      </c>
      <c r="E1443" s="10" t="s">
        <v>11</v>
      </c>
      <c r="F1443" s="9" t="s">
        <v>11</v>
      </c>
      <c r="G1443" s="39" t="s">
        <v>11</v>
      </c>
      <c r="H1443" s="39">
        <v>28</v>
      </c>
      <c r="I1443" s="39">
        <v>4</v>
      </c>
      <c r="J1443" s="39">
        <v>13</v>
      </c>
      <c r="K1443" s="39"/>
    </row>
    <row r="1444" spans="1:11" x14ac:dyDescent="0.25">
      <c r="A1444">
        <v>120</v>
      </c>
      <c r="B1444" s="8"/>
      <c r="C1444" s="9"/>
      <c r="D1444" s="9">
        <v>48519</v>
      </c>
      <c r="E1444" s="10" t="s">
        <v>11</v>
      </c>
      <c r="F1444" s="9" t="s">
        <v>11</v>
      </c>
      <c r="G1444" s="39" t="s">
        <v>11</v>
      </c>
      <c r="H1444" s="39">
        <v>20</v>
      </c>
      <c r="I1444" s="39">
        <v>3</v>
      </c>
      <c r="J1444" s="39">
        <v>10</v>
      </c>
      <c r="K1444" s="39"/>
    </row>
    <row r="1445" spans="1:11" x14ac:dyDescent="0.25">
      <c r="A1445">
        <v>121</v>
      </c>
      <c r="B1445" s="8"/>
      <c r="C1445" s="9"/>
      <c r="D1445" s="9">
        <v>48519</v>
      </c>
      <c r="E1445" s="10" t="s">
        <v>11</v>
      </c>
      <c r="F1445" s="9" t="s">
        <v>12</v>
      </c>
      <c r="G1445" s="39" t="s">
        <v>11</v>
      </c>
      <c r="H1445" s="39">
        <v>11</v>
      </c>
      <c r="I1445" s="39">
        <v>2</v>
      </c>
      <c r="J1445" s="39">
        <v>8</v>
      </c>
      <c r="K1445" s="39"/>
    </row>
    <row r="1446" spans="1:11" x14ac:dyDescent="0.25">
      <c r="A1446">
        <v>122</v>
      </c>
      <c r="B1446" s="8"/>
      <c r="C1446" s="9"/>
      <c r="D1446" s="9">
        <v>48519</v>
      </c>
      <c r="E1446" s="10" t="s">
        <v>11</v>
      </c>
      <c r="F1446" s="9" t="s">
        <v>12</v>
      </c>
      <c r="G1446" s="39" t="s">
        <v>12</v>
      </c>
      <c r="H1446" s="39">
        <v>24</v>
      </c>
      <c r="I1446" s="39">
        <v>3</v>
      </c>
      <c r="J1446" s="39">
        <v>16</v>
      </c>
      <c r="K1446" s="39"/>
    </row>
    <row r="1447" spans="1:11" x14ac:dyDescent="0.25">
      <c r="A1447">
        <v>123</v>
      </c>
      <c r="B1447" s="8"/>
      <c r="C1447" s="9"/>
      <c r="D1447" s="9">
        <v>48519</v>
      </c>
      <c r="E1447" s="10" t="s">
        <v>11</v>
      </c>
      <c r="F1447" s="9" t="s">
        <v>12</v>
      </c>
      <c r="G1447" s="39" t="s">
        <v>13</v>
      </c>
      <c r="H1447" s="39"/>
      <c r="I1447" s="39"/>
      <c r="J1447" s="39"/>
      <c r="K1447" s="39" t="s">
        <v>46</v>
      </c>
    </row>
    <row r="1448" spans="1:11" x14ac:dyDescent="0.25">
      <c r="A1448">
        <v>124</v>
      </c>
      <c r="B1448" s="8"/>
      <c r="C1448" s="9"/>
      <c r="D1448" s="9">
        <v>48519</v>
      </c>
      <c r="E1448" s="10" t="s">
        <v>11</v>
      </c>
      <c r="F1448" s="9" t="s">
        <v>12</v>
      </c>
      <c r="G1448" s="39" t="s">
        <v>14</v>
      </c>
      <c r="H1448" s="39"/>
      <c r="I1448" s="39"/>
      <c r="J1448" s="39"/>
      <c r="K1448" s="39"/>
    </row>
    <row r="1449" spans="1:11" x14ac:dyDescent="0.25">
      <c r="A1449">
        <v>125</v>
      </c>
      <c r="B1449" s="8"/>
      <c r="C1449" s="9"/>
      <c r="D1449" s="9">
        <v>48519</v>
      </c>
      <c r="E1449" s="10" t="s">
        <v>11</v>
      </c>
      <c r="F1449" s="9" t="s">
        <v>12</v>
      </c>
      <c r="G1449" s="39" t="s">
        <v>12</v>
      </c>
      <c r="H1449" s="39">
        <v>37</v>
      </c>
      <c r="I1449" s="39">
        <v>3</v>
      </c>
      <c r="J1449" s="39">
        <v>18</v>
      </c>
      <c r="K1449" s="39" t="s">
        <v>46</v>
      </c>
    </row>
    <row r="1450" spans="1:11" x14ac:dyDescent="0.25">
      <c r="A1450">
        <v>126</v>
      </c>
      <c r="B1450" s="8"/>
      <c r="C1450" s="9"/>
      <c r="D1450" s="9">
        <v>48519</v>
      </c>
      <c r="E1450" s="10" t="s">
        <v>11</v>
      </c>
      <c r="F1450" s="9" t="s">
        <v>11</v>
      </c>
      <c r="G1450" s="39" t="s">
        <v>12</v>
      </c>
      <c r="H1450" s="39">
        <v>29</v>
      </c>
      <c r="I1450" s="39">
        <v>4</v>
      </c>
      <c r="J1450" s="39">
        <v>10</v>
      </c>
      <c r="K1450" s="39" t="s">
        <v>46</v>
      </c>
    </row>
    <row r="1451" spans="1:11" x14ac:dyDescent="0.25">
      <c r="A1451">
        <v>127</v>
      </c>
      <c r="B1451" s="8"/>
      <c r="C1451" s="9"/>
      <c r="D1451" s="9">
        <v>48519</v>
      </c>
      <c r="E1451" s="10" t="s">
        <v>10</v>
      </c>
      <c r="F1451" s="9" t="s">
        <v>11</v>
      </c>
      <c r="G1451" s="39" t="s">
        <v>11</v>
      </c>
      <c r="H1451" s="39">
        <v>20</v>
      </c>
      <c r="I1451" s="39">
        <v>2</v>
      </c>
      <c r="J1451" s="39">
        <v>2</v>
      </c>
      <c r="K1451" s="39"/>
    </row>
    <row r="1452" spans="1:11" x14ac:dyDescent="0.25">
      <c r="A1452">
        <v>128</v>
      </c>
      <c r="B1452" s="8"/>
      <c r="C1452" s="9"/>
      <c r="D1452" s="9">
        <v>48519</v>
      </c>
      <c r="E1452" s="10" t="s">
        <v>11</v>
      </c>
      <c r="F1452" s="9" t="s">
        <v>11</v>
      </c>
      <c r="G1452" s="39" t="s">
        <v>11</v>
      </c>
      <c r="H1452" s="39">
        <v>24</v>
      </c>
      <c r="I1452" s="39">
        <v>4</v>
      </c>
      <c r="J1452" s="39">
        <v>8</v>
      </c>
      <c r="K1452" s="39"/>
    </row>
    <row r="1453" spans="1:11" x14ac:dyDescent="0.25">
      <c r="A1453">
        <v>129</v>
      </c>
      <c r="B1453" s="8"/>
      <c r="C1453" s="9"/>
      <c r="D1453" s="9">
        <v>48519</v>
      </c>
      <c r="E1453" s="10" t="s">
        <v>11</v>
      </c>
      <c r="F1453" s="9" t="s">
        <v>11</v>
      </c>
      <c r="G1453" s="39" t="s">
        <v>13</v>
      </c>
      <c r="H1453" s="39"/>
      <c r="I1453" s="39"/>
      <c r="J1453" s="39"/>
      <c r="K1453" s="39"/>
    </row>
    <row r="1454" spans="1:11" x14ac:dyDescent="0.25">
      <c r="A1454">
        <v>130</v>
      </c>
      <c r="B1454" s="8"/>
      <c r="C1454" s="9"/>
      <c r="D1454" s="9">
        <v>48519</v>
      </c>
      <c r="E1454" s="10"/>
      <c r="F1454" s="9" t="s">
        <v>12</v>
      </c>
      <c r="G1454" s="39" t="s">
        <v>11</v>
      </c>
      <c r="H1454" s="39">
        <v>10</v>
      </c>
      <c r="I1454" s="39">
        <v>3</v>
      </c>
      <c r="J1454" s="39">
        <v>2</v>
      </c>
      <c r="K1454" s="39"/>
    </row>
    <row r="1455" spans="1:11" x14ac:dyDescent="0.25">
      <c r="B1455" s="8"/>
      <c r="C1455" s="9"/>
      <c r="D1455" s="9">
        <v>48519</v>
      </c>
      <c r="E1455" s="9"/>
      <c r="F1455" s="9"/>
      <c r="G1455" s="39" t="s">
        <v>12</v>
      </c>
      <c r="H1455" s="39">
        <v>14</v>
      </c>
      <c r="I1455" s="39">
        <v>3</v>
      </c>
      <c r="J1455" s="39">
        <v>6</v>
      </c>
      <c r="K1455" s="39"/>
    </row>
    <row r="1456" spans="1:11" x14ac:dyDescent="0.25">
      <c r="A1456">
        <v>1</v>
      </c>
      <c r="B1456" s="8">
        <v>12</v>
      </c>
      <c r="C1456" t="s">
        <v>19</v>
      </c>
      <c r="D1456">
        <v>40106</v>
      </c>
      <c r="E1456" s="10" t="s">
        <v>11</v>
      </c>
      <c r="F1456" s="9" t="s">
        <v>11</v>
      </c>
      <c r="G1456" s="39" t="s">
        <v>12</v>
      </c>
      <c r="H1456" s="39">
        <v>14.5</v>
      </c>
      <c r="I1456" s="39">
        <v>4</v>
      </c>
      <c r="J1456" s="39">
        <v>1</v>
      </c>
      <c r="K1456" s="39"/>
    </row>
    <row r="1457" spans="1:11" x14ac:dyDescent="0.25">
      <c r="A1457">
        <v>2</v>
      </c>
      <c r="B1457" s="8"/>
      <c r="D1457">
        <v>40106</v>
      </c>
      <c r="E1457" s="10" t="s">
        <v>11</v>
      </c>
      <c r="F1457" s="9" t="s">
        <v>11</v>
      </c>
      <c r="G1457" s="39" t="s">
        <v>12</v>
      </c>
      <c r="H1457" s="39">
        <v>16</v>
      </c>
      <c r="I1457" s="39">
        <v>3.5</v>
      </c>
      <c r="J1457" s="39">
        <v>3.5</v>
      </c>
      <c r="K1457" s="39"/>
    </row>
    <row r="1458" spans="1:11" x14ac:dyDescent="0.25">
      <c r="A1458">
        <v>3</v>
      </c>
      <c r="B1458" s="8"/>
      <c r="D1458">
        <v>40106</v>
      </c>
      <c r="E1458" s="10" t="s">
        <v>11</v>
      </c>
      <c r="F1458" s="9" t="s">
        <v>11</v>
      </c>
      <c r="G1458" s="39" t="s">
        <v>12</v>
      </c>
      <c r="H1458" s="39">
        <v>12</v>
      </c>
      <c r="I1458" s="39">
        <v>2</v>
      </c>
      <c r="J1458" s="39">
        <v>1</v>
      </c>
      <c r="K1458" s="39" t="s">
        <v>65</v>
      </c>
    </row>
    <row r="1459" spans="1:11" x14ac:dyDescent="0.25">
      <c r="A1459">
        <v>4</v>
      </c>
      <c r="B1459" s="8"/>
      <c r="D1459">
        <v>40106</v>
      </c>
      <c r="E1459" s="10" t="s">
        <v>11</v>
      </c>
      <c r="F1459" s="9" t="s">
        <v>11</v>
      </c>
      <c r="G1459" s="39" t="s">
        <v>12</v>
      </c>
      <c r="H1459" s="39">
        <v>14</v>
      </c>
      <c r="I1459" s="39">
        <v>3</v>
      </c>
      <c r="J1459" s="39">
        <v>2</v>
      </c>
      <c r="K1459" s="39" t="s">
        <v>66</v>
      </c>
    </row>
    <row r="1460" spans="1:11" x14ac:dyDescent="0.25">
      <c r="A1460">
        <v>5</v>
      </c>
      <c r="B1460" s="8"/>
      <c r="D1460">
        <v>40106</v>
      </c>
      <c r="E1460" s="10" t="s">
        <v>11</v>
      </c>
      <c r="F1460" s="9" t="s">
        <v>11</v>
      </c>
      <c r="G1460" s="39" t="s">
        <v>12</v>
      </c>
      <c r="H1460" s="39">
        <v>18.5</v>
      </c>
      <c r="I1460" s="39">
        <v>3</v>
      </c>
      <c r="J1460" s="39">
        <v>3</v>
      </c>
      <c r="K1460" s="39"/>
    </row>
    <row r="1461" spans="1:11" x14ac:dyDescent="0.25">
      <c r="A1461">
        <v>6</v>
      </c>
      <c r="B1461" s="8"/>
      <c r="D1461">
        <v>40106</v>
      </c>
      <c r="E1461" s="10" t="s">
        <v>11</v>
      </c>
      <c r="F1461" s="9" t="s">
        <v>11</v>
      </c>
      <c r="G1461" s="39" t="s">
        <v>12</v>
      </c>
      <c r="H1461" s="39">
        <v>19</v>
      </c>
      <c r="I1461" s="39">
        <v>3</v>
      </c>
      <c r="J1461" s="39">
        <v>4</v>
      </c>
      <c r="K1461" s="39"/>
    </row>
    <row r="1462" spans="1:11" x14ac:dyDescent="0.25">
      <c r="A1462">
        <v>7</v>
      </c>
      <c r="B1462" s="8"/>
      <c r="D1462">
        <v>40106</v>
      </c>
      <c r="E1462" s="10" t="s">
        <v>11</v>
      </c>
      <c r="F1462" s="9" t="s">
        <v>12</v>
      </c>
      <c r="G1462" s="39" t="s">
        <v>12</v>
      </c>
      <c r="H1462" s="39">
        <v>16</v>
      </c>
      <c r="I1462" s="39">
        <v>2.5</v>
      </c>
      <c r="J1462" s="39">
        <v>1</v>
      </c>
      <c r="K1462" s="39"/>
    </row>
    <row r="1463" spans="1:11" x14ac:dyDescent="0.25">
      <c r="A1463">
        <v>8</v>
      </c>
      <c r="B1463" s="8"/>
      <c r="D1463">
        <v>40106</v>
      </c>
      <c r="E1463" s="10" t="s">
        <v>9</v>
      </c>
      <c r="F1463" s="9" t="s">
        <v>10</v>
      </c>
      <c r="G1463" s="39" t="s">
        <v>11</v>
      </c>
      <c r="H1463" s="39">
        <v>15</v>
      </c>
      <c r="I1463" s="39">
        <v>4</v>
      </c>
      <c r="J1463" s="39">
        <v>8</v>
      </c>
      <c r="K1463" s="39"/>
    </row>
    <row r="1464" spans="1:11" x14ac:dyDescent="0.25">
      <c r="A1464">
        <v>9</v>
      </c>
      <c r="B1464" s="8"/>
      <c r="D1464">
        <v>40106</v>
      </c>
      <c r="E1464" s="10" t="s">
        <v>10</v>
      </c>
      <c r="F1464" s="9" t="s">
        <v>11</v>
      </c>
      <c r="G1464" s="39" t="s">
        <v>13</v>
      </c>
      <c r="H1464" s="39"/>
      <c r="I1464" s="39"/>
      <c r="J1464" s="39"/>
      <c r="K1464" s="39"/>
    </row>
    <row r="1465" spans="1:11" x14ac:dyDescent="0.25">
      <c r="A1465">
        <v>10</v>
      </c>
      <c r="B1465" s="8"/>
      <c r="D1465">
        <v>40106</v>
      </c>
      <c r="E1465" s="10" t="s">
        <v>11</v>
      </c>
      <c r="F1465" s="9" t="s">
        <v>11</v>
      </c>
      <c r="G1465" s="39" t="s">
        <v>12</v>
      </c>
      <c r="H1465" s="39">
        <v>16</v>
      </c>
      <c r="I1465" s="39">
        <v>3</v>
      </c>
      <c r="J1465" s="39">
        <v>7</v>
      </c>
      <c r="K1465" s="39"/>
    </row>
    <row r="1466" spans="1:11" x14ac:dyDescent="0.25">
      <c r="A1466">
        <v>11</v>
      </c>
      <c r="B1466" s="8"/>
      <c r="D1466">
        <v>40106</v>
      </c>
      <c r="E1466" s="10" t="s">
        <v>10</v>
      </c>
      <c r="F1466" s="9" t="s">
        <v>10</v>
      </c>
      <c r="G1466" s="39" t="s">
        <v>12</v>
      </c>
      <c r="H1466" s="39">
        <v>15</v>
      </c>
      <c r="I1466" s="39">
        <v>2</v>
      </c>
      <c r="J1466" s="39">
        <v>2.5</v>
      </c>
      <c r="K1466" s="39"/>
    </row>
    <row r="1467" spans="1:11" x14ac:dyDescent="0.25">
      <c r="A1467">
        <v>12</v>
      </c>
      <c r="B1467" s="8"/>
      <c r="D1467">
        <v>40106</v>
      </c>
      <c r="E1467" s="10" t="s">
        <v>10</v>
      </c>
      <c r="F1467" s="9" t="s">
        <v>11</v>
      </c>
      <c r="G1467" s="39" t="s">
        <v>11</v>
      </c>
      <c r="H1467" s="39">
        <v>16</v>
      </c>
      <c r="I1467" s="39">
        <v>3</v>
      </c>
      <c r="J1467" s="39">
        <v>5</v>
      </c>
      <c r="K1467" s="39"/>
    </row>
    <row r="1468" spans="1:11" x14ac:dyDescent="0.25">
      <c r="A1468">
        <v>13</v>
      </c>
      <c r="B1468" s="8"/>
      <c r="D1468">
        <v>40106</v>
      </c>
      <c r="E1468" s="10" t="s">
        <v>11</v>
      </c>
      <c r="F1468" s="9" t="s">
        <v>11</v>
      </c>
      <c r="G1468" s="39" t="s">
        <v>12</v>
      </c>
      <c r="H1468" s="39">
        <v>13</v>
      </c>
      <c r="I1468" s="39">
        <v>2</v>
      </c>
      <c r="J1468" s="39">
        <v>1</v>
      </c>
      <c r="K1468" s="39"/>
    </row>
    <row r="1469" spans="1:11" x14ac:dyDescent="0.25">
      <c r="A1469">
        <v>14</v>
      </c>
      <c r="B1469" s="8"/>
      <c r="D1469">
        <v>40106</v>
      </c>
      <c r="E1469" s="10" t="s">
        <v>10</v>
      </c>
      <c r="F1469" s="9" t="s">
        <v>11</v>
      </c>
      <c r="G1469" s="39" t="s">
        <v>12</v>
      </c>
      <c r="H1469" s="39">
        <v>18</v>
      </c>
      <c r="I1469" s="39">
        <v>3</v>
      </c>
      <c r="J1469" s="39">
        <v>9</v>
      </c>
      <c r="K1469" s="39"/>
    </row>
    <row r="1470" spans="1:11" x14ac:dyDescent="0.25">
      <c r="A1470">
        <v>15</v>
      </c>
      <c r="B1470" s="8"/>
      <c r="D1470">
        <v>40106</v>
      </c>
      <c r="E1470" s="10" t="s">
        <v>11</v>
      </c>
      <c r="F1470" s="9" t="s">
        <v>11</v>
      </c>
      <c r="G1470" s="39" t="s">
        <v>12</v>
      </c>
      <c r="H1470" s="39">
        <v>15</v>
      </c>
      <c r="I1470" s="39">
        <v>4</v>
      </c>
      <c r="J1470" s="39">
        <v>3.5</v>
      </c>
      <c r="K1470" s="39"/>
    </row>
    <row r="1471" spans="1:11" x14ac:dyDescent="0.25">
      <c r="A1471">
        <v>16</v>
      </c>
      <c r="B1471" s="8"/>
      <c r="D1471">
        <v>40106</v>
      </c>
      <c r="E1471" s="10" t="s">
        <v>11</v>
      </c>
      <c r="F1471" s="9" t="s">
        <v>12</v>
      </c>
      <c r="G1471" s="39" t="s">
        <v>12</v>
      </c>
      <c r="H1471" s="39">
        <v>12</v>
      </c>
      <c r="I1471" s="39">
        <v>2</v>
      </c>
      <c r="J1471" s="39">
        <v>1</v>
      </c>
      <c r="K1471" s="39"/>
    </row>
    <row r="1472" spans="1:11" x14ac:dyDescent="0.25">
      <c r="A1472">
        <v>17</v>
      </c>
      <c r="B1472" s="8"/>
      <c r="D1472">
        <v>40106</v>
      </c>
      <c r="E1472" s="10" t="s">
        <v>10</v>
      </c>
      <c r="F1472" s="9" t="s">
        <v>10</v>
      </c>
      <c r="G1472" s="39" t="s">
        <v>11</v>
      </c>
      <c r="H1472" s="39">
        <v>20</v>
      </c>
      <c r="I1472" s="39">
        <v>3</v>
      </c>
      <c r="J1472" s="39">
        <v>9</v>
      </c>
      <c r="K1472" s="39"/>
    </row>
    <row r="1473" spans="1:11" x14ac:dyDescent="0.25">
      <c r="A1473">
        <v>18</v>
      </c>
      <c r="B1473" s="8"/>
      <c r="D1473">
        <v>40106</v>
      </c>
      <c r="E1473" s="10" t="s">
        <v>10</v>
      </c>
      <c r="F1473" s="9" t="s">
        <v>10</v>
      </c>
      <c r="G1473" s="39" t="s">
        <v>11</v>
      </c>
      <c r="H1473" s="39">
        <v>14</v>
      </c>
      <c r="I1473" s="39">
        <v>3</v>
      </c>
      <c r="J1473" s="39">
        <v>5</v>
      </c>
      <c r="K1473" s="39"/>
    </row>
    <row r="1474" spans="1:11" x14ac:dyDescent="0.25">
      <c r="A1474">
        <v>19</v>
      </c>
      <c r="B1474" s="8"/>
      <c r="D1474">
        <v>40106</v>
      </c>
      <c r="E1474" s="10" t="s">
        <v>10</v>
      </c>
      <c r="F1474" s="9" t="s">
        <v>10</v>
      </c>
      <c r="G1474" s="39" t="s">
        <v>10</v>
      </c>
      <c r="H1474" s="39">
        <v>14</v>
      </c>
      <c r="I1474" s="39">
        <v>6</v>
      </c>
      <c r="J1474" s="39">
        <v>9</v>
      </c>
      <c r="K1474" s="39"/>
    </row>
    <row r="1475" spans="1:11" x14ac:dyDescent="0.25">
      <c r="A1475">
        <v>20</v>
      </c>
      <c r="B1475" s="8"/>
      <c r="D1475">
        <v>40106</v>
      </c>
      <c r="E1475" s="10" t="s">
        <v>10</v>
      </c>
      <c r="F1475" s="9" t="s">
        <v>10</v>
      </c>
      <c r="G1475" s="39" t="s">
        <v>11</v>
      </c>
      <c r="H1475" s="39">
        <v>14.5</v>
      </c>
      <c r="I1475" s="39">
        <v>4</v>
      </c>
      <c r="J1475" s="39">
        <v>5</v>
      </c>
      <c r="K1475" s="39"/>
    </row>
    <row r="1476" spans="1:11" x14ac:dyDescent="0.25">
      <c r="A1476">
        <v>21</v>
      </c>
      <c r="B1476" s="8"/>
      <c r="D1476">
        <v>40106</v>
      </c>
      <c r="E1476" s="10" t="s">
        <v>11</v>
      </c>
      <c r="F1476" s="9" t="s">
        <v>11</v>
      </c>
      <c r="G1476" s="39" t="s">
        <v>12</v>
      </c>
      <c r="H1476" s="39">
        <v>16</v>
      </c>
      <c r="I1476" s="39">
        <v>3</v>
      </c>
      <c r="J1476" s="39">
        <v>1</v>
      </c>
      <c r="K1476" s="39"/>
    </row>
    <row r="1477" spans="1:11" x14ac:dyDescent="0.25">
      <c r="A1477">
        <v>22</v>
      </c>
      <c r="B1477" s="8"/>
      <c r="D1477">
        <v>40106</v>
      </c>
      <c r="E1477" s="10" t="s">
        <v>10</v>
      </c>
      <c r="F1477" s="9" t="s">
        <v>10</v>
      </c>
      <c r="G1477" s="39" t="s">
        <v>12</v>
      </c>
      <c r="H1477" s="39">
        <v>15</v>
      </c>
      <c r="I1477" s="39">
        <v>3</v>
      </c>
      <c r="J1477" s="39">
        <v>3</v>
      </c>
      <c r="K1477" s="39"/>
    </row>
    <row r="1478" spans="1:11" x14ac:dyDescent="0.25">
      <c r="A1478">
        <v>23</v>
      </c>
      <c r="B1478" s="8"/>
      <c r="D1478">
        <v>40106</v>
      </c>
      <c r="E1478" s="10" t="s">
        <v>10</v>
      </c>
      <c r="F1478" s="9" t="s">
        <v>11</v>
      </c>
      <c r="G1478" s="39" t="s">
        <v>12</v>
      </c>
      <c r="H1478" s="39">
        <v>14.5</v>
      </c>
      <c r="I1478" s="39">
        <v>4</v>
      </c>
      <c r="J1478" s="39">
        <v>3</v>
      </c>
      <c r="K1478" s="39"/>
    </row>
    <row r="1479" spans="1:11" x14ac:dyDescent="0.25">
      <c r="A1479">
        <v>24</v>
      </c>
      <c r="B1479" s="8"/>
      <c r="D1479">
        <v>40106</v>
      </c>
      <c r="E1479" s="10" t="s">
        <v>11</v>
      </c>
      <c r="F1479" s="9" t="s">
        <v>12</v>
      </c>
      <c r="G1479" s="39" t="s">
        <v>12</v>
      </c>
      <c r="H1479" s="39">
        <v>16.5</v>
      </c>
      <c r="I1479" s="39">
        <v>4</v>
      </c>
      <c r="J1479" s="39">
        <v>1</v>
      </c>
      <c r="K1479" s="39"/>
    </row>
    <row r="1480" spans="1:11" x14ac:dyDescent="0.25">
      <c r="A1480">
        <v>25</v>
      </c>
      <c r="B1480" s="8"/>
      <c r="D1480">
        <v>40106</v>
      </c>
      <c r="E1480" s="10" t="s">
        <v>11</v>
      </c>
      <c r="F1480" s="9" t="s">
        <v>12</v>
      </c>
      <c r="G1480" s="39" t="s">
        <v>12</v>
      </c>
      <c r="H1480" s="39">
        <v>16</v>
      </c>
      <c r="I1480" s="39">
        <v>3</v>
      </c>
      <c r="J1480" s="39">
        <v>1</v>
      </c>
      <c r="K1480" s="39"/>
    </row>
    <row r="1481" spans="1:11" x14ac:dyDescent="0.25">
      <c r="A1481">
        <v>26</v>
      </c>
      <c r="B1481" s="8"/>
      <c r="D1481">
        <v>40106</v>
      </c>
      <c r="E1481" s="10" t="s">
        <v>11</v>
      </c>
      <c r="F1481" s="9" t="s">
        <v>11</v>
      </c>
      <c r="G1481" s="39" t="s">
        <v>12</v>
      </c>
      <c r="H1481" s="39">
        <v>20</v>
      </c>
      <c r="I1481" s="39">
        <v>2</v>
      </c>
      <c r="J1481" s="39">
        <v>3</v>
      </c>
      <c r="K1481" s="39"/>
    </row>
    <row r="1482" spans="1:11" x14ac:dyDescent="0.25">
      <c r="A1482">
        <v>27</v>
      </c>
      <c r="B1482" s="8"/>
      <c r="D1482">
        <v>40106</v>
      </c>
      <c r="E1482" s="10" t="s">
        <v>10</v>
      </c>
      <c r="F1482" s="9" t="s">
        <v>12</v>
      </c>
      <c r="G1482" s="39" t="s">
        <v>13</v>
      </c>
      <c r="H1482" s="39"/>
      <c r="I1482" s="39"/>
      <c r="J1482" s="39"/>
      <c r="K1482" s="39"/>
    </row>
    <row r="1483" spans="1:11" x14ac:dyDescent="0.25">
      <c r="A1483">
        <v>28</v>
      </c>
      <c r="B1483" s="8"/>
      <c r="D1483">
        <v>40106</v>
      </c>
      <c r="E1483" s="10" t="s">
        <v>10</v>
      </c>
      <c r="F1483" s="9" t="s">
        <v>11</v>
      </c>
      <c r="G1483" s="39" t="s">
        <v>12</v>
      </c>
      <c r="H1483" s="39">
        <v>13</v>
      </c>
      <c r="I1483" s="39">
        <v>2</v>
      </c>
      <c r="J1483" s="39">
        <v>2</v>
      </c>
      <c r="K1483" s="39"/>
    </row>
    <row r="1484" spans="1:11" x14ac:dyDescent="0.25">
      <c r="A1484">
        <v>29</v>
      </c>
      <c r="B1484" s="8"/>
      <c r="D1484">
        <v>40106</v>
      </c>
      <c r="E1484" s="10" t="s">
        <v>10</v>
      </c>
      <c r="F1484" s="9" t="s">
        <v>10</v>
      </c>
      <c r="G1484" s="39" t="s">
        <v>12</v>
      </c>
      <c r="H1484" s="39">
        <v>16</v>
      </c>
      <c r="I1484" s="39">
        <v>2.5</v>
      </c>
      <c r="J1484" s="39">
        <v>2</v>
      </c>
      <c r="K1484" s="39"/>
    </row>
    <row r="1485" spans="1:11" x14ac:dyDescent="0.25">
      <c r="A1485">
        <v>30</v>
      </c>
      <c r="B1485" s="8"/>
      <c r="D1485">
        <v>40106</v>
      </c>
      <c r="E1485" s="10" t="s">
        <v>10</v>
      </c>
      <c r="F1485" s="9" t="s">
        <v>11</v>
      </c>
      <c r="G1485" s="39" t="s">
        <v>10</v>
      </c>
      <c r="H1485" s="39">
        <v>13</v>
      </c>
      <c r="I1485" s="39">
        <v>3</v>
      </c>
      <c r="J1485" s="39">
        <v>4</v>
      </c>
      <c r="K1485" s="39"/>
    </row>
    <row r="1486" spans="1:11" x14ac:dyDescent="0.25">
      <c r="A1486">
        <v>31</v>
      </c>
      <c r="B1486" s="8"/>
      <c r="D1486">
        <v>40106</v>
      </c>
      <c r="E1486" s="10" t="s">
        <v>11</v>
      </c>
      <c r="F1486" s="9" t="s">
        <v>10</v>
      </c>
      <c r="G1486" s="39" t="s">
        <v>12</v>
      </c>
      <c r="H1486" s="39">
        <v>15</v>
      </c>
      <c r="I1486" s="39">
        <v>2.5</v>
      </c>
      <c r="J1486" s="39">
        <v>1.5</v>
      </c>
      <c r="K1486" s="39"/>
    </row>
    <row r="1487" spans="1:11" x14ac:dyDescent="0.25">
      <c r="A1487">
        <v>32</v>
      </c>
      <c r="B1487" s="8"/>
      <c r="D1487">
        <v>40106</v>
      </c>
      <c r="E1487" s="10" t="s">
        <v>11</v>
      </c>
      <c r="F1487" s="9" t="s">
        <v>12</v>
      </c>
      <c r="G1487" s="39" t="s">
        <v>12</v>
      </c>
      <c r="H1487" s="39">
        <v>17.5</v>
      </c>
      <c r="I1487" s="39">
        <v>2.5</v>
      </c>
      <c r="J1487" s="39">
        <v>2.5</v>
      </c>
      <c r="K1487" s="39"/>
    </row>
    <row r="1488" spans="1:11" x14ac:dyDescent="0.25">
      <c r="A1488">
        <v>33</v>
      </c>
      <c r="B1488" s="8"/>
      <c r="D1488">
        <v>40106</v>
      </c>
      <c r="E1488" s="10" t="s">
        <v>11</v>
      </c>
      <c r="F1488" s="9" t="s">
        <v>12</v>
      </c>
      <c r="G1488" s="39" t="s">
        <v>12</v>
      </c>
      <c r="H1488" s="39">
        <v>16</v>
      </c>
      <c r="I1488" s="39">
        <v>3</v>
      </c>
      <c r="J1488" s="39">
        <v>2</v>
      </c>
      <c r="K1488" s="39"/>
    </row>
    <row r="1489" spans="1:11" x14ac:dyDescent="0.25">
      <c r="A1489">
        <v>34</v>
      </c>
      <c r="B1489" s="8"/>
      <c r="D1489">
        <v>40106</v>
      </c>
      <c r="E1489" s="10" t="s">
        <v>11</v>
      </c>
      <c r="F1489" s="9" t="s">
        <v>11</v>
      </c>
      <c r="G1489" s="39" t="s">
        <v>13</v>
      </c>
      <c r="H1489" s="39"/>
      <c r="I1489" s="39"/>
      <c r="J1489" s="39"/>
      <c r="K1489" s="39"/>
    </row>
    <row r="1490" spans="1:11" x14ac:dyDescent="0.25">
      <c r="A1490">
        <v>35</v>
      </c>
      <c r="B1490" s="8"/>
      <c r="D1490">
        <v>40106</v>
      </c>
      <c r="E1490" s="10" t="s">
        <v>11</v>
      </c>
      <c r="F1490" s="9" t="s">
        <v>11</v>
      </c>
      <c r="G1490" s="39" t="s">
        <v>12</v>
      </c>
      <c r="H1490" s="39">
        <v>13</v>
      </c>
      <c r="I1490" s="39">
        <v>3.5</v>
      </c>
      <c r="J1490" s="39">
        <v>3</v>
      </c>
      <c r="K1490" s="39"/>
    </row>
    <row r="1491" spans="1:11" x14ac:dyDescent="0.25">
      <c r="A1491">
        <v>36</v>
      </c>
      <c r="B1491" s="8"/>
      <c r="D1491">
        <v>40106</v>
      </c>
      <c r="E1491" s="10" t="s">
        <v>11</v>
      </c>
      <c r="F1491" s="9" t="s">
        <v>10</v>
      </c>
      <c r="G1491" s="39" t="s">
        <v>11</v>
      </c>
      <c r="H1491" s="39">
        <v>19</v>
      </c>
      <c r="I1491" s="39">
        <v>5</v>
      </c>
      <c r="J1491" s="39">
        <v>4</v>
      </c>
      <c r="K1491" s="39"/>
    </row>
    <row r="1492" spans="1:11" x14ac:dyDescent="0.25">
      <c r="A1492">
        <v>37</v>
      </c>
      <c r="B1492" s="8"/>
      <c r="D1492">
        <v>40106</v>
      </c>
      <c r="E1492" s="10" t="s">
        <v>11</v>
      </c>
      <c r="F1492" s="9" t="s">
        <v>11</v>
      </c>
      <c r="G1492" s="39" t="s">
        <v>11</v>
      </c>
      <c r="H1492" s="39">
        <v>17</v>
      </c>
      <c r="I1492" s="39">
        <v>4</v>
      </c>
      <c r="J1492" s="39">
        <v>2</v>
      </c>
      <c r="K1492" s="39"/>
    </row>
    <row r="1493" spans="1:11" x14ac:dyDescent="0.25">
      <c r="A1493">
        <v>38</v>
      </c>
      <c r="B1493" s="8"/>
      <c r="D1493">
        <v>40106</v>
      </c>
      <c r="E1493" s="10" t="s">
        <v>11</v>
      </c>
      <c r="F1493" s="9" t="s">
        <v>11</v>
      </c>
      <c r="G1493" s="39" t="s">
        <v>11</v>
      </c>
      <c r="H1493" s="39">
        <v>19</v>
      </c>
      <c r="I1493" s="39">
        <v>3.5</v>
      </c>
      <c r="J1493" s="39">
        <v>4</v>
      </c>
      <c r="K1493" s="39"/>
    </row>
    <row r="1494" spans="1:11" x14ac:dyDescent="0.25">
      <c r="A1494">
        <v>39</v>
      </c>
      <c r="B1494" s="8"/>
      <c r="D1494">
        <v>40106</v>
      </c>
      <c r="E1494" s="10" t="s">
        <v>11</v>
      </c>
      <c r="F1494" s="9" t="s">
        <v>10</v>
      </c>
      <c r="G1494" s="39" t="s">
        <v>12</v>
      </c>
      <c r="H1494" s="39">
        <v>20</v>
      </c>
      <c r="I1494" s="39">
        <v>3</v>
      </c>
      <c r="J1494" s="39">
        <v>0.5</v>
      </c>
      <c r="K1494" s="39"/>
    </row>
    <row r="1495" spans="1:11" x14ac:dyDescent="0.25">
      <c r="A1495">
        <v>40</v>
      </c>
      <c r="B1495" s="8"/>
      <c r="D1495">
        <v>40106</v>
      </c>
      <c r="E1495" s="10" t="s">
        <v>11</v>
      </c>
      <c r="F1495" s="9" t="s">
        <v>10</v>
      </c>
      <c r="G1495" s="39" t="s">
        <v>12</v>
      </c>
      <c r="H1495" s="39">
        <v>14</v>
      </c>
      <c r="I1495" s="39">
        <v>2</v>
      </c>
      <c r="J1495" s="39">
        <v>1</v>
      </c>
      <c r="K1495" s="39"/>
    </row>
    <row r="1496" spans="1:11" x14ac:dyDescent="0.25">
      <c r="A1496">
        <v>41</v>
      </c>
      <c r="B1496" s="8"/>
      <c r="D1496">
        <v>40106</v>
      </c>
      <c r="E1496" s="10" t="s">
        <v>12</v>
      </c>
      <c r="F1496" s="9" t="s">
        <v>11</v>
      </c>
      <c r="G1496" s="39" t="s">
        <v>13</v>
      </c>
      <c r="H1496" s="39"/>
      <c r="I1496" s="39"/>
      <c r="J1496" s="39"/>
      <c r="K1496" s="39"/>
    </row>
    <row r="1497" spans="1:11" x14ac:dyDescent="0.25">
      <c r="A1497">
        <v>42</v>
      </c>
      <c r="B1497" s="8"/>
      <c r="D1497">
        <v>40106</v>
      </c>
      <c r="E1497" s="10" t="s">
        <v>11</v>
      </c>
      <c r="F1497" s="9" t="s">
        <v>11</v>
      </c>
      <c r="G1497" s="39" t="s">
        <v>11</v>
      </c>
      <c r="H1497" s="39">
        <v>15</v>
      </c>
      <c r="I1497" s="39">
        <v>3</v>
      </c>
      <c r="J1497" s="39">
        <v>1</v>
      </c>
      <c r="K1497" s="39"/>
    </row>
    <row r="1498" spans="1:11" x14ac:dyDescent="0.25">
      <c r="A1498">
        <v>43</v>
      </c>
      <c r="B1498" s="8"/>
      <c r="D1498">
        <v>40106</v>
      </c>
      <c r="E1498" s="10" t="s">
        <v>11</v>
      </c>
      <c r="F1498" s="9" t="s">
        <v>12</v>
      </c>
      <c r="G1498" s="39" t="s">
        <v>13</v>
      </c>
      <c r="H1498" s="39"/>
      <c r="I1498" s="39"/>
      <c r="J1498" s="39"/>
      <c r="K1498" s="39"/>
    </row>
    <row r="1499" spans="1:11" x14ac:dyDescent="0.25">
      <c r="A1499">
        <v>44</v>
      </c>
      <c r="B1499" s="8"/>
      <c r="D1499">
        <v>40106</v>
      </c>
      <c r="E1499" s="10" t="s">
        <v>12</v>
      </c>
      <c r="F1499" s="9" t="s">
        <v>11</v>
      </c>
      <c r="G1499" s="39" t="s">
        <v>14</v>
      </c>
      <c r="H1499" s="39"/>
      <c r="I1499" s="39"/>
      <c r="J1499" s="39"/>
      <c r="K1499" s="39"/>
    </row>
    <row r="1500" spans="1:11" x14ac:dyDescent="0.25">
      <c r="A1500">
        <v>45</v>
      </c>
      <c r="B1500" s="8"/>
      <c r="D1500">
        <v>40106</v>
      </c>
      <c r="E1500" s="10" t="s">
        <v>11</v>
      </c>
      <c r="F1500" s="9" t="s">
        <v>11</v>
      </c>
      <c r="G1500" s="39" t="s">
        <v>12</v>
      </c>
      <c r="H1500" s="39">
        <v>18</v>
      </c>
      <c r="I1500" s="39">
        <v>2.5</v>
      </c>
      <c r="J1500" s="39">
        <v>4</v>
      </c>
      <c r="K1500" s="39"/>
    </row>
    <row r="1501" spans="1:11" x14ac:dyDescent="0.25">
      <c r="A1501">
        <v>46</v>
      </c>
      <c r="B1501" s="8"/>
      <c r="D1501">
        <v>40106</v>
      </c>
      <c r="E1501" s="10" t="s">
        <v>11</v>
      </c>
      <c r="F1501" s="9" t="s">
        <v>14</v>
      </c>
      <c r="G1501" s="39" t="s">
        <v>12</v>
      </c>
      <c r="H1501" s="39">
        <v>14</v>
      </c>
      <c r="I1501" s="39">
        <v>4</v>
      </c>
      <c r="J1501" s="39">
        <v>1</v>
      </c>
      <c r="K1501" s="39"/>
    </row>
    <row r="1502" spans="1:11" x14ac:dyDescent="0.25">
      <c r="A1502">
        <v>47</v>
      </c>
      <c r="B1502" s="8"/>
      <c r="D1502">
        <v>40106</v>
      </c>
      <c r="E1502" s="10" t="s">
        <v>11</v>
      </c>
      <c r="F1502" s="9" t="s">
        <v>11</v>
      </c>
      <c r="G1502" s="39" t="s">
        <v>14</v>
      </c>
      <c r="H1502" s="39"/>
      <c r="I1502" s="39"/>
      <c r="J1502" s="39"/>
      <c r="K1502" s="39"/>
    </row>
    <row r="1503" spans="1:11" x14ac:dyDescent="0.25">
      <c r="A1503">
        <v>48</v>
      </c>
      <c r="B1503" s="8"/>
      <c r="D1503">
        <v>40106</v>
      </c>
      <c r="E1503" s="10" t="s">
        <v>12</v>
      </c>
      <c r="F1503" s="9" t="s">
        <v>11</v>
      </c>
      <c r="G1503" s="39" t="s">
        <v>12</v>
      </c>
      <c r="H1503" s="39">
        <v>25</v>
      </c>
      <c r="I1503" s="39">
        <v>3</v>
      </c>
      <c r="J1503" s="39">
        <v>3</v>
      </c>
      <c r="K1503" s="39"/>
    </row>
    <row r="1504" spans="1:11" x14ac:dyDescent="0.25">
      <c r="A1504">
        <v>49</v>
      </c>
      <c r="B1504" s="8"/>
      <c r="D1504">
        <v>40106</v>
      </c>
      <c r="E1504" s="10" t="s">
        <v>11</v>
      </c>
      <c r="F1504" s="9" t="s">
        <v>12</v>
      </c>
      <c r="G1504" s="39" t="s">
        <v>13</v>
      </c>
      <c r="H1504" s="39"/>
      <c r="I1504" s="39"/>
      <c r="J1504" s="39"/>
      <c r="K1504" s="39"/>
    </row>
    <row r="1505" spans="1:11" x14ac:dyDescent="0.25">
      <c r="A1505">
        <v>50</v>
      </c>
      <c r="B1505" s="8"/>
      <c r="D1505">
        <v>40106</v>
      </c>
      <c r="E1505" s="10" t="s">
        <v>11</v>
      </c>
      <c r="F1505" s="9" t="s">
        <v>13</v>
      </c>
      <c r="G1505" s="39" t="s">
        <v>12</v>
      </c>
      <c r="H1505" s="39">
        <v>19</v>
      </c>
      <c r="I1505" s="39">
        <v>4</v>
      </c>
      <c r="J1505" s="39">
        <v>3</v>
      </c>
      <c r="K1505" s="39"/>
    </row>
    <row r="1506" spans="1:11" x14ac:dyDescent="0.25">
      <c r="A1506">
        <v>51</v>
      </c>
      <c r="B1506" s="8"/>
      <c r="D1506">
        <v>40106</v>
      </c>
      <c r="E1506" s="10" t="s">
        <v>11</v>
      </c>
      <c r="F1506" s="9" t="s">
        <v>11</v>
      </c>
      <c r="G1506" s="39" t="s">
        <v>12</v>
      </c>
      <c r="H1506" s="39">
        <v>17</v>
      </c>
      <c r="I1506" s="39">
        <v>4</v>
      </c>
      <c r="J1506" s="39">
        <v>2</v>
      </c>
      <c r="K1506" s="39"/>
    </row>
    <row r="1507" spans="1:11" x14ac:dyDescent="0.25">
      <c r="A1507">
        <v>52</v>
      </c>
      <c r="B1507" s="8"/>
      <c r="D1507">
        <v>40106</v>
      </c>
      <c r="E1507" s="10" t="s">
        <v>11</v>
      </c>
      <c r="F1507" s="9" t="s">
        <v>11</v>
      </c>
      <c r="G1507" s="39" t="s">
        <v>12</v>
      </c>
      <c r="H1507" s="39">
        <v>18</v>
      </c>
      <c r="I1507" s="39">
        <v>2.5</v>
      </c>
      <c r="J1507" s="39">
        <v>4.5</v>
      </c>
      <c r="K1507" s="39"/>
    </row>
    <row r="1508" spans="1:11" x14ac:dyDescent="0.25">
      <c r="A1508">
        <v>53</v>
      </c>
      <c r="B1508" s="8"/>
      <c r="D1508">
        <v>40106</v>
      </c>
      <c r="E1508" s="10" t="s">
        <v>11</v>
      </c>
      <c r="F1508" s="9" t="s">
        <v>11</v>
      </c>
      <c r="G1508" s="39" t="s">
        <v>12</v>
      </c>
      <c r="H1508" s="39">
        <v>14</v>
      </c>
      <c r="I1508" s="39">
        <v>4</v>
      </c>
      <c r="J1508" s="39">
        <v>4</v>
      </c>
      <c r="K1508" s="39"/>
    </row>
    <row r="1509" spans="1:11" x14ac:dyDescent="0.25">
      <c r="A1509">
        <v>54</v>
      </c>
      <c r="B1509" s="8"/>
      <c r="D1509">
        <v>40106</v>
      </c>
      <c r="E1509" s="10" t="s">
        <v>11</v>
      </c>
      <c r="F1509" s="9" t="s">
        <v>12</v>
      </c>
      <c r="G1509" s="39" t="s">
        <v>13</v>
      </c>
      <c r="H1509" s="39"/>
      <c r="I1509" s="39"/>
      <c r="J1509" s="39"/>
      <c r="K1509" s="39"/>
    </row>
    <row r="1510" spans="1:11" x14ac:dyDescent="0.25">
      <c r="A1510">
        <v>55</v>
      </c>
      <c r="B1510" s="8"/>
      <c r="D1510">
        <v>40106</v>
      </c>
      <c r="E1510" s="10" t="s">
        <v>11</v>
      </c>
      <c r="F1510" s="9" t="s">
        <v>13</v>
      </c>
      <c r="G1510" s="39" t="s">
        <v>12</v>
      </c>
      <c r="H1510" s="39">
        <v>8</v>
      </c>
      <c r="I1510" s="39">
        <v>4</v>
      </c>
      <c r="J1510" s="39">
        <v>2</v>
      </c>
      <c r="K1510" s="39"/>
    </row>
    <row r="1511" spans="1:11" x14ac:dyDescent="0.25">
      <c r="A1511">
        <v>56</v>
      </c>
      <c r="B1511" s="8"/>
      <c r="D1511">
        <v>40106</v>
      </c>
      <c r="E1511" s="10" t="s">
        <v>11</v>
      </c>
      <c r="F1511" s="9" t="s">
        <v>12</v>
      </c>
      <c r="G1511" s="39" t="s">
        <v>12</v>
      </c>
      <c r="H1511" s="39">
        <v>16</v>
      </c>
      <c r="I1511" s="39">
        <v>3</v>
      </c>
      <c r="J1511" s="39">
        <v>1</v>
      </c>
      <c r="K1511" s="39"/>
    </row>
    <row r="1512" spans="1:11" x14ac:dyDescent="0.25">
      <c r="A1512">
        <v>57</v>
      </c>
      <c r="B1512" s="8"/>
      <c r="D1512">
        <v>40106</v>
      </c>
      <c r="E1512" s="10" t="s">
        <v>11</v>
      </c>
      <c r="F1512" s="9" t="s">
        <v>12</v>
      </c>
      <c r="G1512" s="39" t="s">
        <v>13</v>
      </c>
      <c r="H1512" s="39"/>
      <c r="I1512" s="39"/>
      <c r="J1512" s="39"/>
      <c r="K1512" s="39"/>
    </row>
    <row r="1513" spans="1:11" x14ac:dyDescent="0.25">
      <c r="A1513">
        <v>58</v>
      </c>
      <c r="B1513" s="8"/>
      <c r="D1513">
        <v>40106</v>
      </c>
      <c r="E1513" s="10" t="s">
        <v>11</v>
      </c>
      <c r="F1513" s="9" t="s">
        <v>13</v>
      </c>
      <c r="G1513" s="39" t="s">
        <v>13</v>
      </c>
      <c r="H1513" s="39"/>
      <c r="I1513" s="39"/>
      <c r="J1513" s="39"/>
      <c r="K1513" s="39"/>
    </row>
    <row r="1514" spans="1:11" x14ac:dyDescent="0.25">
      <c r="A1514">
        <v>59</v>
      </c>
      <c r="B1514" s="8"/>
      <c r="D1514">
        <v>40106</v>
      </c>
      <c r="E1514" s="10" t="s">
        <v>11</v>
      </c>
      <c r="F1514" s="9" t="s">
        <v>13</v>
      </c>
      <c r="G1514" s="39" t="s">
        <v>12</v>
      </c>
      <c r="H1514" s="39">
        <v>16</v>
      </c>
      <c r="I1514" s="39">
        <v>3.5</v>
      </c>
      <c r="J1514" s="39">
        <v>1</v>
      </c>
      <c r="K1514" s="39"/>
    </row>
    <row r="1515" spans="1:11" x14ac:dyDescent="0.25">
      <c r="A1515">
        <v>60</v>
      </c>
      <c r="B1515" s="8"/>
      <c r="D1515">
        <v>40106</v>
      </c>
      <c r="E1515" s="10" t="s">
        <v>11</v>
      </c>
      <c r="F1515" s="9" t="s">
        <v>12</v>
      </c>
      <c r="G1515" s="39" t="s">
        <v>12</v>
      </c>
      <c r="H1515" s="39">
        <v>22.5</v>
      </c>
      <c r="I1515" s="39">
        <v>3.5</v>
      </c>
      <c r="J1515" s="39">
        <v>1</v>
      </c>
      <c r="K1515" s="39"/>
    </row>
    <row r="1516" spans="1:11" x14ac:dyDescent="0.25">
      <c r="A1516">
        <v>61</v>
      </c>
      <c r="B1516" s="8"/>
      <c r="D1516">
        <v>40106</v>
      </c>
      <c r="E1516" s="10" t="s">
        <v>11</v>
      </c>
      <c r="F1516" s="9" t="s">
        <v>12</v>
      </c>
      <c r="G1516" s="39" t="s">
        <v>12</v>
      </c>
      <c r="H1516" s="39">
        <v>15</v>
      </c>
      <c r="I1516" s="39">
        <v>3</v>
      </c>
      <c r="J1516" s="39">
        <v>1</v>
      </c>
      <c r="K1516" s="39"/>
    </row>
    <row r="1517" spans="1:11" x14ac:dyDescent="0.25">
      <c r="A1517">
        <v>62</v>
      </c>
      <c r="B1517" s="8"/>
      <c r="D1517">
        <v>40106</v>
      </c>
      <c r="E1517" s="10" t="s">
        <v>11</v>
      </c>
      <c r="F1517" s="9" t="s">
        <v>12</v>
      </c>
      <c r="G1517" s="39" t="s">
        <v>12</v>
      </c>
      <c r="H1517" s="39">
        <v>19</v>
      </c>
      <c r="I1517" s="39">
        <v>2</v>
      </c>
      <c r="J1517" s="39">
        <v>1</v>
      </c>
      <c r="K1517" s="39"/>
    </row>
    <row r="1518" spans="1:11" x14ac:dyDescent="0.25">
      <c r="A1518">
        <v>63</v>
      </c>
      <c r="B1518" s="8"/>
      <c r="D1518">
        <v>40106</v>
      </c>
      <c r="E1518" s="10" t="s">
        <v>11</v>
      </c>
      <c r="F1518" s="9" t="s">
        <v>12</v>
      </c>
      <c r="G1518" s="39" t="s">
        <v>12</v>
      </c>
      <c r="H1518" s="39">
        <v>21</v>
      </c>
      <c r="I1518" s="39">
        <v>3</v>
      </c>
      <c r="J1518" s="39">
        <v>1</v>
      </c>
      <c r="K1518" s="39"/>
    </row>
    <row r="1519" spans="1:11" x14ac:dyDescent="0.25">
      <c r="A1519">
        <v>64</v>
      </c>
      <c r="B1519" s="8"/>
      <c r="D1519">
        <v>40106</v>
      </c>
      <c r="E1519" s="10" t="s">
        <v>11</v>
      </c>
      <c r="F1519" s="9" t="s">
        <v>12</v>
      </c>
      <c r="G1519" s="39" t="s">
        <v>12</v>
      </c>
      <c r="H1519" s="39">
        <v>18</v>
      </c>
      <c r="I1519" s="39">
        <v>3</v>
      </c>
      <c r="J1519" s="39">
        <v>4</v>
      </c>
      <c r="K1519" s="39"/>
    </row>
    <row r="1520" spans="1:11" x14ac:dyDescent="0.25">
      <c r="A1520">
        <v>65</v>
      </c>
      <c r="B1520" s="8"/>
      <c r="D1520">
        <v>40106</v>
      </c>
      <c r="E1520" s="10" t="s">
        <v>11</v>
      </c>
      <c r="F1520" s="9" t="s">
        <v>11</v>
      </c>
      <c r="G1520" s="39" t="s">
        <v>13</v>
      </c>
      <c r="H1520" s="39"/>
      <c r="I1520" s="39"/>
      <c r="J1520" s="39"/>
      <c r="K1520" s="39"/>
    </row>
    <row r="1521" spans="1:11" x14ac:dyDescent="0.25">
      <c r="A1521">
        <v>66</v>
      </c>
      <c r="B1521" s="8"/>
      <c r="D1521">
        <v>40106</v>
      </c>
      <c r="E1521" s="10" t="s">
        <v>11</v>
      </c>
      <c r="F1521" s="9" t="s">
        <v>13</v>
      </c>
      <c r="G1521" s="39" t="s">
        <v>12</v>
      </c>
      <c r="H1521" s="39">
        <v>17</v>
      </c>
      <c r="I1521" s="39">
        <v>3</v>
      </c>
      <c r="J1521" s="39">
        <v>1</v>
      </c>
      <c r="K1521" s="39"/>
    </row>
    <row r="1522" spans="1:11" x14ac:dyDescent="0.25">
      <c r="A1522">
        <v>67</v>
      </c>
      <c r="B1522" s="8"/>
      <c r="D1522">
        <v>40106</v>
      </c>
      <c r="E1522" s="10" t="s">
        <v>11</v>
      </c>
      <c r="F1522" s="9" t="s">
        <v>13</v>
      </c>
      <c r="G1522" s="39" t="s">
        <v>12</v>
      </c>
      <c r="H1522" s="39">
        <v>16</v>
      </c>
      <c r="I1522" s="39">
        <v>3</v>
      </c>
      <c r="J1522" s="39">
        <v>1.5</v>
      </c>
      <c r="K1522" s="39"/>
    </row>
    <row r="1523" spans="1:11" x14ac:dyDescent="0.25">
      <c r="A1523">
        <v>68</v>
      </c>
      <c r="B1523" s="8"/>
      <c r="D1523">
        <v>40106</v>
      </c>
      <c r="E1523" s="10" t="s">
        <v>11</v>
      </c>
      <c r="F1523" s="9" t="s">
        <v>12</v>
      </c>
      <c r="G1523" s="39" t="s">
        <v>14</v>
      </c>
      <c r="H1523" s="39"/>
      <c r="I1523" s="39"/>
      <c r="J1523" s="39"/>
      <c r="K1523" s="39"/>
    </row>
    <row r="1524" spans="1:11" x14ac:dyDescent="0.25">
      <c r="A1524">
        <v>69</v>
      </c>
      <c r="B1524" s="8"/>
      <c r="D1524">
        <v>40106</v>
      </c>
      <c r="E1524" s="10" t="s">
        <v>11</v>
      </c>
      <c r="F1524" s="9" t="s">
        <v>12</v>
      </c>
      <c r="G1524" s="39" t="s">
        <v>13</v>
      </c>
      <c r="H1524" s="39"/>
      <c r="I1524" s="39"/>
      <c r="J1524" s="39"/>
      <c r="K1524" s="39"/>
    </row>
    <row r="1525" spans="1:11" x14ac:dyDescent="0.25">
      <c r="A1525">
        <v>70</v>
      </c>
      <c r="B1525" s="8"/>
      <c r="D1525">
        <v>40106</v>
      </c>
      <c r="E1525" s="10" t="s">
        <v>11</v>
      </c>
      <c r="F1525" s="9" t="s">
        <v>12</v>
      </c>
      <c r="G1525" s="39" t="s">
        <v>13</v>
      </c>
      <c r="H1525" s="39"/>
      <c r="I1525" s="39"/>
      <c r="J1525" s="39"/>
      <c r="K1525" s="39"/>
    </row>
    <row r="1526" spans="1:11" x14ac:dyDescent="0.25">
      <c r="A1526">
        <v>71</v>
      </c>
      <c r="B1526" s="8"/>
      <c r="D1526">
        <v>40106</v>
      </c>
      <c r="E1526" s="10" t="s">
        <v>11</v>
      </c>
      <c r="F1526" s="9" t="s">
        <v>12</v>
      </c>
      <c r="G1526" s="39" t="s">
        <v>13</v>
      </c>
      <c r="H1526" s="39"/>
      <c r="I1526" s="39"/>
      <c r="J1526" s="39"/>
      <c r="K1526" s="39"/>
    </row>
    <row r="1527" spans="1:11" x14ac:dyDescent="0.25">
      <c r="A1527">
        <v>72</v>
      </c>
      <c r="B1527" s="8"/>
      <c r="D1527">
        <v>40106</v>
      </c>
      <c r="E1527" s="10" t="s">
        <v>11</v>
      </c>
      <c r="F1527" s="9" t="s">
        <v>12</v>
      </c>
      <c r="G1527" s="39" t="s">
        <v>12</v>
      </c>
      <c r="H1527" s="39">
        <v>15</v>
      </c>
      <c r="I1527" s="39">
        <v>3</v>
      </c>
      <c r="J1527" s="39">
        <v>3</v>
      </c>
      <c r="K1527" s="39"/>
    </row>
    <row r="1528" spans="1:11" x14ac:dyDescent="0.25">
      <c r="A1528">
        <v>73</v>
      </c>
      <c r="B1528" s="8"/>
      <c r="D1528">
        <v>40106</v>
      </c>
      <c r="E1528" s="10" t="s">
        <v>11</v>
      </c>
      <c r="F1528" s="9" t="s">
        <v>11</v>
      </c>
      <c r="G1528" s="39" t="s">
        <v>12</v>
      </c>
      <c r="H1528" s="39">
        <v>13</v>
      </c>
      <c r="I1528" s="39">
        <v>4</v>
      </c>
      <c r="J1528" s="39">
        <v>2</v>
      </c>
      <c r="K1528" s="39"/>
    </row>
    <row r="1529" spans="1:11" x14ac:dyDescent="0.25">
      <c r="A1529">
        <v>74</v>
      </c>
      <c r="B1529" s="8"/>
      <c r="D1529">
        <v>40106</v>
      </c>
      <c r="E1529" s="10" t="s">
        <v>11</v>
      </c>
      <c r="F1529" s="9" t="s">
        <v>11</v>
      </c>
      <c r="G1529" s="39" t="s">
        <v>12</v>
      </c>
      <c r="H1529" s="39">
        <v>18</v>
      </c>
      <c r="I1529" s="39">
        <v>4</v>
      </c>
      <c r="J1529" s="39">
        <v>4.5</v>
      </c>
      <c r="K1529" s="39"/>
    </row>
    <row r="1530" spans="1:11" x14ac:dyDescent="0.25">
      <c r="A1530">
        <v>75</v>
      </c>
      <c r="B1530" s="8"/>
      <c r="D1530">
        <v>40106</v>
      </c>
      <c r="E1530" s="10" t="s">
        <v>11</v>
      </c>
      <c r="F1530" s="9" t="s">
        <v>12</v>
      </c>
      <c r="G1530" s="39" t="s">
        <v>12</v>
      </c>
      <c r="H1530" s="39">
        <v>17</v>
      </c>
      <c r="I1530" s="39">
        <v>3</v>
      </c>
      <c r="J1530" s="39">
        <v>1</v>
      </c>
      <c r="K1530" s="39"/>
    </row>
    <row r="1531" spans="1:11" x14ac:dyDescent="0.25">
      <c r="A1531">
        <v>76</v>
      </c>
      <c r="B1531" s="8"/>
      <c r="D1531">
        <v>40106</v>
      </c>
      <c r="E1531" s="10" t="s">
        <v>11</v>
      </c>
      <c r="F1531" s="9" t="s">
        <v>11</v>
      </c>
      <c r="G1531" s="39" t="s">
        <v>12</v>
      </c>
      <c r="H1531" s="39">
        <v>12</v>
      </c>
      <c r="I1531" s="39">
        <v>3</v>
      </c>
      <c r="J1531" s="39">
        <v>4</v>
      </c>
      <c r="K1531" s="39"/>
    </row>
    <row r="1532" spans="1:11" x14ac:dyDescent="0.25">
      <c r="A1532">
        <v>77</v>
      </c>
      <c r="B1532" s="8"/>
      <c r="D1532">
        <v>40106</v>
      </c>
      <c r="E1532" s="10" t="s">
        <v>11</v>
      </c>
      <c r="F1532" s="9" t="s">
        <v>11</v>
      </c>
      <c r="G1532" s="39" t="s">
        <v>13</v>
      </c>
      <c r="H1532" s="39"/>
      <c r="I1532" s="39"/>
      <c r="J1532" s="39"/>
      <c r="K1532" s="39"/>
    </row>
    <row r="1533" spans="1:11" x14ac:dyDescent="0.25">
      <c r="A1533">
        <v>78</v>
      </c>
      <c r="B1533" s="8"/>
      <c r="D1533">
        <v>40106</v>
      </c>
      <c r="E1533" s="10" t="s">
        <v>11</v>
      </c>
      <c r="F1533" s="9" t="s">
        <v>13</v>
      </c>
      <c r="G1533" s="39" t="s">
        <v>12</v>
      </c>
      <c r="H1533" s="39">
        <v>21</v>
      </c>
      <c r="I1533" s="39">
        <v>4</v>
      </c>
      <c r="J1533" s="39">
        <v>8</v>
      </c>
      <c r="K1533" s="39"/>
    </row>
    <row r="1534" spans="1:11" x14ac:dyDescent="0.25">
      <c r="A1534">
        <v>79</v>
      </c>
      <c r="B1534" s="8"/>
      <c r="D1534">
        <v>40106</v>
      </c>
      <c r="E1534" s="10" t="s">
        <v>11</v>
      </c>
      <c r="F1534" s="9" t="s">
        <v>12</v>
      </c>
      <c r="G1534" s="39" t="s">
        <v>12</v>
      </c>
      <c r="H1534" s="39">
        <v>18</v>
      </c>
      <c r="I1534" s="39">
        <v>4</v>
      </c>
      <c r="J1534" s="39">
        <v>3</v>
      </c>
      <c r="K1534" s="39"/>
    </row>
    <row r="1535" spans="1:11" x14ac:dyDescent="0.25">
      <c r="A1535">
        <v>80</v>
      </c>
      <c r="B1535" s="8"/>
      <c r="D1535">
        <v>40106</v>
      </c>
      <c r="E1535" s="10" t="s">
        <v>11</v>
      </c>
      <c r="F1535" s="9" t="s">
        <v>11</v>
      </c>
      <c r="G1535" s="39" t="s">
        <v>12</v>
      </c>
      <c r="H1535" s="39">
        <v>19</v>
      </c>
      <c r="I1535" s="39">
        <v>4</v>
      </c>
      <c r="J1535" s="39">
        <v>1</v>
      </c>
      <c r="K1535" s="39"/>
    </row>
    <row r="1536" spans="1:11" x14ac:dyDescent="0.25">
      <c r="A1536">
        <v>81</v>
      </c>
      <c r="B1536" s="8"/>
      <c r="D1536">
        <v>40106</v>
      </c>
      <c r="E1536" s="10" t="s">
        <v>11</v>
      </c>
      <c r="F1536" s="9" t="s">
        <v>12</v>
      </c>
      <c r="G1536" s="39" t="s">
        <v>12</v>
      </c>
      <c r="H1536" s="39">
        <v>19</v>
      </c>
      <c r="I1536" s="39">
        <v>4</v>
      </c>
      <c r="J1536" s="39">
        <v>3</v>
      </c>
      <c r="K1536" s="39"/>
    </row>
    <row r="1537" spans="1:11" x14ac:dyDescent="0.25">
      <c r="A1537">
        <v>82</v>
      </c>
      <c r="B1537" s="8"/>
      <c r="D1537">
        <v>40106</v>
      </c>
      <c r="E1537" s="10" t="s">
        <v>11</v>
      </c>
      <c r="F1537" s="9" t="s">
        <v>11</v>
      </c>
      <c r="G1537" s="39" t="s">
        <v>12</v>
      </c>
      <c r="H1537" s="39">
        <v>18.5</v>
      </c>
      <c r="I1537" s="39">
        <v>3</v>
      </c>
      <c r="J1537" s="39">
        <v>2.5</v>
      </c>
      <c r="K1537" s="39"/>
    </row>
    <row r="1538" spans="1:11" x14ac:dyDescent="0.25">
      <c r="A1538">
        <v>83</v>
      </c>
      <c r="B1538" s="8"/>
      <c r="D1538">
        <v>40106</v>
      </c>
      <c r="E1538" s="10" t="s">
        <v>12</v>
      </c>
      <c r="F1538" s="9" t="s">
        <v>11</v>
      </c>
      <c r="G1538" s="39" t="s">
        <v>12</v>
      </c>
      <c r="H1538" s="39">
        <v>15</v>
      </c>
      <c r="I1538" s="39">
        <v>2.5</v>
      </c>
      <c r="J1538" s="39">
        <v>3.5</v>
      </c>
      <c r="K1538" s="39"/>
    </row>
    <row r="1539" spans="1:11" x14ac:dyDescent="0.25">
      <c r="A1539">
        <v>84</v>
      </c>
      <c r="B1539" s="8"/>
      <c r="D1539">
        <v>40106</v>
      </c>
      <c r="E1539" s="10" t="s">
        <v>11</v>
      </c>
      <c r="F1539" s="9" t="s">
        <v>11</v>
      </c>
      <c r="G1539" s="39" t="s">
        <v>13</v>
      </c>
      <c r="H1539" s="39"/>
      <c r="I1539" s="39"/>
      <c r="J1539" s="39"/>
      <c r="K1539" s="39"/>
    </row>
    <row r="1540" spans="1:11" x14ac:dyDescent="0.25">
      <c r="A1540">
        <v>85</v>
      </c>
      <c r="B1540" s="8"/>
      <c r="D1540">
        <v>40106</v>
      </c>
      <c r="E1540" s="10" t="s">
        <v>11</v>
      </c>
      <c r="F1540" s="9" t="s">
        <v>12</v>
      </c>
      <c r="G1540" s="39" t="s">
        <v>13</v>
      </c>
      <c r="H1540" s="39"/>
      <c r="I1540" s="39"/>
      <c r="J1540" s="39"/>
      <c r="K1540" s="39"/>
    </row>
    <row r="1541" spans="1:11" x14ac:dyDescent="0.25">
      <c r="A1541">
        <v>86</v>
      </c>
      <c r="B1541" s="8"/>
      <c r="D1541">
        <v>40106</v>
      </c>
      <c r="E1541" s="10" t="s">
        <v>11</v>
      </c>
      <c r="F1541" s="9" t="s">
        <v>13</v>
      </c>
      <c r="G1541" s="39" t="s">
        <v>12</v>
      </c>
      <c r="H1541" s="39">
        <v>16</v>
      </c>
      <c r="I1541" s="39">
        <v>4</v>
      </c>
      <c r="J1541" s="39">
        <v>2</v>
      </c>
      <c r="K1541" s="39"/>
    </row>
    <row r="1542" spans="1:11" x14ac:dyDescent="0.25">
      <c r="A1542">
        <v>87</v>
      </c>
      <c r="B1542" s="8"/>
      <c r="D1542">
        <v>40106</v>
      </c>
      <c r="E1542" s="10" t="s">
        <v>11</v>
      </c>
      <c r="F1542" s="9" t="s">
        <v>12</v>
      </c>
      <c r="G1542" s="39" t="s">
        <v>12</v>
      </c>
      <c r="H1542" s="39">
        <v>13</v>
      </c>
      <c r="I1542" s="39">
        <v>3</v>
      </c>
      <c r="J1542" s="39">
        <v>1</v>
      </c>
      <c r="K1542" s="39"/>
    </row>
    <row r="1543" spans="1:11" x14ac:dyDescent="0.25">
      <c r="A1543">
        <v>88</v>
      </c>
      <c r="B1543" s="8"/>
      <c r="D1543">
        <v>40106</v>
      </c>
      <c r="E1543" s="10" t="s">
        <v>11</v>
      </c>
      <c r="F1543" s="9" t="s">
        <v>11</v>
      </c>
      <c r="G1543" s="39" t="s">
        <v>12</v>
      </c>
      <c r="H1543" s="39">
        <v>17</v>
      </c>
      <c r="I1543" s="39">
        <v>3</v>
      </c>
      <c r="J1543" s="39">
        <v>2</v>
      </c>
      <c r="K1543" s="39"/>
    </row>
    <row r="1544" spans="1:11" x14ac:dyDescent="0.25">
      <c r="A1544">
        <v>89</v>
      </c>
      <c r="B1544" s="8"/>
      <c r="D1544">
        <v>40106</v>
      </c>
      <c r="E1544" s="10" t="s">
        <v>11</v>
      </c>
      <c r="F1544" s="9" t="s">
        <v>13</v>
      </c>
      <c r="G1544" s="39" t="s">
        <v>12</v>
      </c>
      <c r="H1544" s="39">
        <v>23</v>
      </c>
      <c r="I1544" s="39">
        <v>5</v>
      </c>
      <c r="J1544" s="39">
        <v>3</v>
      </c>
      <c r="K1544" s="39"/>
    </row>
    <row r="1545" spans="1:11" x14ac:dyDescent="0.25">
      <c r="A1545">
        <v>90</v>
      </c>
      <c r="B1545" s="8"/>
      <c r="D1545">
        <v>40106</v>
      </c>
      <c r="E1545" s="10" t="s">
        <v>11</v>
      </c>
      <c r="F1545" s="9" t="s">
        <v>11</v>
      </c>
      <c r="G1545" s="39" t="s">
        <v>12</v>
      </c>
      <c r="H1545" s="39">
        <v>14</v>
      </c>
      <c r="I1545" s="39">
        <v>4</v>
      </c>
      <c r="J1545" s="39">
        <v>1</v>
      </c>
      <c r="K1545" s="39"/>
    </row>
    <row r="1546" spans="1:11" x14ac:dyDescent="0.25">
      <c r="A1546">
        <v>91</v>
      </c>
      <c r="B1546" s="8"/>
      <c r="D1546">
        <v>40106</v>
      </c>
      <c r="E1546" s="10" t="s">
        <v>11</v>
      </c>
      <c r="F1546" s="9" t="s">
        <v>13</v>
      </c>
      <c r="G1546" s="39" t="s">
        <v>12</v>
      </c>
      <c r="H1546" s="39">
        <v>15</v>
      </c>
      <c r="I1546" s="39">
        <v>2</v>
      </c>
      <c r="J1546" s="39">
        <v>2</v>
      </c>
      <c r="K1546" s="39"/>
    </row>
    <row r="1547" spans="1:11" x14ac:dyDescent="0.25">
      <c r="A1547">
        <v>92</v>
      </c>
      <c r="B1547" s="8"/>
      <c r="D1547">
        <v>40106</v>
      </c>
      <c r="E1547" s="10" t="s">
        <v>11</v>
      </c>
      <c r="F1547" s="9" t="s">
        <v>12</v>
      </c>
      <c r="G1547" s="39" t="s">
        <v>13</v>
      </c>
      <c r="H1547" s="39"/>
      <c r="I1547" s="39"/>
      <c r="J1547" s="39"/>
      <c r="K1547" s="39"/>
    </row>
    <row r="1548" spans="1:11" x14ac:dyDescent="0.25">
      <c r="A1548">
        <v>93</v>
      </c>
      <c r="B1548" s="8"/>
      <c r="D1548">
        <v>40106</v>
      </c>
      <c r="E1548" s="10" t="s">
        <v>11</v>
      </c>
      <c r="F1548" s="9" t="s">
        <v>11</v>
      </c>
      <c r="G1548" s="39" t="s">
        <v>12</v>
      </c>
      <c r="H1548" s="39">
        <v>11</v>
      </c>
      <c r="I1548" s="39">
        <v>3</v>
      </c>
      <c r="J1548" s="39">
        <v>2</v>
      </c>
      <c r="K1548" s="39"/>
    </row>
    <row r="1549" spans="1:11" x14ac:dyDescent="0.25">
      <c r="A1549">
        <v>94</v>
      </c>
      <c r="B1549" s="8"/>
      <c r="D1549">
        <v>40106</v>
      </c>
      <c r="E1549" s="10" t="s">
        <v>11</v>
      </c>
      <c r="F1549" s="9" t="s">
        <v>11</v>
      </c>
      <c r="G1549" s="39" t="s">
        <v>12</v>
      </c>
      <c r="H1549" s="39">
        <v>17</v>
      </c>
      <c r="I1549" s="39">
        <v>3.5</v>
      </c>
      <c r="J1549" s="39">
        <v>2</v>
      </c>
      <c r="K1549" s="39"/>
    </row>
    <row r="1550" spans="1:11" x14ac:dyDescent="0.25">
      <c r="A1550">
        <v>95</v>
      </c>
      <c r="B1550" s="8"/>
      <c r="D1550">
        <v>40106</v>
      </c>
      <c r="E1550" s="10" t="s">
        <v>11</v>
      </c>
      <c r="F1550" s="9" t="s">
        <v>11</v>
      </c>
      <c r="G1550" s="39" t="s">
        <v>12</v>
      </c>
      <c r="H1550" s="39">
        <v>11</v>
      </c>
      <c r="I1550" s="39">
        <v>4</v>
      </c>
      <c r="J1550" s="39">
        <v>6</v>
      </c>
      <c r="K1550" s="39"/>
    </row>
    <row r="1551" spans="1:11" x14ac:dyDescent="0.25">
      <c r="A1551">
        <v>96</v>
      </c>
      <c r="B1551" s="8"/>
      <c r="D1551">
        <v>40106</v>
      </c>
      <c r="E1551" s="10" t="s">
        <v>11</v>
      </c>
      <c r="F1551" s="9" t="s">
        <v>10</v>
      </c>
      <c r="G1551" s="39" t="s">
        <v>12</v>
      </c>
      <c r="H1551" s="39">
        <v>19</v>
      </c>
      <c r="I1551" s="39">
        <v>4.5</v>
      </c>
      <c r="J1551" s="39">
        <v>4</v>
      </c>
      <c r="K1551" s="39"/>
    </row>
    <row r="1552" spans="1:11" x14ac:dyDescent="0.25">
      <c r="A1552">
        <v>97</v>
      </c>
      <c r="B1552" s="8"/>
      <c r="D1552">
        <v>40106</v>
      </c>
      <c r="E1552" s="10" t="s">
        <v>11</v>
      </c>
      <c r="F1552" s="9" t="s">
        <v>12</v>
      </c>
      <c r="G1552" s="39" t="s">
        <v>11</v>
      </c>
      <c r="H1552" s="39">
        <v>18</v>
      </c>
      <c r="I1552" s="39">
        <v>7</v>
      </c>
      <c r="J1552" s="39">
        <v>4</v>
      </c>
      <c r="K1552" s="39"/>
    </row>
    <row r="1553" spans="1:11" x14ac:dyDescent="0.25">
      <c r="A1553">
        <v>98</v>
      </c>
      <c r="B1553" s="8"/>
      <c r="D1553">
        <v>40106</v>
      </c>
      <c r="E1553" s="10" t="s">
        <v>11</v>
      </c>
      <c r="F1553" s="9" t="s">
        <v>11</v>
      </c>
      <c r="G1553" s="39" t="s">
        <v>12</v>
      </c>
      <c r="H1553" s="39">
        <v>14</v>
      </c>
      <c r="I1553" s="39">
        <v>2</v>
      </c>
      <c r="J1553" s="39">
        <v>1.5</v>
      </c>
      <c r="K1553" s="39"/>
    </row>
    <row r="1554" spans="1:11" x14ac:dyDescent="0.25">
      <c r="A1554">
        <v>99</v>
      </c>
      <c r="B1554" s="8"/>
      <c r="D1554">
        <v>40106</v>
      </c>
      <c r="E1554" s="10" t="s">
        <v>12</v>
      </c>
      <c r="F1554" s="9" t="s">
        <v>13</v>
      </c>
      <c r="G1554" s="39" t="s">
        <v>12</v>
      </c>
      <c r="H1554" s="39">
        <v>13.5</v>
      </c>
      <c r="I1554" s="39">
        <v>2</v>
      </c>
      <c r="J1554" s="39">
        <v>2</v>
      </c>
      <c r="K1554" s="39"/>
    </row>
    <row r="1555" spans="1:11" x14ac:dyDescent="0.25">
      <c r="A1555">
        <v>100</v>
      </c>
      <c r="B1555" s="8"/>
      <c r="D1555">
        <v>40106</v>
      </c>
      <c r="E1555" s="10" t="s">
        <v>11</v>
      </c>
      <c r="F1555" s="9" t="s">
        <v>13</v>
      </c>
      <c r="G1555" s="39" t="s">
        <v>12</v>
      </c>
      <c r="H1555" s="39">
        <v>14</v>
      </c>
      <c r="I1555" s="39">
        <v>2.5</v>
      </c>
      <c r="J1555" s="39">
        <v>2.5</v>
      </c>
      <c r="K1555" s="39"/>
    </row>
    <row r="1556" spans="1:11" x14ac:dyDescent="0.25">
      <c r="A1556">
        <v>101</v>
      </c>
      <c r="B1556" s="8"/>
      <c r="D1556">
        <v>40106</v>
      </c>
      <c r="E1556" s="10" t="s">
        <v>11</v>
      </c>
      <c r="F1556" s="9" t="s">
        <v>12</v>
      </c>
      <c r="G1556" s="39" t="s">
        <v>14</v>
      </c>
      <c r="H1556" s="39"/>
      <c r="I1556" s="39"/>
      <c r="J1556" s="39"/>
      <c r="K1556" s="39"/>
    </row>
    <row r="1557" spans="1:11" x14ac:dyDescent="0.25">
      <c r="A1557">
        <v>102</v>
      </c>
      <c r="B1557" s="8"/>
      <c r="D1557">
        <v>40106</v>
      </c>
      <c r="E1557" s="10" t="s">
        <v>11</v>
      </c>
      <c r="F1557" s="9" t="s">
        <v>11</v>
      </c>
      <c r="G1557" s="39" t="s">
        <v>12</v>
      </c>
      <c r="H1557" s="39">
        <v>11</v>
      </c>
      <c r="I1557" s="39">
        <v>5</v>
      </c>
      <c r="J1557" s="39">
        <v>2</v>
      </c>
      <c r="K1557" s="39"/>
    </row>
    <row r="1558" spans="1:11" x14ac:dyDescent="0.25">
      <c r="A1558">
        <v>103</v>
      </c>
      <c r="B1558" s="8"/>
      <c r="D1558">
        <v>40106</v>
      </c>
      <c r="E1558" s="10" t="s">
        <v>11</v>
      </c>
      <c r="F1558" s="9" t="s">
        <v>12</v>
      </c>
      <c r="G1558" s="39" t="s">
        <v>12</v>
      </c>
      <c r="H1558" s="39">
        <v>16</v>
      </c>
      <c r="I1558" s="39">
        <v>4</v>
      </c>
      <c r="J1558" s="39">
        <v>1</v>
      </c>
      <c r="K1558" s="39"/>
    </row>
    <row r="1559" spans="1:11" x14ac:dyDescent="0.25">
      <c r="A1559">
        <v>104</v>
      </c>
      <c r="B1559" s="8"/>
      <c r="D1559">
        <v>40106</v>
      </c>
      <c r="E1559" s="10" t="s">
        <v>11</v>
      </c>
      <c r="F1559" s="9" t="s">
        <v>11</v>
      </c>
      <c r="G1559" s="39" t="s">
        <v>12</v>
      </c>
      <c r="H1559" s="39">
        <v>14</v>
      </c>
      <c r="I1559" s="39">
        <v>3</v>
      </c>
      <c r="J1559" s="39">
        <v>2</v>
      </c>
      <c r="K1559" s="39"/>
    </row>
    <row r="1560" spans="1:11" x14ac:dyDescent="0.25">
      <c r="A1560">
        <v>105</v>
      </c>
      <c r="B1560" s="8"/>
      <c r="D1560">
        <v>40106</v>
      </c>
      <c r="E1560" s="10" t="s">
        <v>12</v>
      </c>
      <c r="F1560" s="9" t="s">
        <v>13</v>
      </c>
      <c r="G1560" s="39" t="s">
        <v>12</v>
      </c>
      <c r="H1560" s="39">
        <v>15</v>
      </c>
      <c r="I1560" s="39">
        <v>2.5</v>
      </c>
      <c r="J1560" s="39">
        <v>0.5</v>
      </c>
      <c r="K1560" s="39"/>
    </row>
    <row r="1561" spans="1:11" x14ac:dyDescent="0.25">
      <c r="A1561">
        <v>106</v>
      </c>
      <c r="B1561" s="8"/>
      <c r="D1561">
        <v>40106</v>
      </c>
      <c r="E1561" s="10" t="s">
        <v>11</v>
      </c>
      <c r="F1561" s="9" t="s">
        <v>13</v>
      </c>
      <c r="G1561" s="39" t="s">
        <v>14</v>
      </c>
      <c r="H1561" s="39"/>
      <c r="I1561" s="39"/>
      <c r="J1561" s="39"/>
      <c r="K1561" s="39"/>
    </row>
    <row r="1562" spans="1:11" x14ac:dyDescent="0.25">
      <c r="A1562">
        <v>107</v>
      </c>
      <c r="B1562" s="8"/>
      <c r="D1562">
        <v>40106</v>
      </c>
      <c r="E1562" s="10" t="s">
        <v>11</v>
      </c>
      <c r="F1562" s="9" t="s">
        <v>11</v>
      </c>
      <c r="G1562" s="39" t="s">
        <v>14</v>
      </c>
      <c r="H1562" s="39"/>
      <c r="I1562" s="39"/>
      <c r="J1562" s="39"/>
      <c r="K1562" s="39"/>
    </row>
    <row r="1563" spans="1:11" x14ac:dyDescent="0.25">
      <c r="A1563">
        <v>108</v>
      </c>
      <c r="B1563" s="8"/>
      <c r="D1563">
        <v>40106</v>
      </c>
      <c r="E1563" s="10" t="s">
        <v>11</v>
      </c>
      <c r="F1563" s="9" t="s">
        <v>13</v>
      </c>
      <c r="G1563" s="39" t="s">
        <v>12</v>
      </c>
      <c r="H1563" s="39">
        <v>21</v>
      </c>
      <c r="I1563" s="39">
        <v>4</v>
      </c>
      <c r="J1563" s="39">
        <v>6.5</v>
      </c>
      <c r="K1563" s="39"/>
    </row>
    <row r="1564" spans="1:11" x14ac:dyDescent="0.25">
      <c r="A1564">
        <v>109</v>
      </c>
      <c r="B1564" s="8"/>
      <c r="D1564">
        <v>40106</v>
      </c>
      <c r="E1564" s="10" t="s">
        <v>11</v>
      </c>
      <c r="F1564" s="9" t="s">
        <v>12</v>
      </c>
      <c r="G1564" s="39" t="s">
        <v>13</v>
      </c>
      <c r="H1564" s="39"/>
      <c r="I1564" s="39"/>
      <c r="J1564" s="39"/>
      <c r="K1564" s="39"/>
    </row>
    <row r="1565" spans="1:11" x14ac:dyDescent="0.25">
      <c r="A1565">
        <v>110</v>
      </c>
      <c r="B1565" s="8"/>
      <c r="D1565">
        <v>40106</v>
      </c>
      <c r="E1565" s="10" t="s">
        <v>11</v>
      </c>
      <c r="F1565" s="9" t="s">
        <v>11</v>
      </c>
      <c r="G1565" s="39" t="s">
        <v>13</v>
      </c>
      <c r="H1565" s="39"/>
      <c r="I1565" s="39"/>
      <c r="J1565" s="39"/>
      <c r="K1565" s="39"/>
    </row>
    <row r="1566" spans="1:11" x14ac:dyDescent="0.25">
      <c r="A1566">
        <v>111</v>
      </c>
      <c r="B1566" s="8"/>
      <c r="D1566">
        <v>40106</v>
      </c>
      <c r="E1566" s="10" t="s">
        <v>11</v>
      </c>
      <c r="F1566" s="9" t="s">
        <v>11</v>
      </c>
      <c r="G1566" s="39" t="s">
        <v>12</v>
      </c>
      <c r="H1566" s="39">
        <v>15.5</v>
      </c>
      <c r="I1566" s="39">
        <v>2</v>
      </c>
      <c r="J1566" s="39">
        <v>2</v>
      </c>
      <c r="K1566" s="39"/>
    </row>
    <row r="1567" spans="1:11" x14ac:dyDescent="0.25">
      <c r="A1567">
        <v>112</v>
      </c>
      <c r="B1567" s="8"/>
      <c r="D1567">
        <v>40106</v>
      </c>
      <c r="E1567" s="10" t="s">
        <v>11</v>
      </c>
      <c r="F1567" s="9" t="s">
        <v>11</v>
      </c>
      <c r="G1567" s="39" t="s">
        <v>13</v>
      </c>
      <c r="H1567" s="39"/>
      <c r="I1567" s="39"/>
      <c r="J1567" s="39"/>
      <c r="K1567" s="39"/>
    </row>
    <row r="1568" spans="1:11" x14ac:dyDescent="0.25">
      <c r="A1568">
        <v>113</v>
      </c>
      <c r="B1568" s="8"/>
      <c r="D1568">
        <v>40106</v>
      </c>
      <c r="E1568" s="10" t="s">
        <v>11</v>
      </c>
      <c r="F1568" s="9" t="s">
        <v>12</v>
      </c>
      <c r="G1568" s="39" t="s">
        <v>12</v>
      </c>
      <c r="H1568" s="39">
        <v>17.5</v>
      </c>
      <c r="I1568" s="39">
        <v>3.5</v>
      </c>
      <c r="J1568" s="39">
        <v>2</v>
      </c>
      <c r="K1568" s="39"/>
    </row>
    <row r="1569" spans="1:11" x14ac:dyDescent="0.25">
      <c r="A1569">
        <v>114</v>
      </c>
      <c r="B1569" s="8"/>
      <c r="D1569">
        <v>40106</v>
      </c>
      <c r="E1569" s="10" t="s">
        <v>12</v>
      </c>
      <c r="F1569" s="9" t="s">
        <v>11</v>
      </c>
      <c r="G1569" s="39" t="s">
        <v>14</v>
      </c>
      <c r="H1569" s="39"/>
      <c r="I1569" s="39"/>
      <c r="J1569" s="39"/>
      <c r="K1569" s="39"/>
    </row>
    <row r="1570" spans="1:11" x14ac:dyDescent="0.25">
      <c r="A1570">
        <v>115</v>
      </c>
      <c r="B1570" s="8"/>
      <c r="D1570">
        <v>40106</v>
      </c>
      <c r="E1570" s="10" t="s">
        <v>11</v>
      </c>
      <c r="F1570" s="9" t="s">
        <v>12</v>
      </c>
      <c r="G1570" s="39" t="s">
        <v>11</v>
      </c>
      <c r="H1570" s="39">
        <v>12</v>
      </c>
      <c r="I1570" s="39">
        <v>3</v>
      </c>
      <c r="J1570" s="39">
        <v>3</v>
      </c>
      <c r="K1570" s="39"/>
    </row>
    <row r="1571" spans="1:11" x14ac:dyDescent="0.25">
      <c r="A1571">
        <v>116</v>
      </c>
      <c r="B1571" s="8"/>
      <c r="D1571">
        <v>40106</v>
      </c>
      <c r="E1571" s="10" t="s">
        <v>10</v>
      </c>
      <c r="F1571" s="9" t="s">
        <v>11</v>
      </c>
      <c r="G1571" s="39" t="s">
        <v>13</v>
      </c>
      <c r="H1571" s="39"/>
      <c r="I1571" s="39"/>
      <c r="J1571" s="39"/>
      <c r="K1571" s="39"/>
    </row>
    <row r="1572" spans="1:11" x14ac:dyDescent="0.25">
      <c r="A1572">
        <v>117</v>
      </c>
      <c r="B1572" s="8"/>
      <c r="D1572">
        <v>40106</v>
      </c>
      <c r="E1572" s="10" t="s">
        <v>10</v>
      </c>
      <c r="F1572" s="9" t="s">
        <v>10</v>
      </c>
      <c r="G1572" s="39" t="s">
        <v>12</v>
      </c>
      <c r="H1572" s="39">
        <v>15</v>
      </c>
      <c r="I1572" s="39">
        <v>2</v>
      </c>
      <c r="J1572" s="39">
        <v>3</v>
      </c>
      <c r="K1572" s="39"/>
    </row>
    <row r="1573" spans="1:11" x14ac:dyDescent="0.25">
      <c r="A1573">
        <v>118</v>
      </c>
      <c r="B1573" s="8"/>
      <c r="D1573">
        <v>40106</v>
      </c>
      <c r="E1573" s="10" t="s">
        <v>11</v>
      </c>
      <c r="F1573" s="9" t="s">
        <v>10</v>
      </c>
      <c r="G1573" s="39" t="s">
        <v>11</v>
      </c>
      <c r="H1573" s="39">
        <v>13.5</v>
      </c>
      <c r="I1573" s="39">
        <v>4</v>
      </c>
      <c r="J1573" s="39">
        <v>1</v>
      </c>
      <c r="K1573" s="39"/>
    </row>
    <row r="1574" spans="1:11" x14ac:dyDescent="0.25">
      <c r="A1574">
        <v>119</v>
      </c>
      <c r="B1574" s="8"/>
      <c r="D1574">
        <v>40106</v>
      </c>
      <c r="E1574" s="10" t="s">
        <v>10</v>
      </c>
      <c r="F1574" s="9" t="s">
        <v>12</v>
      </c>
      <c r="G1574" s="39" t="s">
        <v>12</v>
      </c>
      <c r="H1574" s="39">
        <v>12</v>
      </c>
      <c r="I1574" s="39">
        <v>3</v>
      </c>
      <c r="J1574" s="39">
        <v>3</v>
      </c>
      <c r="K1574" s="39"/>
    </row>
    <row r="1575" spans="1:11" x14ac:dyDescent="0.25">
      <c r="A1575">
        <v>120</v>
      </c>
      <c r="B1575" s="8"/>
      <c r="D1575">
        <v>40106</v>
      </c>
      <c r="E1575" s="10" t="s">
        <v>14</v>
      </c>
      <c r="F1575" s="9" t="s">
        <v>11</v>
      </c>
      <c r="G1575" s="39" t="s">
        <v>13</v>
      </c>
      <c r="H1575" s="39"/>
      <c r="I1575" s="39"/>
      <c r="J1575" s="39"/>
      <c r="K1575" s="39"/>
    </row>
    <row r="1576" spans="1:11" x14ac:dyDescent="0.25">
      <c r="A1576">
        <v>121</v>
      </c>
      <c r="B1576" s="8"/>
      <c r="D1576">
        <v>40106</v>
      </c>
      <c r="E1576" s="10" t="s">
        <v>11</v>
      </c>
      <c r="F1576" s="9" t="s">
        <v>11</v>
      </c>
      <c r="G1576" s="39" t="s">
        <v>12</v>
      </c>
      <c r="H1576" s="39">
        <v>14.5</v>
      </c>
      <c r="I1576" s="39">
        <v>4</v>
      </c>
      <c r="J1576" s="39">
        <v>2</v>
      </c>
      <c r="K1576" s="39"/>
    </row>
    <row r="1577" spans="1:11" x14ac:dyDescent="0.25">
      <c r="A1577">
        <v>122</v>
      </c>
      <c r="B1577" s="8"/>
      <c r="D1577">
        <v>40106</v>
      </c>
      <c r="E1577" s="10" t="s">
        <v>11</v>
      </c>
      <c r="F1577" s="9" t="s">
        <v>12</v>
      </c>
      <c r="G1577" s="39" t="s">
        <v>12</v>
      </c>
      <c r="H1577" s="39">
        <v>15</v>
      </c>
      <c r="I1577" s="39">
        <v>3.5</v>
      </c>
      <c r="J1577" s="39">
        <v>2</v>
      </c>
      <c r="K1577" s="39"/>
    </row>
    <row r="1578" spans="1:11" x14ac:dyDescent="0.25">
      <c r="A1578">
        <v>123</v>
      </c>
      <c r="B1578" s="8"/>
      <c r="D1578">
        <v>40106</v>
      </c>
      <c r="E1578" s="10" t="s">
        <v>11</v>
      </c>
      <c r="F1578" s="9" t="s">
        <v>11</v>
      </c>
      <c r="G1578" s="39" t="s">
        <v>12</v>
      </c>
      <c r="H1578" s="39">
        <v>14</v>
      </c>
      <c r="I1578" s="39">
        <v>2</v>
      </c>
      <c r="J1578" s="39">
        <v>2</v>
      </c>
      <c r="K1578" s="39"/>
    </row>
    <row r="1579" spans="1:11" x14ac:dyDescent="0.25">
      <c r="A1579">
        <v>124</v>
      </c>
      <c r="B1579" s="8"/>
      <c r="D1579">
        <v>40106</v>
      </c>
      <c r="E1579" s="10" t="s">
        <v>10</v>
      </c>
      <c r="F1579" s="9" t="s">
        <v>11</v>
      </c>
      <c r="G1579" s="39" t="s">
        <v>11</v>
      </c>
      <c r="H1579" s="39">
        <v>18</v>
      </c>
      <c r="I1579" s="39">
        <v>4</v>
      </c>
      <c r="J1579" s="39">
        <v>5</v>
      </c>
      <c r="K1579" s="39"/>
    </row>
    <row r="1580" spans="1:11" x14ac:dyDescent="0.25">
      <c r="A1580">
        <v>125</v>
      </c>
      <c r="B1580" s="8"/>
      <c r="D1580">
        <v>40106</v>
      </c>
      <c r="E1580" s="10" t="s">
        <v>11</v>
      </c>
      <c r="F1580" s="9" t="s">
        <v>10</v>
      </c>
      <c r="G1580" s="39" t="s">
        <v>12</v>
      </c>
      <c r="H1580" s="39">
        <v>15</v>
      </c>
      <c r="I1580" s="39">
        <v>4</v>
      </c>
      <c r="J1580" s="39">
        <v>6</v>
      </c>
      <c r="K1580" s="39"/>
    </row>
    <row r="1581" spans="1:11" x14ac:dyDescent="0.25">
      <c r="A1581">
        <v>126</v>
      </c>
      <c r="B1581" s="8"/>
      <c r="D1581">
        <v>40106</v>
      </c>
      <c r="E1581" s="10" t="s">
        <v>11</v>
      </c>
      <c r="F1581" s="9" t="s">
        <v>12</v>
      </c>
      <c r="G1581" s="39" t="s">
        <v>10</v>
      </c>
      <c r="H1581" s="39">
        <v>17</v>
      </c>
      <c r="I1581" s="39">
        <v>6</v>
      </c>
      <c r="J1581" s="39">
        <v>6</v>
      </c>
      <c r="K1581" s="39"/>
    </row>
    <row r="1582" spans="1:11" x14ac:dyDescent="0.25">
      <c r="A1582">
        <v>127</v>
      </c>
      <c r="B1582" s="8"/>
      <c r="D1582">
        <v>40106</v>
      </c>
      <c r="E1582" s="10" t="s">
        <v>11</v>
      </c>
      <c r="F1582" s="9" t="s">
        <v>12</v>
      </c>
      <c r="G1582" s="39" t="s">
        <v>12</v>
      </c>
      <c r="H1582" s="39">
        <v>13</v>
      </c>
      <c r="I1582" s="39">
        <v>4</v>
      </c>
      <c r="J1582" s="39">
        <v>2</v>
      </c>
      <c r="K1582" s="39"/>
    </row>
    <row r="1583" spans="1:11" x14ac:dyDescent="0.25">
      <c r="A1583">
        <v>128</v>
      </c>
      <c r="B1583" s="8"/>
      <c r="D1583">
        <v>40106</v>
      </c>
      <c r="E1583" s="10" t="s">
        <v>11</v>
      </c>
      <c r="F1583" s="9" t="s">
        <v>11</v>
      </c>
      <c r="G1583" s="39" t="s">
        <v>12</v>
      </c>
      <c r="H1583" s="39">
        <v>15</v>
      </c>
      <c r="I1583" s="39">
        <v>3</v>
      </c>
      <c r="J1583" s="39">
        <v>4</v>
      </c>
      <c r="K1583" s="39"/>
    </row>
    <row r="1584" spans="1:11" x14ac:dyDescent="0.25">
      <c r="A1584">
        <v>129</v>
      </c>
      <c r="B1584" s="8"/>
      <c r="D1584">
        <v>40106</v>
      </c>
      <c r="E1584" s="10" t="s">
        <v>11</v>
      </c>
      <c r="F1584" s="9" t="s">
        <v>12</v>
      </c>
      <c r="G1584" s="39" t="s">
        <v>12</v>
      </c>
      <c r="H1584" s="39">
        <v>17</v>
      </c>
      <c r="I1584" s="39">
        <v>3</v>
      </c>
      <c r="J1584" s="39">
        <v>1</v>
      </c>
      <c r="K1584" s="39"/>
    </row>
    <row r="1585" spans="1:11" x14ac:dyDescent="0.25">
      <c r="A1585">
        <v>130</v>
      </c>
      <c r="B1585" s="8"/>
      <c r="D1585">
        <v>40106</v>
      </c>
      <c r="E1585" s="10" t="s">
        <v>11</v>
      </c>
      <c r="F1585" s="9" t="s">
        <v>11</v>
      </c>
      <c r="G1585" s="39" t="s">
        <v>12</v>
      </c>
      <c r="H1585" s="39">
        <v>15</v>
      </c>
      <c r="I1585" s="39">
        <v>2</v>
      </c>
      <c r="J1585" s="39">
        <v>2</v>
      </c>
      <c r="K1585" s="39"/>
    </row>
    <row r="1586" spans="1:11" x14ac:dyDescent="0.25">
      <c r="A1586">
        <v>131</v>
      </c>
      <c r="B1586" s="8"/>
      <c r="D1586">
        <v>40106</v>
      </c>
      <c r="E1586" s="10" t="s">
        <v>14</v>
      </c>
      <c r="F1586" s="9" t="s">
        <v>14</v>
      </c>
      <c r="G1586" s="39" t="s">
        <v>12</v>
      </c>
      <c r="H1586" s="39">
        <v>18</v>
      </c>
      <c r="I1586" s="39">
        <v>2</v>
      </c>
      <c r="J1586" s="39">
        <v>3</v>
      </c>
      <c r="K1586" s="39"/>
    </row>
    <row r="1587" spans="1:11" x14ac:dyDescent="0.25">
      <c r="A1587">
        <v>132</v>
      </c>
      <c r="B1587" s="8"/>
      <c r="D1587">
        <v>40106</v>
      </c>
      <c r="E1587" s="10" t="s">
        <v>11</v>
      </c>
      <c r="F1587" s="9" t="s">
        <v>14</v>
      </c>
      <c r="G1587" s="39" t="s">
        <v>14</v>
      </c>
      <c r="H1587" s="39"/>
      <c r="I1587" s="39"/>
      <c r="J1587" s="39"/>
      <c r="K1587" s="39"/>
    </row>
    <row r="1588" spans="1:11" x14ac:dyDescent="0.25">
      <c r="A1588">
        <v>133</v>
      </c>
      <c r="B1588" s="8"/>
      <c r="D1588">
        <v>40106</v>
      </c>
      <c r="E1588" s="10" t="s">
        <v>11</v>
      </c>
      <c r="F1588" s="9" t="s">
        <v>11</v>
      </c>
      <c r="G1588" s="39" t="s">
        <v>14</v>
      </c>
      <c r="H1588" s="39"/>
      <c r="I1588" s="39"/>
      <c r="J1588" s="39"/>
      <c r="K1588" s="39"/>
    </row>
    <row r="1589" spans="1:11" x14ac:dyDescent="0.25">
      <c r="A1589">
        <v>134</v>
      </c>
      <c r="B1589" s="8"/>
      <c r="D1589">
        <v>40106</v>
      </c>
      <c r="E1589" s="10"/>
      <c r="F1589" s="9" t="s">
        <v>11</v>
      </c>
      <c r="G1589" s="39" t="s">
        <v>11</v>
      </c>
      <c r="H1589" s="39">
        <v>6</v>
      </c>
      <c r="I1589" s="39">
        <v>4</v>
      </c>
      <c r="J1589" s="39">
        <v>2</v>
      </c>
      <c r="K1589" s="39"/>
    </row>
    <row r="1590" spans="1:11" x14ac:dyDescent="0.25">
      <c r="B1590" s="8"/>
      <c r="D1590">
        <v>40106</v>
      </c>
      <c r="E1590" s="10"/>
      <c r="F1590" s="9"/>
      <c r="G1590" s="39" t="s">
        <v>11</v>
      </c>
      <c r="H1590" s="39">
        <v>16</v>
      </c>
      <c r="I1590" s="39">
        <v>3</v>
      </c>
      <c r="J1590" s="39">
        <v>3</v>
      </c>
      <c r="K1590" s="39"/>
    </row>
    <row r="1591" spans="1:11" x14ac:dyDescent="0.25">
      <c r="A1591">
        <v>1</v>
      </c>
      <c r="B1591" s="8">
        <v>13</v>
      </c>
      <c r="C1591" s="9" t="s">
        <v>18</v>
      </c>
      <c r="D1591" s="9">
        <v>48678</v>
      </c>
      <c r="E1591" s="10" t="s">
        <v>11</v>
      </c>
      <c r="F1591" s="9" t="s">
        <v>12</v>
      </c>
      <c r="G1591" s="39" t="s">
        <v>14</v>
      </c>
      <c r="H1591" s="39"/>
      <c r="I1591" s="39"/>
      <c r="J1591" s="39"/>
      <c r="K1591" s="39"/>
    </row>
    <row r="1592" spans="1:11" x14ac:dyDescent="0.25">
      <c r="A1592">
        <v>2</v>
      </c>
      <c r="B1592" s="8"/>
      <c r="C1592" s="9"/>
      <c r="D1592" s="9">
        <v>48678</v>
      </c>
      <c r="E1592" s="10" t="s">
        <v>11</v>
      </c>
      <c r="F1592" s="9" t="s">
        <v>14</v>
      </c>
      <c r="G1592" s="39" t="s">
        <v>14</v>
      </c>
      <c r="H1592" s="39"/>
      <c r="I1592" s="39"/>
      <c r="J1592" s="39"/>
      <c r="K1592" s="39"/>
    </row>
    <row r="1593" spans="1:11" x14ac:dyDescent="0.25">
      <c r="A1593">
        <v>3</v>
      </c>
      <c r="B1593" s="8"/>
      <c r="C1593" s="9"/>
      <c r="D1593" s="9">
        <v>48678</v>
      </c>
      <c r="E1593" s="10" t="s">
        <v>11</v>
      </c>
      <c r="F1593" s="9" t="s">
        <v>11</v>
      </c>
      <c r="G1593" s="39" t="s">
        <v>14</v>
      </c>
      <c r="H1593" s="39"/>
      <c r="I1593" s="39"/>
      <c r="J1593" s="39"/>
      <c r="K1593" s="39"/>
    </row>
    <row r="1594" spans="1:11" x14ac:dyDescent="0.25">
      <c r="A1594">
        <v>4</v>
      </c>
      <c r="B1594" s="8"/>
      <c r="C1594" s="9"/>
      <c r="D1594" s="9">
        <v>48678</v>
      </c>
      <c r="E1594" s="10" t="s">
        <v>10</v>
      </c>
      <c r="F1594" s="9" t="s">
        <v>10</v>
      </c>
      <c r="G1594" s="39" t="s">
        <v>9</v>
      </c>
      <c r="H1594" s="39">
        <v>27</v>
      </c>
      <c r="I1594" s="39">
        <v>6</v>
      </c>
      <c r="J1594" s="39">
        <v>7</v>
      </c>
      <c r="K1594" s="39"/>
    </row>
    <row r="1595" spans="1:11" x14ac:dyDescent="0.25">
      <c r="A1595">
        <v>5</v>
      </c>
      <c r="B1595" s="8"/>
      <c r="C1595" s="9"/>
      <c r="D1595" s="9">
        <v>48678</v>
      </c>
      <c r="E1595" s="10" t="s">
        <v>11</v>
      </c>
      <c r="F1595" s="9" t="s">
        <v>11</v>
      </c>
      <c r="G1595" s="39" t="s">
        <v>13</v>
      </c>
      <c r="H1595" s="39"/>
      <c r="I1595" s="39"/>
      <c r="J1595" s="39"/>
      <c r="K1595" s="39"/>
    </row>
    <row r="1596" spans="1:11" x14ac:dyDescent="0.25">
      <c r="A1596">
        <v>6</v>
      </c>
      <c r="B1596" s="8"/>
      <c r="C1596" s="9"/>
      <c r="D1596" s="9">
        <v>48678</v>
      </c>
      <c r="E1596" s="10" t="s">
        <v>11</v>
      </c>
      <c r="F1596" s="9" t="s">
        <v>12</v>
      </c>
      <c r="G1596" s="39" t="s">
        <v>11</v>
      </c>
      <c r="H1596" s="39">
        <v>15</v>
      </c>
      <c r="I1596" s="39">
        <v>2</v>
      </c>
      <c r="J1596" s="39">
        <v>4</v>
      </c>
      <c r="K1596" s="39"/>
    </row>
    <row r="1597" spans="1:11" x14ac:dyDescent="0.25">
      <c r="A1597">
        <v>7</v>
      </c>
      <c r="B1597" s="8"/>
      <c r="C1597" s="9"/>
      <c r="D1597" s="9">
        <v>48678</v>
      </c>
      <c r="E1597" s="10" t="s">
        <v>11</v>
      </c>
      <c r="F1597" s="9" t="s">
        <v>12</v>
      </c>
      <c r="G1597" s="39" t="s">
        <v>13</v>
      </c>
      <c r="H1597" s="39"/>
      <c r="I1597" s="39"/>
      <c r="J1597" s="39"/>
      <c r="K1597" s="39"/>
    </row>
    <row r="1598" spans="1:11" x14ac:dyDescent="0.25">
      <c r="A1598">
        <v>8</v>
      </c>
      <c r="B1598" s="8"/>
      <c r="C1598" s="9"/>
      <c r="D1598" s="9">
        <v>48678</v>
      </c>
      <c r="E1598" s="10" t="s">
        <v>11</v>
      </c>
      <c r="F1598" s="9" t="s">
        <v>12</v>
      </c>
      <c r="G1598" s="39" t="s">
        <v>13</v>
      </c>
      <c r="H1598" s="39"/>
      <c r="I1598" s="39"/>
      <c r="J1598" s="39"/>
      <c r="K1598" s="39"/>
    </row>
    <row r="1599" spans="1:11" x14ac:dyDescent="0.25">
      <c r="A1599">
        <v>9</v>
      </c>
      <c r="B1599" s="8"/>
      <c r="C1599" s="9"/>
      <c r="D1599" s="9">
        <v>48678</v>
      </c>
      <c r="E1599" s="10" t="s">
        <v>11</v>
      </c>
      <c r="F1599" s="9" t="s">
        <v>11</v>
      </c>
      <c r="G1599" s="39" t="s">
        <v>13</v>
      </c>
      <c r="H1599" s="39"/>
      <c r="I1599" s="39"/>
      <c r="J1599" s="39"/>
      <c r="K1599" s="39"/>
    </row>
    <row r="1600" spans="1:11" x14ac:dyDescent="0.25">
      <c r="A1600">
        <v>10</v>
      </c>
      <c r="B1600" s="8"/>
      <c r="C1600" s="9"/>
      <c r="D1600" s="9">
        <v>48678</v>
      </c>
      <c r="E1600" s="10" t="s">
        <v>11</v>
      </c>
      <c r="F1600" s="9" t="s">
        <v>13</v>
      </c>
      <c r="G1600" s="39" t="s">
        <v>14</v>
      </c>
      <c r="H1600" s="39"/>
      <c r="I1600" s="39"/>
      <c r="J1600" s="39"/>
      <c r="K1600" s="39"/>
    </row>
    <row r="1601" spans="1:11" x14ac:dyDescent="0.25">
      <c r="A1601">
        <v>11</v>
      </c>
      <c r="B1601" s="8"/>
      <c r="C1601" s="9"/>
      <c r="D1601" s="9">
        <v>48678</v>
      </c>
      <c r="E1601" s="10" t="s">
        <v>11</v>
      </c>
      <c r="F1601" s="9" t="s">
        <v>11</v>
      </c>
      <c r="G1601" s="39" t="s">
        <v>13</v>
      </c>
      <c r="H1601" s="39"/>
      <c r="I1601" s="39"/>
      <c r="J1601" s="39"/>
      <c r="K1601" s="39"/>
    </row>
    <row r="1602" spans="1:11" x14ac:dyDescent="0.25">
      <c r="A1602">
        <v>12</v>
      </c>
      <c r="B1602" s="8"/>
      <c r="C1602" s="9"/>
      <c r="D1602" s="9">
        <v>48678</v>
      </c>
      <c r="E1602" s="10" t="s">
        <v>12</v>
      </c>
      <c r="F1602" s="9" t="s">
        <v>13</v>
      </c>
      <c r="G1602" s="39" t="s">
        <v>13</v>
      </c>
      <c r="H1602" s="39"/>
      <c r="I1602" s="39"/>
      <c r="J1602" s="39"/>
      <c r="K1602" s="39"/>
    </row>
    <row r="1603" spans="1:11" x14ac:dyDescent="0.25">
      <c r="A1603">
        <v>13</v>
      </c>
      <c r="B1603" s="8"/>
      <c r="C1603" s="9"/>
      <c r="D1603" s="9">
        <v>48678</v>
      </c>
      <c r="E1603" s="10" t="s">
        <v>11</v>
      </c>
      <c r="F1603" s="9" t="s">
        <v>11</v>
      </c>
      <c r="G1603" s="39" t="s">
        <v>13</v>
      </c>
      <c r="H1603" s="39"/>
      <c r="I1603" s="39"/>
      <c r="J1603" s="39"/>
      <c r="K1603" s="39"/>
    </row>
    <row r="1604" spans="1:11" x14ac:dyDescent="0.25">
      <c r="A1604">
        <v>14</v>
      </c>
      <c r="B1604" s="8"/>
      <c r="C1604" s="9"/>
      <c r="D1604" s="9">
        <v>48678</v>
      </c>
      <c r="E1604" s="10" t="s">
        <v>11</v>
      </c>
      <c r="F1604" s="9" t="s">
        <v>11</v>
      </c>
      <c r="G1604" s="39" t="s">
        <v>10</v>
      </c>
      <c r="H1604" s="39">
        <v>25</v>
      </c>
      <c r="I1604" s="39">
        <v>6</v>
      </c>
      <c r="J1604" s="39">
        <v>5</v>
      </c>
      <c r="K1604" s="39"/>
    </row>
    <row r="1605" spans="1:11" x14ac:dyDescent="0.25">
      <c r="A1605">
        <v>15</v>
      </c>
      <c r="B1605" s="8"/>
      <c r="C1605" s="9"/>
      <c r="D1605" s="9">
        <v>48678</v>
      </c>
      <c r="E1605" s="10" t="s">
        <v>10</v>
      </c>
      <c r="F1605" s="9" t="s">
        <v>11</v>
      </c>
      <c r="G1605" s="39" t="s">
        <v>9</v>
      </c>
      <c r="H1605" s="39">
        <v>20</v>
      </c>
      <c r="I1605" s="39">
        <v>4</v>
      </c>
      <c r="J1605" s="39">
        <v>4</v>
      </c>
      <c r="K1605" s="39"/>
    </row>
    <row r="1606" spans="1:11" x14ac:dyDescent="0.25">
      <c r="A1606">
        <v>16</v>
      </c>
      <c r="B1606" s="8"/>
      <c r="C1606" s="9"/>
      <c r="D1606" s="9">
        <v>48678</v>
      </c>
      <c r="E1606" s="10" t="s">
        <v>11</v>
      </c>
      <c r="F1606" s="9" t="s">
        <v>12</v>
      </c>
      <c r="G1606" s="39" t="s">
        <v>14</v>
      </c>
      <c r="H1606" s="39"/>
      <c r="I1606" s="39"/>
      <c r="J1606" s="39"/>
      <c r="K1606" s="39"/>
    </row>
    <row r="1607" spans="1:11" x14ac:dyDescent="0.25">
      <c r="A1607">
        <v>17</v>
      </c>
      <c r="B1607" s="8"/>
      <c r="C1607" s="9"/>
      <c r="D1607" s="9">
        <v>48678</v>
      </c>
      <c r="E1607" s="10" t="s">
        <v>11</v>
      </c>
      <c r="F1607" s="9" t="s">
        <v>11</v>
      </c>
      <c r="G1607" s="39" t="s">
        <v>11</v>
      </c>
      <c r="H1607" s="39">
        <v>16</v>
      </c>
      <c r="I1607" s="39">
        <v>5</v>
      </c>
      <c r="J1607" s="39">
        <v>10</v>
      </c>
      <c r="K1607" s="39"/>
    </row>
    <row r="1608" spans="1:11" x14ac:dyDescent="0.25">
      <c r="A1608">
        <v>18</v>
      </c>
      <c r="B1608" s="8"/>
      <c r="C1608" s="9"/>
      <c r="D1608" s="9">
        <v>48678</v>
      </c>
      <c r="E1608" s="10" t="s">
        <v>10</v>
      </c>
      <c r="F1608" s="9" t="s">
        <v>10</v>
      </c>
      <c r="G1608" s="39" t="s">
        <v>9</v>
      </c>
      <c r="H1608" s="39">
        <v>36</v>
      </c>
      <c r="I1608" s="39">
        <v>4</v>
      </c>
      <c r="J1608" s="39">
        <v>7</v>
      </c>
      <c r="K1608" s="39"/>
    </row>
    <row r="1609" spans="1:11" x14ac:dyDescent="0.25">
      <c r="A1609">
        <v>19</v>
      </c>
      <c r="B1609" s="8"/>
      <c r="C1609" s="9"/>
      <c r="D1609" s="9">
        <v>48678</v>
      </c>
      <c r="E1609" s="10" t="s">
        <v>11</v>
      </c>
      <c r="F1609" s="9" t="s">
        <v>10</v>
      </c>
      <c r="G1609" s="39" t="s">
        <v>10</v>
      </c>
      <c r="H1609" s="39">
        <v>17</v>
      </c>
      <c r="I1609" s="39">
        <v>4</v>
      </c>
      <c r="J1609" s="39">
        <v>4</v>
      </c>
      <c r="K1609" s="39"/>
    </row>
    <row r="1610" spans="1:11" x14ac:dyDescent="0.25">
      <c r="A1610">
        <v>20</v>
      </c>
      <c r="B1610" s="8"/>
      <c r="C1610" s="9"/>
      <c r="D1610" s="9">
        <v>48678</v>
      </c>
      <c r="E1610" s="10" t="s">
        <v>10</v>
      </c>
      <c r="F1610" s="9" t="s">
        <v>11</v>
      </c>
      <c r="G1610" s="39" t="s">
        <v>13</v>
      </c>
      <c r="H1610" s="39"/>
      <c r="I1610" s="39"/>
      <c r="J1610" s="39"/>
      <c r="K1610" s="39"/>
    </row>
    <row r="1611" spans="1:11" x14ac:dyDescent="0.25">
      <c r="A1611">
        <v>21</v>
      </c>
      <c r="B1611" s="8"/>
      <c r="C1611" s="9"/>
      <c r="D1611" s="9">
        <v>48678</v>
      </c>
      <c r="E1611" s="10" t="s">
        <v>11</v>
      </c>
      <c r="F1611" s="9" t="s">
        <v>11</v>
      </c>
      <c r="G1611" s="39" t="s">
        <v>10</v>
      </c>
      <c r="H1611" s="39">
        <v>25</v>
      </c>
      <c r="I1611" s="39">
        <v>6</v>
      </c>
      <c r="J1611" s="39">
        <v>8</v>
      </c>
      <c r="K1611" s="39"/>
    </row>
    <row r="1612" spans="1:11" x14ac:dyDescent="0.25">
      <c r="A1612">
        <v>22</v>
      </c>
      <c r="B1612" s="8"/>
      <c r="C1612" s="9"/>
      <c r="D1612" s="9">
        <v>48678</v>
      </c>
      <c r="E1612" s="10" t="s">
        <v>11</v>
      </c>
      <c r="F1612" s="9" t="s">
        <v>12</v>
      </c>
      <c r="G1612" s="39" t="s">
        <v>13</v>
      </c>
      <c r="H1612" s="39"/>
      <c r="I1612" s="39"/>
      <c r="J1612" s="39"/>
      <c r="K1612" s="39"/>
    </row>
    <row r="1613" spans="1:11" x14ac:dyDescent="0.25">
      <c r="A1613">
        <v>23</v>
      </c>
      <c r="B1613" s="8"/>
      <c r="C1613" s="9"/>
      <c r="D1613" s="9">
        <v>48678</v>
      </c>
      <c r="E1613" s="10" t="s">
        <v>11</v>
      </c>
      <c r="F1613" s="9" t="s">
        <v>12</v>
      </c>
      <c r="G1613" s="39" t="s">
        <v>13</v>
      </c>
      <c r="H1613" s="39"/>
      <c r="I1613" s="39"/>
      <c r="J1613" s="39"/>
      <c r="K1613" s="39"/>
    </row>
    <row r="1614" spans="1:11" x14ac:dyDescent="0.25">
      <c r="A1614">
        <v>24</v>
      </c>
      <c r="B1614" s="8"/>
      <c r="C1614" s="9"/>
      <c r="D1614" s="9">
        <v>48678</v>
      </c>
      <c r="E1614" s="10" t="s">
        <v>11</v>
      </c>
      <c r="F1614" s="9" t="s">
        <v>12</v>
      </c>
      <c r="G1614" s="39" t="s">
        <v>11</v>
      </c>
      <c r="H1614" s="39">
        <v>12</v>
      </c>
      <c r="I1614" s="39">
        <v>3</v>
      </c>
      <c r="J1614" s="39">
        <v>2</v>
      </c>
      <c r="K1614" s="39"/>
    </row>
    <row r="1615" spans="1:11" x14ac:dyDescent="0.25">
      <c r="A1615">
        <v>25</v>
      </c>
      <c r="B1615" s="8"/>
      <c r="C1615" s="9"/>
      <c r="D1615" s="9">
        <v>48678</v>
      </c>
      <c r="E1615" s="10" t="s">
        <v>11</v>
      </c>
      <c r="F1615" s="9" t="s">
        <v>12</v>
      </c>
      <c r="G1615" s="39" t="s">
        <v>13</v>
      </c>
      <c r="H1615" s="39"/>
      <c r="I1615" s="39"/>
      <c r="J1615" s="39"/>
      <c r="K1615" s="39"/>
    </row>
    <row r="1616" spans="1:11" x14ac:dyDescent="0.25">
      <c r="A1616">
        <v>26</v>
      </c>
      <c r="B1616" s="8"/>
      <c r="C1616" s="9"/>
      <c r="D1616" s="9">
        <v>48678</v>
      </c>
      <c r="E1616" s="10" t="s">
        <v>11</v>
      </c>
      <c r="F1616" s="9" t="s">
        <v>11</v>
      </c>
      <c r="G1616" s="39" t="s">
        <v>13</v>
      </c>
      <c r="H1616" s="39"/>
      <c r="I1616" s="39"/>
      <c r="J1616" s="39"/>
      <c r="K1616" s="39"/>
    </row>
    <row r="1617" spans="1:11" x14ac:dyDescent="0.25">
      <c r="A1617">
        <v>27</v>
      </c>
      <c r="B1617" s="8"/>
      <c r="C1617" s="9"/>
      <c r="D1617" s="9">
        <v>48678</v>
      </c>
      <c r="E1617" s="10" t="s">
        <v>11</v>
      </c>
      <c r="F1617" s="9" t="s">
        <v>11</v>
      </c>
      <c r="G1617" s="39" t="s">
        <v>13</v>
      </c>
      <c r="H1617" s="39"/>
      <c r="I1617" s="39"/>
      <c r="J1617" s="39"/>
      <c r="K1617" s="39"/>
    </row>
    <row r="1618" spans="1:11" x14ac:dyDescent="0.25">
      <c r="A1618">
        <v>28</v>
      </c>
      <c r="B1618" s="8"/>
      <c r="C1618" s="9"/>
      <c r="D1618" s="9">
        <v>48678</v>
      </c>
      <c r="E1618" s="10" t="s">
        <v>11</v>
      </c>
      <c r="F1618" s="9" t="s">
        <v>11</v>
      </c>
      <c r="G1618" s="39" t="s">
        <v>11</v>
      </c>
      <c r="H1618" s="39">
        <v>18</v>
      </c>
      <c r="I1618" s="39">
        <v>5</v>
      </c>
      <c r="J1618" s="39">
        <v>3</v>
      </c>
      <c r="K1618" s="39"/>
    </row>
    <row r="1619" spans="1:11" x14ac:dyDescent="0.25">
      <c r="A1619">
        <v>29</v>
      </c>
      <c r="B1619" s="8"/>
      <c r="C1619" s="9"/>
      <c r="D1619" s="9">
        <v>48678</v>
      </c>
      <c r="E1619" s="10" t="s">
        <v>11</v>
      </c>
      <c r="F1619" s="9" t="s">
        <v>12</v>
      </c>
      <c r="G1619" s="39" t="s">
        <v>12</v>
      </c>
      <c r="H1619" s="39">
        <v>11</v>
      </c>
      <c r="I1619" s="39">
        <v>4</v>
      </c>
      <c r="J1619" s="39">
        <v>5</v>
      </c>
      <c r="K1619" s="39"/>
    </row>
    <row r="1620" spans="1:11" x14ac:dyDescent="0.25">
      <c r="A1620">
        <v>30</v>
      </c>
      <c r="B1620" s="8"/>
      <c r="C1620" s="9"/>
      <c r="D1620" s="9">
        <v>48678</v>
      </c>
      <c r="E1620" s="10" t="s">
        <v>11</v>
      </c>
      <c r="F1620" s="9" t="s">
        <v>11</v>
      </c>
      <c r="G1620" s="39" t="s">
        <v>11</v>
      </c>
      <c r="H1620" s="39">
        <v>19</v>
      </c>
      <c r="I1620" s="39">
        <v>3</v>
      </c>
      <c r="J1620" s="39">
        <v>2</v>
      </c>
      <c r="K1620" s="39"/>
    </row>
    <row r="1621" spans="1:11" x14ac:dyDescent="0.25">
      <c r="A1621">
        <v>31</v>
      </c>
      <c r="B1621" s="8"/>
      <c r="C1621" s="9"/>
      <c r="D1621" s="9">
        <v>48678</v>
      </c>
      <c r="E1621" s="10" t="s">
        <v>11</v>
      </c>
      <c r="F1621" s="9" t="s">
        <v>11</v>
      </c>
      <c r="G1621" s="39" t="s">
        <v>11</v>
      </c>
      <c r="H1621" s="39">
        <v>23</v>
      </c>
      <c r="I1621" s="39">
        <v>7</v>
      </c>
      <c r="J1621" s="39">
        <v>3</v>
      </c>
      <c r="K1621" s="39"/>
    </row>
    <row r="1622" spans="1:11" x14ac:dyDescent="0.25">
      <c r="A1622">
        <v>32</v>
      </c>
      <c r="B1622" s="8"/>
      <c r="C1622" s="9"/>
      <c r="D1622" s="9">
        <v>48678</v>
      </c>
      <c r="E1622" s="10" t="s">
        <v>11</v>
      </c>
      <c r="F1622" s="9" t="s">
        <v>10</v>
      </c>
      <c r="G1622" s="39" t="s">
        <v>10</v>
      </c>
      <c r="H1622" s="39">
        <v>18</v>
      </c>
      <c r="I1622" s="39">
        <v>5</v>
      </c>
      <c r="J1622" s="39">
        <v>5</v>
      </c>
      <c r="K1622" s="39"/>
    </row>
    <row r="1623" spans="1:11" x14ac:dyDescent="0.25">
      <c r="A1623">
        <v>33</v>
      </c>
      <c r="B1623" s="8"/>
      <c r="C1623" s="9"/>
      <c r="D1623" s="9">
        <v>48678</v>
      </c>
      <c r="E1623" s="10" t="s">
        <v>12</v>
      </c>
      <c r="F1623" s="9" t="s">
        <v>12</v>
      </c>
      <c r="G1623" s="39" t="s">
        <v>13</v>
      </c>
      <c r="H1623" s="39"/>
      <c r="I1623" s="39"/>
      <c r="J1623" s="39"/>
      <c r="K1623" s="39"/>
    </row>
    <row r="1624" spans="1:11" x14ac:dyDescent="0.25">
      <c r="A1624">
        <v>34</v>
      </c>
      <c r="B1624" s="8"/>
      <c r="C1624" s="9"/>
      <c r="D1624" s="9">
        <v>48678</v>
      </c>
      <c r="E1624" s="10" t="s">
        <v>11</v>
      </c>
      <c r="F1624" s="9" t="s">
        <v>12</v>
      </c>
      <c r="G1624" s="39" t="s">
        <v>14</v>
      </c>
      <c r="H1624" s="39"/>
      <c r="I1624" s="39"/>
      <c r="J1624" s="39"/>
      <c r="K1624" s="39"/>
    </row>
    <row r="1625" spans="1:11" x14ac:dyDescent="0.25">
      <c r="A1625">
        <v>35</v>
      </c>
      <c r="B1625" s="8"/>
      <c r="C1625" s="9"/>
      <c r="D1625" s="9">
        <v>48678</v>
      </c>
      <c r="E1625" s="10" t="s">
        <v>11</v>
      </c>
      <c r="F1625" s="9" t="s">
        <v>10</v>
      </c>
      <c r="G1625" s="39" t="s">
        <v>9</v>
      </c>
      <c r="H1625" s="39">
        <v>25</v>
      </c>
      <c r="I1625" s="39">
        <v>5</v>
      </c>
      <c r="J1625" s="39">
        <v>14</v>
      </c>
      <c r="K1625" s="39"/>
    </row>
    <row r="1626" spans="1:11" x14ac:dyDescent="0.25">
      <c r="A1626">
        <v>36</v>
      </c>
      <c r="B1626" s="8"/>
      <c r="C1626" s="9"/>
      <c r="D1626" s="9">
        <v>48678</v>
      </c>
      <c r="E1626" s="10" t="s">
        <v>10</v>
      </c>
      <c r="F1626" s="9" t="s">
        <v>10</v>
      </c>
      <c r="G1626" s="39" t="s">
        <v>9</v>
      </c>
      <c r="H1626" s="39">
        <v>31</v>
      </c>
      <c r="I1626" s="39">
        <v>4</v>
      </c>
      <c r="J1626" s="39">
        <v>6</v>
      </c>
      <c r="K1626" s="39"/>
    </row>
    <row r="1627" spans="1:11" x14ac:dyDescent="0.25">
      <c r="A1627">
        <v>37</v>
      </c>
      <c r="B1627" s="8"/>
      <c r="C1627" s="9"/>
      <c r="D1627" s="9">
        <v>48678</v>
      </c>
      <c r="E1627" s="10" t="s">
        <v>11</v>
      </c>
      <c r="F1627" s="9" t="s">
        <v>13</v>
      </c>
      <c r="G1627" s="39" t="s">
        <v>14</v>
      </c>
      <c r="H1627" s="39"/>
      <c r="I1627" s="39"/>
      <c r="J1627" s="39"/>
      <c r="K1627" s="39"/>
    </row>
    <row r="1628" spans="1:11" x14ac:dyDescent="0.25">
      <c r="A1628">
        <v>38</v>
      </c>
      <c r="B1628" s="8"/>
      <c r="C1628" s="9"/>
      <c r="D1628" s="9">
        <v>48678</v>
      </c>
      <c r="E1628" s="10" t="s">
        <v>12</v>
      </c>
      <c r="F1628" s="9" t="s">
        <v>12</v>
      </c>
      <c r="G1628" s="39" t="s">
        <v>11</v>
      </c>
      <c r="H1628" s="39">
        <v>25</v>
      </c>
      <c r="I1628" s="39">
        <v>5</v>
      </c>
      <c r="J1628" s="39">
        <v>11</v>
      </c>
      <c r="K1628" s="39"/>
    </row>
    <row r="1629" spans="1:11" x14ac:dyDescent="0.25">
      <c r="A1629">
        <v>39</v>
      </c>
      <c r="B1629" s="8"/>
      <c r="C1629" s="9"/>
      <c r="D1629" s="9">
        <v>48678</v>
      </c>
      <c r="E1629" s="10" t="s">
        <v>11</v>
      </c>
      <c r="F1629" s="9" t="s">
        <v>12</v>
      </c>
      <c r="G1629" s="39" t="s">
        <v>13</v>
      </c>
      <c r="H1629" s="39"/>
      <c r="I1629" s="39"/>
      <c r="J1629" s="39"/>
      <c r="K1629" s="39"/>
    </row>
    <row r="1630" spans="1:11" x14ac:dyDescent="0.25">
      <c r="A1630">
        <v>40</v>
      </c>
      <c r="B1630" s="8"/>
      <c r="C1630" s="9"/>
      <c r="D1630" s="9">
        <v>48678</v>
      </c>
      <c r="E1630" s="10" t="s">
        <v>11</v>
      </c>
      <c r="F1630" s="9" t="s">
        <v>11</v>
      </c>
      <c r="G1630" s="39" t="s">
        <v>11</v>
      </c>
      <c r="H1630" s="39">
        <v>23</v>
      </c>
      <c r="I1630" s="39">
        <v>6</v>
      </c>
      <c r="J1630" s="39">
        <v>4</v>
      </c>
      <c r="K1630" s="39"/>
    </row>
    <row r="1631" spans="1:11" x14ac:dyDescent="0.25">
      <c r="A1631">
        <v>41</v>
      </c>
      <c r="B1631" s="8"/>
      <c r="C1631" s="9"/>
      <c r="D1631" s="9">
        <v>48678</v>
      </c>
      <c r="E1631" s="10" t="s">
        <v>13</v>
      </c>
      <c r="F1631" s="9" t="s">
        <v>13</v>
      </c>
      <c r="G1631" s="39" t="s">
        <v>14</v>
      </c>
      <c r="H1631" s="39"/>
      <c r="I1631" s="39"/>
      <c r="J1631" s="39"/>
      <c r="K1631" s="39"/>
    </row>
    <row r="1632" spans="1:11" x14ac:dyDescent="0.25">
      <c r="A1632">
        <v>42</v>
      </c>
      <c r="B1632" s="8"/>
      <c r="C1632" s="9"/>
      <c r="D1632" s="9">
        <v>48678</v>
      </c>
      <c r="E1632" s="10" t="s">
        <v>11</v>
      </c>
      <c r="F1632" s="9" t="s">
        <v>11</v>
      </c>
      <c r="G1632" s="39" t="s">
        <v>11</v>
      </c>
      <c r="H1632" s="39">
        <v>15</v>
      </c>
      <c r="I1632" s="39">
        <v>6</v>
      </c>
      <c r="J1632" s="39">
        <v>3</v>
      </c>
      <c r="K1632" s="39"/>
    </row>
    <row r="1633" spans="1:11" x14ac:dyDescent="0.25">
      <c r="A1633">
        <v>43</v>
      </c>
      <c r="B1633" s="8"/>
      <c r="C1633" s="9"/>
      <c r="D1633" s="9">
        <v>48678</v>
      </c>
      <c r="E1633" s="10" t="s">
        <v>12</v>
      </c>
      <c r="F1633" s="9" t="s">
        <v>13</v>
      </c>
      <c r="G1633" s="39" t="s">
        <v>12</v>
      </c>
      <c r="H1633" s="39">
        <v>16</v>
      </c>
      <c r="I1633" s="39">
        <v>4</v>
      </c>
      <c r="J1633" s="39">
        <v>8</v>
      </c>
      <c r="K1633" s="39"/>
    </row>
    <row r="1634" spans="1:11" x14ac:dyDescent="0.25">
      <c r="A1634">
        <v>44</v>
      </c>
      <c r="B1634" s="8"/>
      <c r="C1634" s="9"/>
      <c r="D1634" s="9">
        <v>48678</v>
      </c>
      <c r="E1634" s="10" t="s">
        <v>11</v>
      </c>
      <c r="F1634" s="9" t="s">
        <v>11</v>
      </c>
      <c r="G1634" s="39" t="s">
        <v>11</v>
      </c>
      <c r="H1634" s="39">
        <v>14</v>
      </c>
      <c r="I1634" s="39">
        <v>4</v>
      </c>
      <c r="J1634" s="39">
        <v>7</v>
      </c>
      <c r="K1634" s="39"/>
    </row>
    <row r="1635" spans="1:11" x14ac:dyDescent="0.25">
      <c r="A1635">
        <v>45</v>
      </c>
      <c r="B1635" s="8"/>
      <c r="C1635" s="9"/>
      <c r="D1635" s="9">
        <v>48678</v>
      </c>
      <c r="E1635" s="10" t="s">
        <v>11</v>
      </c>
      <c r="F1635" s="9" t="s">
        <v>11</v>
      </c>
      <c r="G1635" s="39" t="s">
        <v>14</v>
      </c>
      <c r="H1635" s="39"/>
      <c r="I1635" s="39"/>
      <c r="J1635" s="39"/>
      <c r="K1635" s="39"/>
    </row>
    <row r="1636" spans="1:11" x14ac:dyDescent="0.25">
      <c r="A1636">
        <v>46</v>
      </c>
      <c r="B1636" s="8"/>
      <c r="C1636" s="9"/>
      <c r="D1636" s="9">
        <v>48678</v>
      </c>
      <c r="E1636" s="10" t="s">
        <v>11</v>
      </c>
      <c r="F1636" s="9" t="s">
        <v>11</v>
      </c>
      <c r="G1636" s="39" t="s">
        <v>11</v>
      </c>
      <c r="H1636" s="39">
        <v>19</v>
      </c>
      <c r="I1636" s="39">
        <v>6</v>
      </c>
      <c r="J1636" s="39">
        <v>6</v>
      </c>
      <c r="K1636" s="39"/>
    </row>
    <row r="1637" spans="1:11" x14ac:dyDescent="0.25">
      <c r="A1637">
        <v>47</v>
      </c>
      <c r="B1637" s="8"/>
      <c r="C1637" s="9"/>
      <c r="D1637" s="9">
        <v>48678</v>
      </c>
      <c r="E1637" s="10" t="s">
        <v>11</v>
      </c>
      <c r="F1637" s="9" t="s">
        <v>11</v>
      </c>
      <c r="G1637" s="39" t="s">
        <v>11</v>
      </c>
      <c r="H1637" s="39">
        <v>14</v>
      </c>
      <c r="I1637" s="39">
        <v>7</v>
      </c>
      <c r="J1637" s="39">
        <v>3</v>
      </c>
      <c r="K1637" s="39"/>
    </row>
    <row r="1638" spans="1:11" x14ac:dyDescent="0.25">
      <c r="A1638">
        <v>48</v>
      </c>
      <c r="B1638" s="8"/>
      <c r="C1638" s="9"/>
      <c r="D1638" s="9">
        <v>48678</v>
      </c>
      <c r="E1638" s="10" t="s">
        <v>11</v>
      </c>
      <c r="F1638" s="9" t="s">
        <v>11</v>
      </c>
      <c r="G1638" s="39" t="s">
        <v>11</v>
      </c>
      <c r="H1638" s="39">
        <v>18</v>
      </c>
      <c r="I1638" s="39">
        <v>4</v>
      </c>
      <c r="J1638" s="39">
        <v>7</v>
      </c>
      <c r="K1638" s="39"/>
    </row>
    <row r="1639" spans="1:11" x14ac:dyDescent="0.25">
      <c r="A1639">
        <v>49</v>
      </c>
      <c r="B1639" s="8"/>
      <c r="C1639" s="9"/>
      <c r="D1639" s="9">
        <v>48678</v>
      </c>
      <c r="E1639" s="10" t="s">
        <v>11</v>
      </c>
      <c r="F1639" s="9" t="s">
        <v>12</v>
      </c>
      <c r="G1639" s="39" t="s">
        <v>12</v>
      </c>
      <c r="H1639" s="39">
        <v>20</v>
      </c>
      <c r="I1639" s="39">
        <v>6</v>
      </c>
      <c r="J1639" s="39">
        <v>7</v>
      </c>
      <c r="K1639" s="39"/>
    </row>
    <row r="1640" spans="1:11" x14ac:dyDescent="0.25">
      <c r="A1640">
        <v>50</v>
      </c>
      <c r="B1640" s="8"/>
      <c r="C1640" s="9"/>
      <c r="D1640" s="9">
        <v>48678</v>
      </c>
      <c r="E1640" s="10" t="s">
        <v>11</v>
      </c>
      <c r="F1640" s="9" t="s">
        <v>9</v>
      </c>
      <c r="G1640" s="39" t="s">
        <v>10</v>
      </c>
      <c r="H1640" s="39">
        <v>17</v>
      </c>
      <c r="I1640" s="39">
        <v>4</v>
      </c>
      <c r="J1640" s="39">
        <v>5</v>
      </c>
      <c r="K1640" s="39"/>
    </row>
    <row r="1641" spans="1:11" x14ac:dyDescent="0.25">
      <c r="A1641">
        <v>51</v>
      </c>
      <c r="B1641" s="8"/>
      <c r="C1641" s="9"/>
      <c r="D1641" s="9">
        <v>48678</v>
      </c>
      <c r="E1641" s="10" t="s">
        <v>11</v>
      </c>
      <c r="F1641" s="9" t="s">
        <v>11</v>
      </c>
      <c r="G1641" s="39" t="s">
        <v>14</v>
      </c>
      <c r="H1641" s="39"/>
      <c r="I1641" s="39"/>
      <c r="J1641" s="39"/>
      <c r="K1641" s="39"/>
    </row>
    <row r="1642" spans="1:11" x14ac:dyDescent="0.25">
      <c r="A1642">
        <v>52</v>
      </c>
      <c r="B1642" s="8"/>
      <c r="C1642" s="9"/>
      <c r="D1642" s="9">
        <v>48678</v>
      </c>
      <c r="E1642" s="10" t="s">
        <v>11</v>
      </c>
      <c r="F1642" s="9" t="s">
        <v>12</v>
      </c>
      <c r="G1642" s="39" t="s">
        <v>14</v>
      </c>
      <c r="H1642" s="39"/>
      <c r="I1642" s="39"/>
      <c r="J1642" s="39"/>
      <c r="K1642" s="39"/>
    </row>
    <row r="1643" spans="1:11" x14ac:dyDescent="0.25">
      <c r="A1643">
        <v>53</v>
      </c>
      <c r="B1643" s="8"/>
      <c r="C1643" s="9"/>
      <c r="D1643" s="9">
        <v>48678</v>
      </c>
      <c r="E1643" s="10" t="s">
        <v>11</v>
      </c>
      <c r="F1643" s="9" t="s">
        <v>12</v>
      </c>
      <c r="G1643" s="39" t="s">
        <v>14</v>
      </c>
      <c r="H1643" s="39"/>
      <c r="I1643" s="39"/>
      <c r="J1643" s="39"/>
      <c r="K1643" s="39"/>
    </row>
    <row r="1644" spans="1:11" x14ac:dyDescent="0.25">
      <c r="A1644">
        <v>54</v>
      </c>
      <c r="B1644" s="8"/>
      <c r="C1644" s="9"/>
      <c r="D1644" s="9">
        <v>48678</v>
      </c>
      <c r="E1644" s="10" t="s">
        <v>11</v>
      </c>
      <c r="F1644" s="9" t="s">
        <v>11</v>
      </c>
      <c r="G1644" s="39" t="s">
        <v>14</v>
      </c>
      <c r="H1644" s="39"/>
      <c r="I1644" s="39"/>
      <c r="J1644" s="39"/>
      <c r="K1644" s="39"/>
    </row>
    <row r="1645" spans="1:11" x14ac:dyDescent="0.25">
      <c r="A1645">
        <v>55</v>
      </c>
      <c r="B1645" s="8"/>
      <c r="C1645" s="9"/>
      <c r="D1645" s="9">
        <v>48678</v>
      </c>
      <c r="E1645" s="10" t="s">
        <v>11</v>
      </c>
      <c r="F1645" s="9" t="s">
        <v>11</v>
      </c>
      <c r="G1645" s="39" t="s">
        <v>13</v>
      </c>
      <c r="H1645" s="39"/>
      <c r="I1645" s="39"/>
      <c r="J1645" s="39"/>
      <c r="K1645" s="39"/>
    </row>
    <row r="1646" spans="1:11" x14ac:dyDescent="0.25">
      <c r="A1646">
        <v>56</v>
      </c>
      <c r="B1646" s="8"/>
      <c r="C1646" s="9"/>
      <c r="D1646" s="9">
        <v>48678</v>
      </c>
      <c r="E1646" s="10" t="s">
        <v>11</v>
      </c>
      <c r="F1646" s="9" t="s">
        <v>11</v>
      </c>
      <c r="G1646" s="39" t="s">
        <v>12</v>
      </c>
      <c r="H1646" s="39">
        <v>26</v>
      </c>
      <c r="I1646" s="39">
        <v>5</v>
      </c>
      <c r="J1646" s="39">
        <v>13</v>
      </c>
      <c r="K1646" s="39"/>
    </row>
    <row r="1647" spans="1:11" x14ac:dyDescent="0.25">
      <c r="A1647">
        <v>57</v>
      </c>
      <c r="B1647" s="8"/>
      <c r="C1647" s="9"/>
      <c r="D1647" s="9">
        <v>48678</v>
      </c>
      <c r="E1647" s="10" t="s">
        <v>11</v>
      </c>
      <c r="F1647" s="9" t="s">
        <v>12</v>
      </c>
      <c r="G1647" s="39" t="s">
        <v>14</v>
      </c>
      <c r="H1647" s="39"/>
      <c r="I1647" s="39"/>
      <c r="J1647" s="39"/>
      <c r="K1647" s="39"/>
    </row>
    <row r="1648" spans="1:11" x14ac:dyDescent="0.25">
      <c r="A1648">
        <v>58</v>
      </c>
      <c r="B1648" s="8"/>
      <c r="C1648" s="9"/>
      <c r="D1648" s="9">
        <v>48678</v>
      </c>
      <c r="E1648" s="10" t="s">
        <v>11</v>
      </c>
      <c r="F1648" s="9" t="s">
        <v>11</v>
      </c>
      <c r="G1648" s="39" t="s">
        <v>13</v>
      </c>
      <c r="H1648" s="39"/>
      <c r="I1648" s="39"/>
      <c r="J1648" s="39"/>
      <c r="K1648" s="39"/>
    </row>
    <row r="1649" spans="1:11" x14ac:dyDescent="0.25">
      <c r="A1649">
        <v>59</v>
      </c>
      <c r="B1649" s="8"/>
      <c r="C1649" s="9"/>
      <c r="D1649" s="9">
        <v>48678</v>
      </c>
      <c r="E1649" s="10" t="s">
        <v>11</v>
      </c>
      <c r="F1649" s="9" t="s">
        <v>11</v>
      </c>
      <c r="G1649" s="39" t="s">
        <v>11</v>
      </c>
      <c r="H1649" s="39">
        <v>21</v>
      </c>
      <c r="I1649" s="39">
        <v>6</v>
      </c>
      <c r="J1649" s="39">
        <v>6</v>
      </c>
      <c r="K1649" s="39"/>
    </row>
    <row r="1650" spans="1:11" x14ac:dyDescent="0.25">
      <c r="A1650">
        <v>60</v>
      </c>
      <c r="B1650" s="8"/>
      <c r="C1650" s="9"/>
      <c r="D1650" s="9">
        <v>48678</v>
      </c>
      <c r="E1650" s="10" t="s">
        <v>11</v>
      </c>
      <c r="F1650" s="9" t="s">
        <v>11</v>
      </c>
      <c r="G1650" s="39" t="s">
        <v>14</v>
      </c>
      <c r="H1650" s="39"/>
      <c r="I1650" s="39"/>
      <c r="J1650" s="39"/>
      <c r="K1650" s="39"/>
    </row>
    <row r="1651" spans="1:11" x14ac:dyDescent="0.25">
      <c r="A1651">
        <v>61</v>
      </c>
      <c r="B1651" s="8"/>
      <c r="C1651" s="9"/>
      <c r="D1651" s="9">
        <v>48678</v>
      </c>
      <c r="E1651" s="10" t="s">
        <v>11</v>
      </c>
      <c r="F1651" s="9" t="s">
        <v>11</v>
      </c>
      <c r="G1651" s="39" t="s">
        <v>14</v>
      </c>
      <c r="H1651" s="39"/>
      <c r="I1651" s="39"/>
      <c r="J1651" s="39"/>
      <c r="K1651" s="39"/>
    </row>
    <row r="1652" spans="1:11" x14ac:dyDescent="0.25">
      <c r="A1652">
        <v>62</v>
      </c>
      <c r="B1652" s="8"/>
      <c r="C1652" s="9"/>
      <c r="D1652" s="9">
        <v>48678</v>
      </c>
      <c r="E1652" s="10" t="s">
        <v>11</v>
      </c>
      <c r="F1652" s="9" t="s">
        <v>11</v>
      </c>
      <c r="G1652" s="39" t="s">
        <v>13</v>
      </c>
      <c r="H1652" s="39"/>
      <c r="I1652" s="39"/>
      <c r="J1652" s="39"/>
      <c r="K1652" s="39"/>
    </row>
    <row r="1653" spans="1:11" x14ac:dyDescent="0.25">
      <c r="A1653">
        <v>63</v>
      </c>
      <c r="B1653" s="8"/>
      <c r="C1653" s="9"/>
      <c r="D1653" s="9">
        <v>48678</v>
      </c>
      <c r="E1653" s="10" t="s">
        <v>11</v>
      </c>
      <c r="F1653" s="9" t="s">
        <v>13</v>
      </c>
      <c r="G1653" s="39" t="s">
        <v>13</v>
      </c>
      <c r="H1653" s="39"/>
      <c r="I1653" s="39"/>
      <c r="J1653" s="39"/>
      <c r="K1653" s="39"/>
    </row>
    <row r="1654" spans="1:11" x14ac:dyDescent="0.25">
      <c r="A1654">
        <v>64</v>
      </c>
      <c r="B1654" s="8"/>
      <c r="C1654" s="9"/>
      <c r="D1654" s="9">
        <v>48678</v>
      </c>
      <c r="E1654" s="10" t="s">
        <v>11</v>
      </c>
      <c r="F1654" s="9" t="s">
        <v>12</v>
      </c>
      <c r="G1654" s="39" t="s">
        <v>14</v>
      </c>
      <c r="H1654" s="39"/>
      <c r="I1654" s="39"/>
      <c r="J1654" s="39"/>
      <c r="K1654" s="39"/>
    </row>
    <row r="1655" spans="1:11" x14ac:dyDescent="0.25">
      <c r="A1655">
        <v>65</v>
      </c>
      <c r="B1655" s="8"/>
      <c r="C1655" s="9"/>
      <c r="D1655" s="9">
        <v>48678</v>
      </c>
      <c r="E1655" s="10" t="s">
        <v>11</v>
      </c>
      <c r="F1655" s="9" t="s">
        <v>11</v>
      </c>
      <c r="G1655" s="39" t="s">
        <v>12</v>
      </c>
      <c r="H1655" s="39">
        <v>15</v>
      </c>
      <c r="I1655" s="39">
        <v>3</v>
      </c>
      <c r="J1655" s="39">
        <v>4</v>
      </c>
      <c r="K1655" s="39"/>
    </row>
    <row r="1656" spans="1:11" x14ac:dyDescent="0.25">
      <c r="A1656">
        <v>66</v>
      </c>
      <c r="B1656" s="8"/>
      <c r="C1656" s="9"/>
      <c r="D1656" s="9">
        <v>48678</v>
      </c>
      <c r="E1656" s="10" t="s">
        <v>11</v>
      </c>
      <c r="F1656" s="9" t="s">
        <v>11</v>
      </c>
      <c r="G1656" s="39" t="s">
        <v>11</v>
      </c>
      <c r="H1656" s="39">
        <v>16</v>
      </c>
      <c r="I1656" s="39">
        <v>6</v>
      </c>
      <c r="J1656" s="39">
        <v>7</v>
      </c>
      <c r="K1656" s="39"/>
    </row>
    <row r="1657" spans="1:11" x14ac:dyDescent="0.25">
      <c r="A1657">
        <v>67</v>
      </c>
      <c r="B1657" s="8"/>
      <c r="C1657" s="9"/>
      <c r="D1657" s="9">
        <v>48678</v>
      </c>
      <c r="E1657" s="10" t="s">
        <v>11</v>
      </c>
      <c r="F1657" s="9" t="s">
        <v>11</v>
      </c>
      <c r="G1657" s="39" t="s">
        <v>14</v>
      </c>
      <c r="H1657" s="39"/>
      <c r="I1657" s="39"/>
      <c r="J1657" s="39"/>
      <c r="K1657" s="39"/>
    </row>
    <row r="1658" spans="1:11" x14ac:dyDescent="0.25">
      <c r="A1658">
        <v>68</v>
      </c>
      <c r="B1658" s="8"/>
      <c r="C1658" s="9"/>
      <c r="D1658" s="9">
        <v>48678</v>
      </c>
      <c r="E1658" s="10" t="s">
        <v>11</v>
      </c>
      <c r="F1658" s="9" t="s">
        <v>11</v>
      </c>
      <c r="G1658" s="39" t="s">
        <v>13</v>
      </c>
      <c r="H1658" s="39"/>
      <c r="I1658" s="39"/>
      <c r="J1658" s="39"/>
      <c r="K1658" s="39"/>
    </row>
    <row r="1659" spans="1:11" x14ac:dyDescent="0.25">
      <c r="A1659">
        <v>69</v>
      </c>
      <c r="B1659" s="8"/>
      <c r="C1659" s="9"/>
      <c r="D1659" s="9">
        <v>48678</v>
      </c>
      <c r="E1659" s="10" t="s">
        <v>11</v>
      </c>
      <c r="F1659" s="9" t="s">
        <v>11</v>
      </c>
      <c r="G1659" s="39" t="s">
        <v>13</v>
      </c>
      <c r="H1659" s="39"/>
      <c r="I1659" s="39"/>
      <c r="J1659" s="39"/>
      <c r="K1659" s="39"/>
    </row>
    <row r="1660" spans="1:11" x14ac:dyDescent="0.25">
      <c r="A1660">
        <v>70</v>
      </c>
      <c r="B1660" s="8"/>
      <c r="C1660" s="9"/>
      <c r="D1660" s="9">
        <v>48678</v>
      </c>
      <c r="E1660" s="10" t="s">
        <v>11</v>
      </c>
      <c r="F1660" s="9" t="s">
        <v>11</v>
      </c>
      <c r="G1660" s="39" t="s">
        <v>13</v>
      </c>
      <c r="H1660" s="39"/>
      <c r="I1660" s="39"/>
      <c r="J1660" s="39"/>
      <c r="K1660" s="39"/>
    </row>
    <row r="1661" spans="1:11" x14ac:dyDescent="0.25">
      <c r="A1661">
        <v>71</v>
      </c>
      <c r="B1661" s="8"/>
      <c r="C1661" s="9"/>
      <c r="D1661" s="9">
        <v>48678</v>
      </c>
      <c r="E1661" s="10" t="s">
        <v>11</v>
      </c>
      <c r="F1661" s="9" t="s">
        <v>12</v>
      </c>
      <c r="G1661" s="39" t="s">
        <v>14</v>
      </c>
      <c r="H1661" s="39"/>
      <c r="I1661" s="39"/>
      <c r="J1661" s="39"/>
      <c r="K1661" s="39"/>
    </row>
    <row r="1662" spans="1:11" x14ac:dyDescent="0.25">
      <c r="A1662">
        <v>72</v>
      </c>
      <c r="B1662" s="8"/>
      <c r="C1662" s="9"/>
      <c r="D1662" s="9">
        <v>48678</v>
      </c>
      <c r="E1662" s="10" t="s">
        <v>11</v>
      </c>
      <c r="F1662" s="9" t="s">
        <v>12</v>
      </c>
      <c r="G1662" s="39" t="s">
        <v>14</v>
      </c>
      <c r="H1662" s="39"/>
      <c r="I1662" s="39"/>
      <c r="J1662" s="39"/>
      <c r="K1662" s="39"/>
    </row>
    <row r="1663" spans="1:11" x14ac:dyDescent="0.25">
      <c r="A1663">
        <v>73</v>
      </c>
      <c r="B1663" s="8"/>
      <c r="C1663" s="9"/>
      <c r="D1663" s="9">
        <v>48678</v>
      </c>
      <c r="E1663" s="10" t="s">
        <v>11</v>
      </c>
      <c r="F1663" s="9" t="s">
        <v>11</v>
      </c>
      <c r="G1663" s="39" t="s">
        <v>11</v>
      </c>
      <c r="H1663" s="39">
        <v>12</v>
      </c>
      <c r="I1663" s="39">
        <v>3</v>
      </c>
      <c r="J1663" s="39">
        <v>2</v>
      </c>
      <c r="K1663" s="39"/>
    </row>
    <row r="1664" spans="1:11" x14ac:dyDescent="0.25">
      <c r="A1664">
        <v>74</v>
      </c>
      <c r="B1664" s="8"/>
      <c r="C1664" s="9"/>
      <c r="D1664" s="9">
        <v>48678</v>
      </c>
      <c r="E1664" s="10" t="s">
        <v>11</v>
      </c>
      <c r="F1664" s="9" t="s">
        <v>11</v>
      </c>
      <c r="G1664" s="39" t="s">
        <v>14</v>
      </c>
      <c r="H1664" s="39"/>
      <c r="I1664" s="39"/>
      <c r="J1664" s="39"/>
      <c r="K1664" s="39"/>
    </row>
    <row r="1665" spans="1:11" x14ac:dyDescent="0.25">
      <c r="A1665">
        <v>75</v>
      </c>
      <c r="B1665" s="8"/>
      <c r="C1665" s="9"/>
      <c r="D1665" s="9">
        <v>48678</v>
      </c>
      <c r="E1665" s="10" t="s">
        <v>11</v>
      </c>
      <c r="F1665" s="9" t="s">
        <v>13</v>
      </c>
      <c r="G1665" s="39" t="s">
        <v>14</v>
      </c>
      <c r="H1665" s="39"/>
      <c r="I1665" s="39"/>
      <c r="J1665" s="39"/>
      <c r="K1665" s="39"/>
    </row>
    <row r="1666" spans="1:11" x14ac:dyDescent="0.25">
      <c r="A1666">
        <v>76</v>
      </c>
      <c r="B1666" s="8"/>
      <c r="C1666" s="9"/>
      <c r="D1666" s="9">
        <v>48678</v>
      </c>
      <c r="E1666" s="10" t="s">
        <v>11</v>
      </c>
      <c r="F1666" s="9" t="s">
        <v>11</v>
      </c>
      <c r="G1666" s="39" t="s">
        <v>13</v>
      </c>
      <c r="H1666" s="39"/>
      <c r="I1666" s="39"/>
      <c r="J1666" s="39"/>
      <c r="K1666" s="39"/>
    </row>
    <row r="1667" spans="1:11" x14ac:dyDescent="0.25">
      <c r="A1667">
        <v>77</v>
      </c>
      <c r="B1667" s="8"/>
      <c r="C1667" s="9"/>
      <c r="D1667" s="9">
        <v>48678</v>
      </c>
      <c r="E1667" s="10" t="s">
        <v>11</v>
      </c>
      <c r="F1667" s="9" t="s">
        <v>12</v>
      </c>
      <c r="G1667" s="39" t="s">
        <v>11</v>
      </c>
      <c r="H1667" s="39">
        <v>16</v>
      </c>
      <c r="I1667" s="39">
        <v>4</v>
      </c>
      <c r="J1667" s="39">
        <v>0</v>
      </c>
      <c r="K1667" s="39"/>
    </row>
    <row r="1668" spans="1:11" x14ac:dyDescent="0.25">
      <c r="A1668">
        <v>78</v>
      </c>
      <c r="B1668" s="8"/>
      <c r="C1668" s="9"/>
      <c r="D1668" s="9">
        <v>48678</v>
      </c>
      <c r="E1668" s="10" t="s">
        <v>11</v>
      </c>
      <c r="F1668" s="9" t="s">
        <v>11</v>
      </c>
      <c r="G1668" s="39" t="s">
        <v>14</v>
      </c>
      <c r="H1668" s="39"/>
      <c r="I1668" s="39"/>
      <c r="J1668" s="39"/>
      <c r="K1668" s="39"/>
    </row>
    <row r="1669" spans="1:11" x14ac:dyDescent="0.25">
      <c r="A1669">
        <v>79</v>
      </c>
      <c r="B1669" s="8"/>
      <c r="C1669" s="9"/>
      <c r="D1669" s="9">
        <v>48678</v>
      </c>
      <c r="E1669" s="10" t="s">
        <v>11</v>
      </c>
      <c r="F1669" s="9" t="s">
        <v>11</v>
      </c>
      <c r="G1669" s="39" t="s">
        <v>13</v>
      </c>
      <c r="H1669" s="39"/>
      <c r="I1669" s="39"/>
      <c r="J1669" s="39"/>
      <c r="K1669" s="39"/>
    </row>
    <row r="1670" spans="1:11" x14ac:dyDescent="0.25">
      <c r="A1670">
        <v>80</v>
      </c>
      <c r="B1670" s="8"/>
      <c r="C1670" s="9"/>
      <c r="D1670" s="9">
        <v>48678</v>
      </c>
      <c r="E1670" s="10" t="s">
        <v>11</v>
      </c>
      <c r="F1670" s="9" t="s">
        <v>12</v>
      </c>
      <c r="G1670" s="39" t="s">
        <v>14</v>
      </c>
      <c r="H1670" s="39"/>
      <c r="I1670" s="39"/>
      <c r="J1670" s="39"/>
      <c r="K1670" s="39"/>
    </row>
    <row r="1671" spans="1:11" x14ac:dyDescent="0.25">
      <c r="A1671">
        <v>81</v>
      </c>
      <c r="B1671" s="8"/>
      <c r="C1671" s="9"/>
      <c r="D1671" s="9">
        <v>48678</v>
      </c>
      <c r="E1671" s="10" t="s">
        <v>11</v>
      </c>
      <c r="F1671" s="9" t="s">
        <v>11</v>
      </c>
      <c r="G1671" s="39" t="s">
        <v>10</v>
      </c>
      <c r="H1671" s="39">
        <v>25</v>
      </c>
      <c r="I1671" s="39">
        <v>7</v>
      </c>
      <c r="J1671" s="39">
        <v>9</v>
      </c>
      <c r="K1671" s="39"/>
    </row>
    <row r="1672" spans="1:11" x14ac:dyDescent="0.25">
      <c r="A1672">
        <v>82</v>
      </c>
      <c r="B1672" s="8"/>
      <c r="C1672" s="9"/>
      <c r="D1672" s="9">
        <v>48678</v>
      </c>
      <c r="E1672" s="10" t="s">
        <v>11</v>
      </c>
      <c r="F1672" s="9" t="s">
        <v>11</v>
      </c>
      <c r="G1672" s="39" t="s">
        <v>13</v>
      </c>
      <c r="H1672" s="39"/>
      <c r="I1672" s="39"/>
      <c r="J1672" s="39"/>
      <c r="K1672" s="39"/>
    </row>
    <row r="1673" spans="1:11" x14ac:dyDescent="0.25">
      <c r="A1673">
        <v>83</v>
      </c>
      <c r="B1673" s="8"/>
      <c r="C1673" s="9"/>
      <c r="D1673" s="9">
        <v>48678</v>
      </c>
      <c r="E1673" s="10" t="s">
        <v>11</v>
      </c>
      <c r="F1673" s="9" t="s">
        <v>11</v>
      </c>
      <c r="G1673" s="39" t="s">
        <v>14</v>
      </c>
      <c r="H1673" s="39"/>
      <c r="I1673" s="39"/>
      <c r="J1673" s="39"/>
      <c r="K1673" s="39"/>
    </row>
    <row r="1674" spans="1:11" x14ac:dyDescent="0.25">
      <c r="A1674">
        <v>84</v>
      </c>
      <c r="B1674" s="8"/>
      <c r="C1674" s="9"/>
      <c r="D1674" s="9">
        <v>48678</v>
      </c>
      <c r="E1674" s="10" t="s">
        <v>11</v>
      </c>
      <c r="F1674" s="9" t="s">
        <v>11</v>
      </c>
      <c r="G1674" s="39" t="s">
        <v>12</v>
      </c>
      <c r="H1674" s="39">
        <v>26</v>
      </c>
      <c r="I1674" s="39">
        <v>7</v>
      </c>
      <c r="J1674" s="39">
        <v>6</v>
      </c>
      <c r="K1674" s="39"/>
    </row>
    <row r="1675" spans="1:11" x14ac:dyDescent="0.25">
      <c r="A1675">
        <v>85</v>
      </c>
      <c r="B1675" s="8"/>
      <c r="C1675" s="9"/>
      <c r="D1675" s="9">
        <v>48678</v>
      </c>
      <c r="E1675" s="10" t="s">
        <v>11</v>
      </c>
      <c r="F1675" s="9" t="s">
        <v>11</v>
      </c>
      <c r="G1675" s="39" t="s">
        <v>11</v>
      </c>
      <c r="H1675" s="39">
        <v>19</v>
      </c>
      <c r="I1675" s="39">
        <v>4</v>
      </c>
      <c r="J1675" s="39">
        <v>6</v>
      </c>
      <c r="K1675" s="39"/>
    </row>
    <row r="1676" spans="1:11" x14ac:dyDescent="0.25">
      <c r="A1676">
        <v>86</v>
      </c>
      <c r="B1676" s="8"/>
      <c r="C1676" s="9"/>
      <c r="D1676" s="9">
        <v>48678</v>
      </c>
      <c r="E1676" s="10" t="s">
        <v>11</v>
      </c>
      <c r="F1676" s="9" t="s">
        <v>11</v>
      </c>
      <c r="G1676" s="39" t="s">
        <v>11</v>
      </c>
      <c r="H1676" s="39">
        <v>20</v>
      </c>
      <c r="I1676" s="39">
        <v>4</v>
      </c>
      <c r="J1676" s="39">
        <v>7</v>
      </c>
      <c r="K1676" s="39"/>
    </row>
    <row r="1677" spans="1:11" x14ac:dyDescent="0.25">
      <c r="A1677">
        <v>87</v>
      </c>
      <c r="B1677" s="8"/>
      <c r="C1677" s="9"/>
      <c r="D1677" s="9">
        <v>48678</v>
      </c>
      <c r="E1677" s="10" t="s">
        <v>11</v>
      </c>
      <c r="F1677" s="9" t="s">
        <v>11</v>
      </c>
      <c r="G1677" s="39" t="s">
        <v>11</v>
      </c>
      <c r="H1677" s="39">
        <v>11</v>
      </c>
      <c r="I1677" s="39">
        <v>5</v>
      </c>
      <c r="J1677" s="39">
        <v>4</v>
      </c>
      <c r="K1677" s="39"/>
    </row>
    <row r="1678" spans="1:11" x14ac:dyDescent="0.25">
      <c r="A1678">
        <v>88</v>
      </c>
      <c r="B1678" s="8"/>
      <c r="C1678" s="9"/>
      <c r="D1678" s="9">
        <v>48678</v>
      </c>
      <c r="E1678" s="10" t="s">
        <v>11</v>
      </c>
      <c r="F1678" s="9" t="s">
        <v>12</v>
      </c>
      <c r="G1678" s="39" t="s">
        <v>14</v>
      </c>
      <c r="H1678" s="39"/>
      <c r="I1678" s="39"/>
      <c r="J1678" s="39"/>
      <c r="K1678" s="39"/>
    </row>
    <row r="1679" spans="1:11" x14ac:dyDescent="0.25">
      <c r="A1679">
        <v>89</v>
      </c>
      <c r="B1679" s="8"/>
      <c r="C1679" s="9"/>
      <c r="D1679" s="9">
        <v>48678</v>
      </c>
      <c r="E1679" s="10" t="s">
        <v>11</v>
      </c>
      <c r="F1679" s="9" t="s">
        <v>11</v>
      </c>
      <c r="G1679" s="39" t="s">
        <v>11</v>
      </c>
      <c r="H1679" s="39">
        <v>10</v>
      </c>
      <c r="I1679" s="39">
        <v>3</v>
      </c>
      <c r="J1679" s="39">
        <v>1</v>
      </c>
      <c r="K1679" s="39"/>
    </row>
    <row r="1680" spans="1:11" x14ac:dyDescent="0.25">
      <c r="A1680">
        <v>90</v>
      </c>
      <c r="B1680" s="8"/>
      <c r="C1680" s="9"/>
      <c r="D1680" s="9">
        <v>48678</v>
      </c>
      <c r="E1680" s="10" t="s">
        <v>11</v>
      </c>
      <c r="F1680" s="9" t="s">
        <v>12</v>
      </c>
      <c r="G1680" s="39" t="s">
        <v>14</v>
      </c>
      <c r="H1680" s="39"/>
      <c r="I1680" s="39"/>
      <c r="J1680" s="39"/>
      <c r="K1680" s="39"/>
    </row>
    <row r="1681" spans="1:11" x14ac:dyDescent="0.25">
      <c r="A1681">
        <v>91</v>
      </c>
      <c r="B1681" s="8"/>
      <c r="C1681" s="9"/>
      <c r="D1681" s="9">
        <v>48678</v>
      </c>
      <c r="E1681" s="10" t="s">
        <v>11</v>
      </c>
      <c r="F1681" s="9" t="s">
        <v>11</v>
      </c>
      <c r="G1681" s="39" t="s">
        <v>10</v>
      </c>
      <c r="H1681" s="39">
        <v>14</v>
      </c>
      <c r="I1681" s="39">
        <v>3</v>
      </c>
      <c r="J1681" s="39">
        <v>7</v>
      </c>
      <c r="K1681" s="39"/>
    </row>
    <row r="1682" spans="1:11" x14ac:dyDescent="0.25">
      <c r="A1682">
        <v>92</v>
      </c>
      <c r="B1682" s="8"/>
      <c r="C1682" s="9"/>
      <c r="D1682" s="9">
        <v>48678</v>
      </c>
      <c r="E1682" s="10" t="s">
        <v>10</v>
      </c>
      <c r="F1682" s="9" t="s">
        <v>11</v>
      </c>
      <c r="G1682" s="39" t="s">
        <v>13</v>
      </c>
      <c r="H1682" s="39"/>
      <c r="I1682" s="39"/>
      <c r="J1682" s="39"/>
      <c r="K1682" s="39"/>
    </row>
    <row r="1683" spans="1:11" x14ac:dyDescent="0.25">
      <c r="A1683">
        <v>93</v>
      </c>
      <c r="B1683" s="8"/>
      <c r="C1683" s="9"/>
      <c r="D1683" s="9">
        <v>48678</v>
      </c>
      <c r="E1683" s="10" t="s">
        <v>11</v>
      </c>
      <c r="F1683" s="9" t="s">
        <v>11</v>
      </c>
      <c r="G1683" s="39" t="s">
        <v>11</v>
      </c>
      <c r="H1683" s="39">
        <v>23</v>
      </c>
      <c r="I1683" s="39">
        <v>4</v>
      </c>
      <c r="J1683" s="39">
        <v>3</v>
      </c>
      <c r="K1683" s="39"/>
    </row>
    <row r="1684" spans="1:11" x14ac:dyDescent="0.25">
      <c r="A1684">
        <v>94</v>
      </c>
      <c r="B1684" s="8"/>
      <c r="C1684" s="9"/>
      <c r="D1684" s="9">
        <v>48678</v>
      </c>
      <c r="E1684" s="10" t="s">
        <v>11</v>
      </c>
      <c r="F1684" s="9" t="s">
        <v>11</v>
      </c>
      <c r="G1684" s="39" t="s">
        <v>14</v>
      </c>
      <c r="H1684" s="39"/>
      <c r="I1684" s="39"/>
      <c r="J1684" s="39"/>
      <c r="K1684" s="39"/>
    </row>
    <row r="1685" spans="1:11" x14ac:dyDescent="0.25">
      <c r="A1685">
        <v>95</v>
      </c>
      <c r="B1685" s="8"/>
      <c r="C1685" s="9"/>
      <c r="D1685" s="9">
        <v>48678</v>
      </c>
      <c r="E1685" s="10" t="s">
        <v>11</v>
      </c>
      <c r="F1685" s="9" t="s">
        <v>10</v>
      </c>
      <c r="G1685" s="39" t="s">
        <v>13</v>
      </c>
      <c r="H1685" s="39"/>
      <c r="I1685" s="39"/>
      <c r="J1685" s="39"/>
      <c r="K1685" s="39"/>
    </row>
    <row r="1686" spans="1:11" x14ac:dyDescent="0.25">
      <c r="A1686">
        <v>96</v>
      </c>
      <c r="B1686" s="8"/>
      <c r="C1686" s="9"/>
      <c r="D1686" s="9">
        <v>48678</v>
      </c>
      <c r="E1686" s="10" t="s">
        <v>11</v>
      </c>
      <c r="F1686" s="9" t="s">
        <v>11</v>
      </c>
      <c r="G1686" s="39" t="s">
        <v>11</v>
      </c>
      <c r="H1686" s="39">
        <v>16</v>
      </c>
      <c r="I1686" s="39">
        <v>3</v>
      </c>
      <c r="J1686" s="39">
        <v>5</v>
      </c>
      <c r="K1686" s="39"/>
    </row>
    <row r="1687" spans="1:11" x14ac:dyDescent="0.25">
      <c r="A1687">
        <v>97</v>
      </c>
      <c r="B1687" s="8"/>
      <c r="C1687" s="9"/>
      <c r="D1687" s="9">
        <v>48678</v>
      </c>
      <c r="E1687" s="10"/>
      <c r="F1687" s="9" t="s">
        <v>12</v>
      </c>
      <c r="G1687" s="39" t="s">
        <v>11</v>
      </c>
      <c r="H1687" s="39">
        <v>18</v>
      </c>
      <c r="I1687" s="39">
        <v>4</v>
      </c>
      <c r="J1687" s="39">
        <v>6</v>
      </c>
      <c r="K1687" s="39"/>
    </row>
    <row r="1688" spans="1:11" x14ac:dyDescent="0.25">
      <c r="A1688">
        <v>98</v>
      </c>
      <c r="B1688" s="8"/>
      <c r="C1688" s="9"/>
      <c r="D1688" s="9">
        <v>48678</v>
      </c>
      <c r="E1688" s="10"/>
      <c r="F1688" s="9" t="s">
        <v>11</v>
      </c>
      <c r="G1688" s="39" t="s">
        <v>11</v>
      </c>
      <c r="H1688" s="39">
        <v>26</v>
      </c>
      <c r="I1688" s="39">
        <v>3</v>
      </c>
      <c r="J1688" s="39">
        <v>11</v>
      </c>
      <c r="K1688" s="39"/>
    </row>
    <row r="1689" spans="1:11" x14ac:dyDescent="0.25">
      <c r="A1689">
        <v>99</v>
      </c>
      <c r="B1689" s="8"/>
      <c r="C1689" s="9"/>
      <c r="D1689" s="9">
        <v>48678</v>
      </c>
      <c r="E1689" s="10"/>
      <c r="F1689" s="9" t="s">
        <v>13</v>
      </c>
      <c r="G1689" s="39" t="s">
        <v>11</v>
      </c>
      <c r="H1689" s="39">
        <v>16</v>
      </c>
      <c r="I1689" s="39">
        <v>4</v>
      </c>
      <c r="J1689" s="39">
        <v>7</v>
      </c>
      <c r="K1689" s="39"/>
    </row>
    <row r="1690" spans="1:11" x14ac:dyDescent="0.25">
      <c r="A1690">
        <v>100</v>
      </c>
      <c r="B1690" s="8"/>
      <c r="C1690" s="9"/>
      <c r="D1690" s="9">
        <v>48678</v>
      </c>
      <c r="E1690" s="10"/>
      <c r="F1690" s="9" t="s">
        <v>11</v>
      </c>
      <c r="G1690" s="39" t="s">
        <v>11</v>
      </c>
      <c r="H1690" s="39">
        <v>16</v>
      </c>
      <c r="I1690" s="39">
        <v>5</v>
      </c>
      <c r="J1690" s="39">
        <v>0</v>
      </c>
      <c r="K1690" s="39"/>
    </row>
    <row r="1691" spans="1:11" x14ac:dyDescent="0.25">
      <c r="A1691">
        <v>101</v>
      </c>
      <c r="B1691" s="8"/>
      <c r="C1691" s="9"/>
      <c r="D1691" s="9">
        <v>48678</v>
      </c>
      <c r="E1691" s="10"/>
      <c r="F1691" s="9" t="s">
        <v>12</v>
      </c>
      <c r="G1691" s="39" t="s">
        <v>12</v>
      </c>
      <c r="H1691" s="39">
        <v>11</v>
      </c>
      <c r="I1691" s="39">
        <v>5</v>
      </c>
      <c r="J1691" s="39">
        <v>0</v>
      </c>
      <c r="K1691" s="39"/>
    </row>
    <row r="1692" spans="1:11" x14ac:dyDescent="0.25">
      <c r="A1692">
        <v>102</v>
      </c>
      <c r="B1692" s="8"/>
      <c r="C1692" s="9"/>
      <c r="D1692" s="9">
        <v>48678</v>
      </c>
      <c r="E1692" s="10"/>
      <c r="F1692" s="9" t="s">
        <v>11</v>
      </c>
      <c r="G1692" s="39" t="s">
        <v>14</v>
      </c>
      <c r="H1692" s="39"/>
      <c r="I1692" s="39"/>
      <c r="J1692" s="39"/>
      <c r="K1692" s="39"/>
    </row>
    <row r="1693" spans="1:11" x14ac:dyDescent="0.25">
      <c r="A1693">
        <v>103</v>
      </c>
      <c r="B1693" s="8"/>
      <c r="C1693" s="9"/>
      <c r="D1693" s="9">
        <v>48678</v>
      </c>
      <c r="E1693" s="10"/>
      <c r="F1693" s="9" t="s">
        <v>11</v>
      </c>
      <c r="G1693" s="39" t="s">
        <v>13</v>
      </c>
      <c r="H1693" s="39"/>
      <c r="I1693" s="39"/>
      <c r="J1693" s="39"/>
      <c r="K1693" s="39"/>
    </row>
    <row r="1694" spans="1:11" x14ac:dyDescent="0.25">
      <c r="A1694">
        <v>104</v>
      </c>
      <c r="B1694" s="8"/>
      <c r="C1694" s="9"/>
      <c r="D1694" s="9">
        <v>48678</v>
      </c>
      <c r="E1694" s="10"/>
      <c r="F1694" s="9" t="s">
        <v>12</v>
      </c>
      <c r="G1694" s="39" t="s">
        <v>11</v>
      </c>
      <c r="H1694" s="39">
        <v>14</v>
      </c>
      <c r="I1694" s="39">
        <v>5</v>
      </c>
      <c r="J1694" s="39">
        <v>4</v>
      </c>
      <c r="K1694" s="39"/>
    </row>
    <row r="1695" spans="1:11" x14ac:dyDescent="0.25">
      <c r="A1695">
        <v>105</v>
      </c>
      <c r="B1695" s="8"/>
      <c r="C1695" s="9"/>
      <c r="D1695" s="9">
        <v>48678</v>
      </c>
      <c r="E1695" s="10"/>
      <c r="F1695" s="9" t="s">
        <v>11</v>
      </c>
      <c r="G1695" s="39" t="s">
        <v>11</v>
      </c>
      <c r="H1695" s="39">
        <v>14</v>
      </c>
      <c r="I1695" s="39">
        <v>2</v>
      </c>
      <c r="J1695" s="39">
        <v>4</v>
      </c>
      <c r="K1695" s="39"/>
    </row>
    <row r="1696" spans="1:11" x14ac:dyDescent="0.25">
      <c r="A1696">
        <v>106</v>
      </c>
      <c r="B1696" s="8"/>
      <c r="C1696" s="9"/>
      <c r="D1696" s="9">
        <v>48678</v>
      </c>
      <c r="E1696" s="10"/>
      <c r="F1696" s="9" t="s">
        <v>11</v>
      </c>
      <c r="G1696" s="39" t="s">
        <v>11</v>
      </c>
      <c r="H1696" s="39">
        <v>11</v>
      </c>
      <c r="I1696" s="39">
        <v>4</v>
      </c>
      <c r="J1696" s="39">
        <v>5</v>
      </c>
      <c r="K1696" s="39"/>
    </row>
    <row r="1697" spans="1:11" x14ac:dyDescent="0.25">
      <c r="A1697">
        <v>107</v>
      </c>
      <c r="B1697" s="8"/>
      <c r="C1697" s="9"/>
      <c r="D1697" s="9">
        <v>48678</v>
      </c>
      <c r="E1697" s="10"/>
      <c r="F1697" s="9" t="s">
        <v>11</v>
      </c>
      <c r="G1697" s="39" t="s">
        <v>11</v>
      </c>
      <c r="H1697" s="39">
        <v>12</v>
      </c>
      <c r="I1697" s="39">
        <v>5</v>
      </c>
      <c r="J1697" s="39">
        <v>3</v>
      </c>
      <c r="K1697" s="39"/>
    </row>
    <row r="1698" spans="1:11" x14ac:dyDescent="0.25">
      <c r="A1698">
        <v>108</v>
      </c>
      <c r="B1698" s="8"/>
      <c r="C1698" s="9"/>
      <c r="D1698" s="9">
        <v>48678</v>
      </c>
      <c r="E1698" s="10"/>
      <c r="F1698" s="9" t="s">
        <v>11</v>
      </c>
      <c r="G1698" s="39" t="s">
        <v>11</v>
      </c>
      <c r="H1698" s="39">
        <v>9</v>
      </c>
      <c r="I1698" s="39">
        <v>4</v>
      </c>
      <c r="J1698" s="39">
        <v>0</v>
      </c>
      <c r="K1698" s="39"/>
    </row>
    <row r="1699" spans="1:11" x14ac:dyDescent="0.25">
      <c r="A1699">
        <v>109</v>
      </c>
      <c r="B1699" s="8"/>
      <c r="C1699" s="9"/>
      <c r="D1699" s="9">
        <v>48678</v>
      </c>
      <c r="E1699" s="10"/>
      <c r="F1699" s="9" t="s">
        <v>10</v>
      </c>
      <c r="G1699" s="39" t="s">
        <v>11</v>
      </c>
      <c r="H1699" s="39">
        <v>15</v>
      </c>
      <c r="I1699" s="39">
        <v>3</v>
      </c>
      <c r="J1699" s="39">
        <v>5</v>
      </c>
      <c r="K1699" s="39"/>
    </row>
    <row r="1700" spans="1:11" x14ac:dyDescent="0.25">
      <c r="A1700">
        <v>110</v>
      </c>
      <c r="B1700" s="8"/>
      <c r="C1700" s="9"/>
      <c r="D1700" s="9">
        <v>48678</v>
      </c>
      <c r="E1700" s="10"/>
      <c r="F1700" s="9" t="s">
        <v>10</v>
      </c>
      <c r="G1700" s="39" t="s">
        <v>11</v>
      </c>
      <c r="H1700" s="39">
        <v>8</v>
      </c>
      <c r="I1700" s="39">
        <v>3</v>
      </c>
      <c r="J1700" s="39">
        <v>2</v>
      </c>
      <c r="K1700" s="39"/>
    </row>
    <row r="1701" spans="1:11" x14ac:dyDescent="0.25">
      <c r="A1701">
        <v>111</v>
      </c>
      <c r="B1701" s="8"/>
      <c r="C1701" s="9"/>
      <c r="D1701" s="9">
        <v>48678</v>
      </c>
      <c r="E1701" s="10"/>
      <c r="F1701" s="9" t="s">
        <v>10</v>
      </c>
      <c r="G1701" s="39" t="s">
        <v>9</v>
      </c>
      <c r="H1701" s="39">
        <v>28</v>
      </c>
      <c r="I1701" s="39">
        <v>7</v>
      </c>
      <c r="J1701" s="39">
        <v>8</v>
      </c>
      <c r="K1701" s="39"/>
    </row>
    <row r="1702" spans="1:11" x14ac:dyDescent="0.25">
      <c r="A1702">
        <v>112</v>
      </c>
      <c r="B1702" s="8"/>
      <c r="C1702" s="9"/>
      <c r="D1702" s="9">
        <v>48678</v>
      </c>
      <c r="E1702" s="10"/>
      <c r="F1702" s="9" t="s">
        <v>13</v>
      </c>
      <c r="G1702" s="39" t="s">
        <v>13</v>
      </c>
      <c r="H1702" s="39"/>
      <c r="I1702" s="39"/>
      <c r="J1702" s="39"/>
      <c r="K1702" s="39"/>
    </row>
    <row r="1703" spans="1:11" x14ac:dyDescent="0.25">
      <c r="A1703">
        <v>113</v>
      </c>
      <c r="B1703" s="8"/>
      <c r="C1703" s="9"/>
      <c r="D1703" s="9">
        <v>48678</v>
      </c>
      <c r="E1703" s="10"/>
      <c r="F1703" s="9" t="s">
        <v>11</v>
      </c>
      <c r="G1703" s="39" t="s">
        <v>11</v>
      </c>
      <c r="H1703" s="39">
        <v>11</v>
      </c>
      <c r="I1703" s="39">
        <v>3</v>
      </c>
      <c r="J1703" s="39">
        <v>5</v>
      </c>
      <c r="K1703" s="39"/>
    </row>
    <row r="1704" spans="1:11" x14ac:dyDescent="0.25">
      <c r="A1704">
        <v>114</v>
      </c>
      <c r="B1704" s="8"/>
      <c r="C1704" s="9"/>
      <c r="D1704" s="9">
        <v>48678</v>
      </c>
      <c r="E1704" s="10"/>
      <c r="F1704" s="9" t="s">
        <v>11</v>
      </c>
      <c r="G1704" s="39" t="s">
        <v>10</v>
      </c>
      <c r="H1704" s="39">
        <v>19</v>
      </c>
      <c r="I1704" s="39">
        <v>7</v>
      </c>
      <c r="J1704" s="39">
        <v>5</v>
      </c>
      <c r="K1704" s="39"/>
    </row>
    <row r="1705" spans="1:11" x14ac:dyDescent="0.25">
      <c r="A1705">
        <v>115</v>
      </c>
      <c r="B1705" s="8"/>
      <c r="C1705" s="9"/>
      <c r="D1705" s="9">
        <v>48678</v>
      </c>
      <c r="E1705" s="10"/>
      <c r="F1705" s="9" t="s">
        <v>12</v>
      </c>
      <c r="G1705" s="39" t="s">
        <v>12</v>
      </c>
      <c r="H1705" s="39">
        <v>11</v>
      </c>
      <c r="I1705" s="39">
        <v>5</v>
      </c>
      <c r="J1705" s="39">
        <v>6</v>
      </c>
      <c r="K1705" s="39"/>
    </row>
    <row r="1706" spans="1:11" x14ac:dyDescent="0.25">
      <c r="A1706">
        <v>116</v>
      </c>
      <c r="B1706" s="8"/>
      <c r="C1706" s="9"/>
      <c r="D1706" s="9">
        <v>48678</v>
      </c>
      <c r="E1706" s="10"/>
      <c r="F1706" s="9" t="s">
        <v>12</v>
      </c>
      <c r="G1706" s="39" t="s">
        <v>13</v>
      </c>
      <c r="H1706" s="39"/>
      <c r="I1706" s="39"/>
      <c r="J1706" s="39"/>
      <c r="K1706" s="39"/>
    </row>
    <row r="1707" spans="1:11" x14ac:dyDescent="0.25">
      <c r="A1707">
        <v>117</v>
      </c>
      <c r="B1707" s="8"/>
      <c r="C1707" s="9"/>
      <c r="D1707" s="9">
        <v>48678</v>
      </c>
      <c r="E1707" s="10"/>
      <c r="F1707" s="9" t="s">
        <v>11</v>
      </c>
      <c r="G1707" s="39" t="s">
        <v>11</v>
      </c>
      <c r="H1707" s="39">
        <v>20</v>
      </c>
      <c r="I1707" s="39">
        <v>6</v>
      </c>
      <c r="J1707" s="39">
        <v>6</v>
      </c>
      <c r="K1707" s="39"/>
    </row>
    <row r="1708" spans="1:11" x14ac:dyDescent="0.25">
      <c r="A1708">
        <v>118</v>
      </c>
      <c r="B1708" s="8"/>
      <c r="C1708" s="9"/>
      <c r="D1708" s="9">
        <v>48678</v>
      </c>
      <c r="E1708" s="10"/>
      <c r="F1708" s="9" t="s">
        <v>11</v>
      </c>
      <c r="G1708" s="39" t="s">
        <v>11</v>
      </c>
      <c r="H1708" s="39">
        <v>9</v>
      </c>
      <c r="I1708" s="39">
        <v>5</v>
      </c>
      <c r="J1708" s="39">
        <v>0</v>
      </c>
      <c r="K1708" s="39"/>
    </row>
    <row r="1709" spans="1:11" x14ac:dyDescent="0.25">
      <c r="A1709">
        <v>119</v>
      </c>
      <c r="B1709" s="8"/>
      <c r="C1709" s="9"/>
      <c r="D1709" s="9">
        <v>48678</v>
      </c>
      <c r="E1709" s="10"/>
      <c r="F1709" s="9" t="s">
        <v>10</v>
      </c>
      <c r="G1709" s="39" t="s">
        <v>13</v>
      </c>
      <c r="H1709" s="39"/>
      <c r="I1709" s="39"/>
      <c r="J1709" s="39"/>
      <c r="K1709" s="39"/>
    </row>
    <row r="1710" spans="1:11" x14ac:dyDescent="0.25">
      <c r="B1710" s="8"/>
      <c r="C1710" s="9"/>
      <c r="D1710" s="9">
        <v>48678</v>
      </c>
      <c r="E1710" s="10"/>
      <c r="F1710" s="9"/>
      <c r="G1710" s="39" t="s">
        <v>11</v>
      </c>
      <c r="H1710" s="39">
        <v>7</v>
      </c>
      <c r="I1710" s="39">
        <v>6</v>
      </c>
      <c r="J1710" s="39">
        <v>0</v>
      </c>
      <c r="K1710" s="39"/>
    </row>
    <row r="1711" spans="1:11" x14ac:dyDescent="0.25">
      <c r="B1711" s="8"/>
      <c r="C1711" s="9"/>
      <c r="D1711" s="9">
        <v>48678</v>
      </c>
      <c r="E1711" s="10"/>
      <c r="F1711" s="9"/>
      <c r="G1711" s="39" t="s">
        <v>11</v>
      </c>
      <c r="H1711" s="39">
        <v>12</v>
      </c>
      <c r="I1711" s="39">
        <v>5</v>
      </c>
      <c r="J1711" s="39">
        <v>4</v>
      </c>
      <c r="K1711" s="39"/>
    </row>
    <row r="1712" spans="1:11" x14ac:dyDescent="0.25">
      <c r="B1712" s="8"/>
      <c r="C1712" s="9"/>
      <c r="D1712" s="9">
        <v>48678</v>
      </c>
      <c r="E1712" s="10"/>
      <c r="F1712" s="9"/>
      <c r="G1712" s="39" t="s">
        <v>11</v>
      </c>
      <c r="H1712" s="39">
        <v>19</v>
      </c>
      <c r="I1712" s="39">
        <v>5</v>
      </c>
      <c r="J1712" s="39">
        <v>9</v>
      </c>
      <c r="K1712" s="39"/>
    </row>
    <row r="1713" spans="1:11" x14ac:dyDescent="0.25">
      <c r="B1713" s="8"/>
      <c r="C1713" s="9"/>
      <c r="D1713" s="9">
        <v>48678</v>
      </c>
      <c r="E1713" s="10"/>
      <c r="F1713" s="9"/>
      <c r="G1713" s="39" t="s">
        <v>11</v>
      </c>
      <c r="H1713" s="39">
        <v>22</v>
      </c>
      <c r="I1713" s="39">
        <v>3</v>
      </c>
      <c r="J1713" s="39">
        <v>4</v>
      </c>
      <c r="K1713" s="39"/>
    </row>
    <row r="1714" spans="1:11" x14ac:dyDescent="0.25">
      <c r="A1714">
        <v>1</v>
      </c>
      <c r="B1714" s="8">
        <v>14</v>
      </c>
      <c r="C1714" s="9" t="s">
        <v>18</v>
      </c>
      <c r="D1714" s="9">
        <v>8492</v>
      </c>
      <c r="E1714" s="10" t="s">
        <v>11</v>
      </c>
      <c r="F1714" s="9" t="s">
        <v>11</v>
      </c>
      <c r="G1714" s="39" t="s">
        <v>10</v>
      </c>
      <c r="H1714" s="39">
        <v>20</v>
      </c>
      <c r="I1714" s="39">
        <v>3</v>
      </c>
      <c r="J1714" s="39">
        <v>4</v>
      </c>
      <c r="K1714" s="39"/>
    </row>
    <row r="1715" spans="1:11" x14ac:dyDescent="0.25">
      <c r="A1715">
        <v>2</v>
      </c>
      <c r="B1715" s="8"/>
      <c r="C1715" s="9"/>
      <c r="D1715" s="9">
        <v>8492</v>
      </c>
      <c r="E1715" s="10" t="s">
        <v>11</v>
      </c>
      <c r="F1715" s="9" t="s">
        <v>11</v>
      </c>
      <c r="G1715" s="39" t="s">
        <v>11</v>
      </c>
      <c r="H1715" s="39">
        <v>9</v>
      </c>
      <c r="I1715" s="39">
        <v>4</v>
      </c>
      <c r="J1715" s="39">
        <v>0</v>
      </c>
      <c r="K1715" s="39" t="s">
        <v>47</v>
      </c>
    </row>
    <row r="1716" spans="1:11" x14ac:dyDescent="0.25">
      <c r="A1716">
        <v>3</v>
      </c>
      <c r="B1716" s="8"/>
      <c r="C1716" s="9"/>
      <c r="D1716" s="9">
        <v>8492</v>
      </c>
      <c r="E1716" s="10" t="s">
        <v>12</v>
      </c>
      <c r="F1716" s="9" t="s">
        <v>12</v>
      </c>
      <c r="G1716" s="39" t="s">
        <v>14</v>
      </c>
      <c r="H1716" s="39"/>
      <c r="I1716" s="39"/>
      <c r="J1716" s="39"/>
      <c r="K1716" s="39" t="s">
        <v>48</v>
      </c>
    </row>
    <row r="1717" spans="1:11" x14ac:dyDescent="0.25">
      <c r="A1717">
        <v>4</v>
      </c>
      <c r="B1717" s="8"/>
      <c r="C1717" s="9"/>
      <c r="D1717" s="9">
        <v>8492</v>
      </c>
      <c r="E1717" s="10" t="s">
        <v>11</v>
      </c>
      <c r="F1717" s="9" t="s">
        <v>11</v>
      </c>
      <c r="G1717" s="39" t="s">
        <v>11</v>
      </c>
      <c r="H1717" s="39">
        <v>16</v>
      </c>
      <c r="I1717" s="39">
        <v>4</v>
      </c>
      <c r="J1717" s="39">
        <v>5</v>
      </c>
      <c r="K1717" s="39" t="s">
        <v>49</v>
      </c>
    </row>
    <row r="1718" spans="1:11" x14ac:dyDescent="0.25">
      <c r="A1718">
        <v>5</v>
      </c>
      <c r="B1718" s="8"/>
      <c r="C1718" s="9"/>
      <c r="D1718" s="9">
        <v>8492</v>
      </c>
      <c r="E1718" s="10" t="s">
        <v>11</v>
      </c>
      <c r="F1718" s="9" t="s">
        <v>13</v>
      </c>
      <c r="G1718" s="39" t="s">
        <v>13</v>
      </c>
      <c r="H1718" s="39"/>
      <c r="I1718" s="39"/>
      <c r="J1718" s="39"/>
      <c r="K1718" s="39"/>
    </row>
    <row r="1719" spans="1:11" x14ac:dyDescent="0.25">
      <c r="A1719">
        <v>6</v>
      </c>
      <c r="B1719" s="8"/>
      <c r="C1719" s="9"/>
      <c r="D1719" s="9">
        <v>8492</v>
      </c>
      <c r="E1719" s="10" t="s">
        <v>10</v>
      </c>
      <c r="F1719" s="9" t="s">
        <v>10</v>
      </c>
      <c r="G1719" s="39" t="s">
        <v>11</v>
      </c>
      <c r="H1719" s="39">
        <v>23</v>
      </c>
      <c r="I1719" s="39">
        <v>5</v>
      </c>
      <c r="J1719" s="39">
        <v>11</v>
      </c>
      <c r="K1719" s="39"/>
    </row>
    <row r="1720" spans="1:11" x14ac:dyDescent="0.25">
      <c r="A1720">
        <v>7</v>
      </c>
      <c r="B1720" s="8"/>
      <c r="C1720" s="9"/>
      <c r="D1720" s="9">
        <v>8492</v>
      </c>
      <c r="E1720" s="10" t="s">
        <v>12</v>
      </c>
      <c r="F1720" s="9" t="s">
        <v>11</v>
      </c>
      <c r="G1720" s="39" t="s">
        <v>11</v>
      </c>
      <c r="H1720" s="39">
        <v>26</v>
      </c>
      <c r="I1720" s="39">
        <v>5</v>
      </c>
      <c r="J1720" s="39">
        <v>3</v>
      </c>
      <c r="K1720" s="39"/>
    </row>
    <row r="1721" spans="1:11" x14ac:dyDescent="0.25">
      <c r="A1721">
        <v>8</v>
      </c>
      <c r="B1721" s="8"/>
      <c r="C1721" s="9"/>
      <c r="D1721" s="9">
        <v>8492</v>
      </c>
      <c r="E1721" s="10" t="s">
        <v>11</v>
      </c>
      <c r="F1721" s="9" t="s">
        <v>12</v>
      </c>
      <c r="G1721" s="39" t="s">
        <v>13</v>
      </c>
      <c r="H1721" s="39"/>
      <c r="I1721" s="39"/>
      <c r="J1721" s="39"/>
      <c r="K1721" s="39"/>
    </row>
    <row r="1722" spans="1:11" x14ac:dyDescent="0.25">
      <c r="A1722">
        <v>9</v>
      </c>
      <c r="B1722" s="8"/>
      <c r="C1722" s="9"/>
      <c r="D1722" s="9">
        <v>8492</v>
      </c>
      <c r="E1722" s="10" t="s">
        <v>11</v>
      </c>
      <c r="F1722" s="9" t="s">
        <v>11</v>
      </c>
      <c r="G1722" s="39" t="s">
        <v>11</v>
      </c>
      <c r="H1722" s="39">
        <v>10</v>
      </c>
      <c r="I1722" s="39">
        <v>4</v>
      </c>
      <c r="J1722" s="39">
        <v>3</v>
      </c>
      <c r="K1722" s="39"/>
    </row>
    <row r="1723" spans="1:11" x14ac:dyDescent="0.25">
      <c r="A1723">
        <v>10</v>
      </c>
      <c r="B1723" s="8"/>
      <c r="C1723" s="9"/>
      <c r="D1723" s="9">
        <v>8492</v>
      </c>
      <c r="E1723" s="10" t="s">
        <v>11</v>
      </c>
      <c r="F1723" s="9" t="s">
        <v>12</v>
      </c>
      <c r="G1723" s="39" t="s">
        <v>14</v>
      </c>
      <c r="H1723" s="39"/>
      <c r="I1723" s="39"/>
      <c r="J1723" s="39"/>
      <c r="K1723" s="39"/>
    </row>
    <row r="1724" spans="1:11" x14ac:dyDescent="0.25">
      <c r="A1724">
        <v>11</v>
      </c>
      <c r="B1724" s="8"/>
      <c r="C1724" s="9"/>
      <c r="D1724" s="9">
        <v>8492</v>
      </c>
      <c r="E1724" s="10" t="s">
        <v>10</v>
      </c>
      <c r="F1724" s="9" t="s">
        <v>11</v>
      </c>
      <c r="G1724" s="39" t="s">
        <v>13</v>
      </c>
      <c r="H1724" s="39"/>
      <c r="I1724" s="39"/>
      <c r="J1724" s="39"/>
      <c r="K1724" s="39"/>
    </row>
    <row r="1725" spans="1:11" x14ac:dyDescent="0.25">
      <c r="A1725">
        <v>12</v>
      </c>
      <c r="B1725" s="8"/>
      <c r="C1725" s="9"/>
      <c r="D1725" s="9">
        <v>8492</v>
      </c>
      <c r="E1725" s="10" t="s">
        <v>11</v>
      </c>
      <c r="F1725" s="9" t="s">
        <v>11</v>
      </c>
      <c r="G1725" s="39" t="s">
        <v>11</v>
      </c>
      <c r="H1725" s="39">
        <v>13</v>
      </c>
      <c r="I1725" s="39">
        <v>5</v>
      </c>
      <c r="J1725" s="39">
        <v>6</v>
      </c>
      <c r="K1725" s="39"/>
    </row>
    <row r="1726" spans="1:11" x14ac:dyDescent="0.25">
      <c r="A1726">
        <v>13</v>
      </c>
      <c r="B1726" s="8"/>
      <c r="C1726" s="9"/>
      <c r="D1726" s="9">
        <v>8492</v>
      </c>
      <c r="E1726" s="10" t="s">
        <v>11</v>
      </c>
      <c r="F1726" s="9" t="s">
        <v>13</v>
      </c>
      <c r="G1726" s="39" t="s">
        <v>14</v>
      </c>
      <c r="H1726" s="39"/>
      <c r="I1726" s="39"/>
      <c r="J1726" s="39"/>
      <c r="K1726" s="39"/>
    </row>
    <row r="1727" spans="1:11" x14ac:dyDescent="0.25">
      <c r="A1727">
        <v>14</v>
      </c>
      <c r="B1727" s="8"/>
      <c r="C1727" s="9"/>
      <c r="D1727" s="9">
        <v>8492</v>
      </c>
      <c r="E1727" s="10" t="s">
        <v>11</v>
      </c>
      <c r="F1727" s="9" t="s">
        <v>11</v>
      </c>
      <c r="G1727" s="39" t="s">
        <v>13</v>
      </c>
      <c r="H1727" s="39"/>
      <c r="I1727" s="39"/>
      <c r="J1727" s="39"/>
      <c r="K1727" s="39"/>
    </row>
    <row r="1728" spans="1:11" x14ac:dyDescent="0.25">
      <c r="A1728">
        <v>15</v>
      </c>
      <c r="B1728" s="8"/>
      <c r="C1728" s="9"/>
      <c r="D1728" s="9">
        <v>8492</v>
      </c>
      <c r="E1728" s="10" t="s">
        <v>11</v>
      </c>
      <c r="F1728" s="9" t="s">
        <v>11</v>
      </c>
      <c r="G1728" s="39" t="s">
        <v>13</v>
      </c>
      <c r="H1728" s="39"/>
      <c r="I1728" s="39"/>
      <c r="J1728" s="39"/>
      <c r="K1728" s="39"/>
    </row>
    <row r="1729" spans="1:11" x14ac:dyDescent="0.25">
      <c r="A1729">
        <v>16</v>
      </c>
      <c r="B1729" s="8"/>
      <c r="C1729" s="9"/>
      <c r="D1729" s="9">
        <v>8492</v>
      </c>
      <c r="E1729" s="10" t="s">
        <v>11</v>
      </c>
      <c r="F1729" s="9" t="s">
        <v>12</v>
      </c>
      <c r="G1729" s="39" t="s">
        <v>13</v>
      </c>
      <c r="H1729" s="39"/>
      <c r="I1729" s="39"/>
      <c r="J1729" s="39"/>
      <c r="K1729" s="39"/>
    </row>
    <row r="1730" spans="1:11" x14ac:dyDescent="0.25">
      <c r="A1730">
        <v>17</v>
      </c>
      <c r="B1730" s="8"/>
      <c r="C1730" s="9"/>
      <c r="D1730" s="9">
        <v>8492</v>
      </c>
      <c r="E1730" s="10" t="s">
        <v>11</v>
      </c>
      <c r="F1730" s="9" t="s">
        <v>11</v>
      </c>
      <c r="G1730" s="39" t="s">
        <v>11</v>
      </c>
      <c r="H1730" s="39">
        <v>10</v>
      </c>
      <c r="I1730" s="39">
        <v>4</v>
      </c>
      <c r="J1730" s="39">
        <v>0</v>
      </c>
      <c r="K1730" s="39"/>
    </row>
    <row r="1731" spans="1:11" x14ac:dyDescent="0.25">
      <c r="A1731">
        <v>18</v>
      </c>
      <c r="B1731" s="8"/>
      <c r="C1731" s="9"/>
      <c r="D1731" s="9">
        <v>8492</v>
      </c>
      <c r="E1731" s="10" t="s">
        <v>10</v>
      </c>
      <c r="F1731" s="9" t="s">
        <v>10</v>
      </c>
      <c r="G1731" s="39" t="s">
        <v>10</v>
      </c>
      <c r="H1731" s="39">
        <v>29</v>
      </c>
      <c r="I1731" s="39">
        <v>6</v>
      </c>
      <c r="J1731" s="39">
        <v>9</v>
      </c>
      <c r="K1731" s="39"/>
    </row>
    <row r="1732" spans="1:11" x14ac:dyDescent="0.25">
      <c r="A1732">
        <v>19</v>
      </c>
      <c r="B1732" s="8"/>
      <c r="C1732" s="9"/>
      <c r="D1732" s="9">
        <v>8492</v>
      </c>
      <c r="E1732" s="10" t="s">
        <v>11</v>
      </c>
      <c r="F1732" s="9" t="s">
        <v>11</v>
      </c>
      <c r="G1732" s="39" t="s">
        <v>11</v>
      </c>
      <c r="H1732" s="39">
        <v>21</v>
      </c>
      <c r="I1732" s="39">
        <v>4</v>
      </c>
      <c r="J1732" s="39">
        <v>4</v>
      </c>
      <c r="K1732" s="39"/>
    </row>
    <row r="1733" spans="1:11" x14ac:dyDescent="0.25">
      <c r="A1733">
        <v>20</v>
      </c>
      <c r="B1733" s="8"/>
      <c r="C1733" s="9"/>
      <c r="D1733" s="9">
        <v>8492</v>
      </c>
      <c r="E1733" s="10" t="s">
        <v>11</v>
      </c>
      <c r="F1733" s="9" t="s">
        <v>11</v>
      </c>
      <c r="G1733" s="39" t="s">
        <v>12</v>
      </c>
      <c r="H1733" s="39">
        <v>28</v>
      </c>
      <c r="I1733" s="39">
        <v>6</v>
      </c>
      <c r="J1733" s="39">
        <v>13</v>
      </c>
      <c r="K1733" s="39"/>
    </row>
    <row r="1734" spans="1:11" x14ac:dyDescent="0.25">
      <c r="A1734">
        <v>21</v>
      </c>
      <c r="B1734" s="8"/>
      <c r="C1734" s="9"/>
      <c r="D1734" s="9">
        <v>8492</v>
      </c>
      <c r="E1734" s="10" t="s">
        <v>11</v>
      </c>
      <c r="F1734" s="9" t="s">
        <v>11</v>
      </c>
      <c r="G1734" s="39" t="s">
        <v>13</v>
      </c>
      <c r="H1734" s="39"/>
      <c r="I1734" s="39"/>
      <c r="J1734" s="39"/>
      <c r="K1734" s="39"/>
    </row>
    <row r="1735" spans="1:11" x14ac:dyDescent="0.25">
      <c r="A1735">
        <v>22</v>
      </c>
      <c r="B1735" s="8"/>
      <c r="C1735" s="9"/>
      <c r="D1735" s="9">
        <v>8492</v>
      </c>
      <c r="E1735" s="10" t="s">
        <v>11</v>
      </c>
      <c r="F1735" s="9" t="s">
        <v>10</v>
      </c>
      <c r="G1735" s="39" t="s">
        <v>9</v>
      </c>
      <c r="H1735" s="39">
        <v>30</v>
      </c>
      <c r="I1735" s="39">
        <v>6</v>
      </c>
      <c r="J1735" s="39">
        <v>6</v>
      </c>
      <c r="K1735" s="39"/>
    </row>
    <row r="1736" spans="1:11" x14ac:dyDescent="0.25">
      <c r="A1736">
        <v>23</v>
      </c>
      <c r="B1736" s="8"/>
      <c r="C1736" s="9"/>
      <c r="D1736" s="9">
        <v>8492</v>
      </c>
      <c r="E1736" s="10" t="s">
        <v>11</v>
      </c>
      <c r="F1736" s="9" t="s">
        <v>11</v>
      </c>
      <c r="G1736" s="39" t="s">
        <v>9</v>
      </c>
      <c r="H1736" s="39">
        <v>30</v>
      </c>
      <c r="I1736" s="39">
        <v>5</v>
      </c>
      <c r="J1736" s="39">
        <v>7</v>
      </c>
      <c r="K1736" s="39"/>
    </row>
    <row r="1737" spans="1:11" x14ac:dyDescent="0.25">
      <c r="A1737">
        <v>24</v>
      </c>
      <c r="B1737" s="8"/>
      <c r="C1737" s="9"/>
      <c r="D1737" s="9">
        <v>8492</v>
      </c>
      <c r="E1737" s="10" t="s">
        <v>11</v>
      </c>
      <c r="F1737" s="9" t="s">
        <v>11</v>
      </c>
      <c r="G1737" s="39" t="s">
        <v>12</v>
      </c>
      <c r="H1737" s="39">
        <v>17</v>
      </c>
      <c r="I1737" s="39">
        <v>3</v>
      </c>
      <c r="J1737" s="39">
        <v>8</v>
      </c>
      <c r="K1737" s="39"/>
    </row>
    <row r="1738" spans="1:11" x14ac:dyDescent="0.25">
      <c r="A1738">
        <v>25</v>
      </c>
      <c r="B1738" s="8"/>
      <c r="C1738" s="9"/>
      <c r="D1738" s="9">
        <v>8492</v>
      </c>
      <c r="E1738" s="10" t="s">
        <v>11</v>
      </c>
      <c r="F1738" s="9" t="s">
        <v>10</v>
      </c>
      <c r="G1738" s="39" t="s">
        <v>11</v>
      </c>
      <c r="H1738" s="39">
        <v>17</v>
      </c>
      <c r="I1738" s="39">
        <v>2</v>
      </c>
      <c r="J1738" s="39">
        <v>4</v>
      </c>
      <c r="K1738" s="39"/>
    </row>
    <row r="1739" spans="1:11" x14ac:dyDescent="0.25">
      <c r="A1739">
        <v>26</v>
      </c>
      <c r="B1739" s="8"/>
      <c r="C1739" s="9"/>
      <c r="D1739" s="9">
        <v>8492</v>
      </c>
      <c r="E1739" s="10" t="s">
        <v>11</v>
      </c>
      <c r="F1739" s="9" t="s">
        <v>11</v>
      </c>
      <c r="G1739" s="39" t="s">
        <v>12</v>
      </c>
      <c r="H1739" s="39">
        <v>18</v>
      </c>
      <c r="I1739" s="39">
        <v>3</v>
      </c>
      <c r="J1739" s="39">
        <v>8</v>
      </c>
      <c r="K1739" s="39"/>
    </row>
    <row r="1740" spans="1:11" x14ac:dyDescent="0.25">
      <c r="A1740">
        <v>27</v>
      </c>
      <c r="B1740" s="8"/>
      <c r="C1740" s="9"/>
      <c r="D1740" s="9">
        <v>8492</v>
      </c>
      <c r="E1740" s="10" t="s">
        <v>11</v>
      </c>
      <c r="F1740" s="9" t="s">
        <v>13</v>
      </c>
      <c r="G1740" s="39" t="s">
        <v>13</v>
      </c>
      <c r="H1740" s="39"/>
      <c r="I1740" s="39"/>
      <c r="J1740" s="39"/>
      <c r="K1740" s="39"/>
    </row>
    <row r="1741" spans="1:11" x14ac:dyDescent="0.25">
      <c r="A1741">
        <v>28</v>
      </c>
      <c r="B1741" s="8"/>
      <c r="C1741" s="9"/>
      <c r="D1741" s="9">
        <v>8492</v>
      </c>
      <c r="E1741" s="10" t="s">
        <v>11</v>
      </c>
      <c r="F1741" s="9" t="s">
        <v>10</v>
      </c>
      <c r="G1741" s="39" t="s">
        <v>10</v>
      </c>
      <c r="H1741" s="39">
        <v>18</v>
      </c>
      <c r="I1741" s="39">
        <v>5</v>
      </c>
      <c r="J1741" s="39">
        <v>6</v>
      </c>
      <c r="K1741" s="39"/>
    </row>
    <row r="1742" spans="1:11" x14ac:dyDescent="0.25">
      <c r="A1742">
        <v>29</v>
      </c>
      <c r="B1742" s="8"/>
      <c r="C1742" s="9"/>
      <c r="D1742" s="9">
        <v>8492</v>
      </c>
      <c r="E1742" s="10" t="s">
        <v>11</v>
      </c>
      <c r="F1742" s="9" t="s">
        <v>11</v>
      </c>
      <c r="G1742" s="39" t="s">
        <v>10</v>
      </c>
      <c r="H1742" s="39">
        <v>17</v>
      </c>
      <c r="I1742" s="39">
        <v>4</v>
      </c>
      <c r="J1742" s="39">
        <v>5</v>
      </c>
      <c r="K1742" s="39"/>
    </row>
    <row r="1743" spans="1:11" x14ac:dyDescent="0.25">
      <c r="A1743">
        <v>30</v>
      </c>
      <c r="B1743" s="8"/>
      <c r="C1743" s="9"/>
      <c r="D1743" s="9">
        <v>8492</v>
      </c>
      <c r="E1743" s="10" t="s">
        <v>10</v>
      </c>
      <c r="F1743" s="9" t="s">
        <v>9</v>
      </c>
      <c r="G1743" s="39" t="s">
        <v>9</v>
      </c>
      <c r="H1743" s="39">
        <v>30</v>
      </c>
      <c r="I1743" s="39">
        <v>6</v>
      </c>
      <c r="J1743" s="39">
        <v>7</v>
      </c>
      <c r="K1743" s="39"/>
    </row>
    <row r="1744" spans="1:11" x14ac:dyDescent="0.25">
      <c r="A1744">
        <v>31</v>
      </c>
      <c r="B1744" s="8"/>
      <c r="C1744" s="9"/>
      <c r="D1744" s="9">
        <v>8492</v>
      </c>
      <c r="E1744" s="10" t="s">
        <v>11</v>
      </c>
      <c r="F1744" s="9" t="s">
        <v>11</v>
      </c>
      <c r="G1744" s="39" t="s">
        <v>12</v>
      </c>
      <c r="H1744" s="39">
        <v>27</v>
      </c>
      <c r="I1744" s="39">
        <v>4</v>
      </c>
      <c r="J1744" s="39">
        <v>9</v>
      </c>
      <c r="K1744" s="39"/>
    </row>
    <row r="1745" spans="1:11" x14ac:dyDescent="0.25">
      <c r="A1745">
        <v>32</v>
      </c>
      <c r="B1745" s="8"/>
      <c r="C1745" s="9"/>
      <c r="D1745" s="9">
        <v>8492</v>
      </c>
      <c r="E1745" s="10" t="s">
        <v>11</v>
      </c>
      <c r="F1745" s="9" t="s">
        <v>11</v>
      </c>
      <c r="G1745" s="39" t="s">
        <v>12</v>
      </c>
      <c r="H1745" s="39">
        <v>21</v>
      </c>
      <c r="I1745" s="39">
        <v>4</v>
      </c>
      <c r="J1745" s="39">
        <v>9</v>
      </c>
      <c r="K1745" s="39"/>
    </row>
    <row r="1746" spans="1:11" x14ac:dyDescent="0.25">
      <c r="A1746">
        <v>33</v>
      </c>
      <c r="B1746" s="8"/>
      <c r="C1746" s="9"/>
      <c r="D1746" s="9">
        <v>8492</v>
      </c>
      <c r="E1746" s="10" t="s">
        <v>11</v>
      </c>
      <c r="F1746" s="9" t="s">
        <v>11</v>
      </c>
      <c r="G1746" s="39" t="s">
        <v>11</v>
      </c>
      <c r="H1746" s="39">
        <v>24</v>
      </c>
      <c r="I1746" s="39">
        <v>4</v>
      </c>
      <c r="J1746" s="39">
        <v>7</v>
      </c>
      <c r="K1746" s="39"/>
    </row>
    <row r="1747" spans="1:11" x14ac:dyDescent="0.25">
      <c r="A1747">
        <v>34</v>
      </c>
      <c r="B1747" s="8"/>
      <c r="C1747" s="9"/>
      <c r="D1747" s="9">
        <v>8492</v>
      </c>
      <c r="E1747" s="10" t="s">
        <v>11</v>
      </c>
      <c r="F1747" s="9" t="s">
        <v>12</v>
      </c>
      <c r="G1747" s="39" t="s">
        <v>11</v>
      </c>
      <c r="H1747" s="39">
        <v>12</v>
      </c>
      <c r="I1747" s="39">
        <v>4</v>
      </c>
      <c r="J1747" s="39">
        <v>3</v>
      </c>
      <c r="K1747" s="39"/>
    </row>
    <row r="1748" spans="1:11" x14ac:dyDescent="0.25">
      <c r="A1748">
        <v>35</v>
      </c>
      <c r="B1748" s="8"/>
      <c r="C1748" s="9"/>
      <c r="D1748" s="9">
        <v>8492</v>
      </c>
      <c r="E1748" s="10" t="s">
        <v>11</v>
      </c>
      <c r="F1748" s="9" t="s">
        <v>11</v>
      </c>
      <c r="G1748" s="39" t="s">
        <v>13</v>
      </c>
      <c r="H1748" s="39"/>
      <c r="I1748" s="39"/>
      <c r="J1748" s="39"/>
      <c r="K1748" s="39"/>
    </row>
    <row r="1749" spans="1:11" x14ac:dyDescent="0.25">
      <c r="A1749">
        <v>36</v>
      </c>
      <c r="B1749" s="8"/>
      <c r="C1749" s="9"/>
      <c r="D1749" s="9">
        <v>8492</v>
      </c>
      <c r="E1749" s="10" t="s">
        <v>11</v>
      </c>
      <c r="F1749" s="9" t="s">
        <v>10</v>
      </c>
      <c r="G1749" s="39" t="s">
        <v>9</v>
      </c>
      <c r="H1749" s="39">
        <v>29</v>
      </c>
      <c r="I1749" s="39">
        <v>6</v>
      </c>
      <c r="J1749" s="39">
        <v>7</v>
      </c>
      <c r="K1749" s="39"/>
    </row>
    <row r="1750" spans="1:11" x14ac:dyDescent="0.25">
      <c r="A1750">
        <v>37</v>
      </c>
      <c r="B1750" s="8"/>
      <c r="C1750" s="9"/>
      <c r="D1750" s="9">
        <v>8492</v>
      </c>
      <c r="E1750" s="10" t="s">
        <v>10</v>
      </c>
      <c r="F1750" s="9" t="s">
        <v>10</v>
      </c>
      <c r="G1750" s="39" t="s">
        <v>9</v>
      </c>
      <c r="H1750" s="39">
        <v>32</v>
      </c>
      <c r="I1750" s="39">
        <v>6</v>
      </c>
      <c r="J1750" s="39">
        <v>9</v>
      </c>
      <c r="K1750" s="39" t="s">
        <v>87</v>
      </c>
    </row>
    <row r="1751" spans="1:11" x14ac:dyDescent="0.25">
      <c r="A1751">
        <v>38</v>
      </c>
      <c r="B1751" s="8"/>
      <c r="C1751" s="9"/>
      <c r="D1751" s="9">
        <v>8492</v>
      </c>
      <c r="E1751" s="10" t="s">
        <v>10</v>
      </c>
      <c r="F1751" s="9" t="s">
        <v>10</v>
      </c>
      <c r="G1751" s="39" t="s">
        <v>13</v>
      </c>
      <c r="H1751" s="39"/>
      <c r="I1751" s="39"/>
      <c r="J1751" s="39"/>
      <c r="K1751" s="39"/>
    </row>
    <row r="1752" spans="1:11" x14ac:dyDescent="0.25">
      <c r="A1752">
        <v>39</v>
      </c>
      <c r="B1752" s="8"/>
      <c r="C1752" s="9"/>
      <c r="D1752" s="9">
        <v>8492</v>
      </c>
      <c r="E1752" s="10" t="s">
        <v>11</v>
      </c>
      <c r="F1752" s="9" t="s">
        <v>11</v>
      </c>
      <c r="G1752" s="39" t="s">
        <v>11</v>
      </c>
      <c r="H1752" s="39">
        <v>15</v>
      </c>
      <c r="I1752" s="39">
        <v>5</v>
      </c>
      <c r="J1752" s="39">
        <v>6</v>
      </c>
      <c r="K1752" s="39"/>
    </row>
    <row r="1753" spans="1:11" x14ac:dyDescent="0.25">
      <c r="A1753">
        <v>40</v>
      </c>
      <c r="B1753" s="8"/>
      <c r="C1753" s="9"/>
      <c r="D1753" s="9">
        <v>8492</v>
      </c>
      <c r="E1753" s="10" t="s">
        <v>11</v>
      </c>
      <c r="F1753" s="9" t="s">
        <v>11</v>
      </c>
      <c r="G1753" s="39" t="s">
        <v>11</v>
      </c>
      <c r="H1753" s="39">
        <v>8</v>
      </c>
      <c r="I1753" s="39">
        <v>4</v>
      </c>
      <c r="J1753" s="39">
        <v>0</v>
      </c>
      <c r="K1753" s="39"/>
    </row>
    <row r="1754" spans="1:11" x14ac:dyDescent="0.25">
      <c r="A1754">
        <v>41</v>
      </c>
      <c r="B1754" s="8"/>
      <c r="C1754" s="9"/>
      <c r="D1754" s="9">
        <v>8492</v>
      </c>
      <c r="E1754" s="10" t="s">
        <v>13</v>
      </c>
      <c r="F1754" s="9" t="s">
        <v>11</v>
      </c>
      <c r="G1754" s="39" t="s">
        <v>13</v>
      </c>
      <c r="H1754" s="39"/>
      <c r="I1754" s="39"/>
      <c r="J1754" s="39"/>
      <c r="K1754" s="39"/>
    </row>
    <row r="1755" spans="1:11" x14ac:dyDescent="0.25">
      <c r="A1755">
        <v>42</v>
      </c>
      <c r="B1755" s="8"/>
      <c r="C1755" s="9"/>
      <c r="D1755" s="9">
        <v>8492</v>
      </c>
      <c r="E1755" s="10" t="s">
        <v>11</v>
      </c>
      <c r="F1755" s="9" t="s">
        <v>13</v>
      </c>
      <c r="G1755" s="39" t="s">
        <v>13</v>
      </c>
      <c r="H1755" s="39"/>
      <c r="I1755" s="39"/>
      <c r="J1755" s="39"/>
      <c r="K1755" s="39"/>
    </row>
    <row r="1756" spans="1:11" x14ac:dyDescent="0.25">
      <c r="A1756">
        <v>43</v>
      </c>
      <c r="B1756" s="8"/>
      <c r="C1756" s="9"/>
      <c r="D1756" s="9">
        <v>8492</v>
      </c>
      <c r="E1756" s="10" t="s">
        <v>11</v>
      </c>
      <c r="F1756" s="9" t="s">
        <v>12</v>
      </c>
      <c r="G1756" s="39" t="s">
        <v>12</v>
      </c>
      <c r="H1756" s="39">
        <v>29</v>
      </c>
      <c r="I1756" s="39">
        <v>6</v>
      </c>
      <c r="J1756" s="39">
        <v>10</v>
      </c>
      <c r="K1756" s="39"/>
    </row>
    <row r="1757" spans="1:11" x14ac:dyDescent="0.25">
      <c r="A1757">
        <v>44</v>
      </c>
      <c r="B1757" s="8"/>
      <c r="C1757" s="9"/>
      <c r="D1757" s="9">
        <v>8492</v>
      </c>
      <c r="E1757" s="10" t="s">
        <v>11</v>
      </c>
      <c r="F1757" s="9" t="s">
        <v>11</v>
      </c>
      <c r="G1757" s="39" t="s">
        <v>11</v>
      </c>
      <c r="H1757" s="39">
        <v>19</v>
      </c>
      <c r="I1757" s="39">
        <v>4</v>
      </c>
      <c r="J1757" s="39">
        <v>10</v>
      </c>
      <c r="K1757" s="39"/>
    </row>
    <row r="1758" spans="1:11" x14ac:dyDescent="0.25">
      <c r="A1758">
        <v>45</v>
      </c>
      <c r="B1758" s="8"/>
      <c r="C1758" s="9"/>
      <c r="D1758" s="9">
        <v>8492</v>
      </c>
      <c r="E1758" s="10" t="s">
        <v>11</v>
      </c>
      <c r="F1758" s="9" t="s">
        <v>12</v>
      </c>
      <c r="G1758" s="39" t="s">
        <v>14</v>
      </c>
      <c r="H1758" s="39"/>
      <c r="I1758" s="39"/>
      <c r="J1758" s="39"/>
      <c r="K1758" s="39"/>
    </row>
    <row r="1759" spans="1:11" x14ac:dyDescent="0.25">
      <c r="A1759">
        <v>46</v>
      </c>
      <c r="B1759" s="8"/>
      <c r="C1759" s="9"/>
      <c r="D1759" s="9">
        <v>8492</v>
      </c>
      <c r="E1759" s="10" t="s">
        <v>11</v>
      </c>
      <c r="F1759" s="9" t="s">
        <v>12</v>
      </c>
      <c r="G1759" s="39" t="s">
        <v>12</v>
      </c>
      <c r="H1759" s="39">
        <v>22</v>
      </c>
      <c r="I1759" s="39">
        <v>2</v>
      </c>
      <c r="J1759" s="39">
        <v>7</v>
      </c>
      <c r="K1759" s="39"/>
    </row>
    <row r="1760" spans="1:11" x14ac:dyDescent="0.25">
      <c r="A1760">
        <v>47</v>
      </c>
      <c r="B1760" s="8"/>
      <c r="C1760" s="9"/>
      <c r="D1760" s="9">
        <v>8492</v>
      </c>
      <c r="E1760" s="10" t="s">
        <v>12</v>
      </c>
      <c r="F1760" s="9" t="s">
        <v>12</v>
      </c>
      <c r="G1760" s="39" t="s">
        <v>13</v>
      </c>
      <c r="H1760" s="39"/>
      <c r="I1760" s="39"/>
      <c r="J1760" s="39"/>
      <c r="K1760" s="39"/>
    </row>
    <row r="1761" spans="1:11" x14ac:dyDescent="0.25">
      <c r="A1761">
        <v>48</v>
      </c>
      <c r="B1761" s="8"/>
      <c r="C1761" s="9"/>
      <c r="D1761" s="9">
        <v>8492</v>
      </c>
      <c r="E1761" s="10" t="s">
        <v>11</v>
      </c>
      <c r="F1761" s="9" t="s">
        <v>12</v>
      </c>
      <c r="G1761" s="39" t="s">
        <v>13</v>
      </c>
      <c r="H1761" s="39"/>
      <c r="I1761" s="39"/>
      <c r="J1761" s="39"/>
      <c r="K1761" s="39"/>
    </row>
    <row r="1762" spans="1:11" x14ac:dyDescent="0.25">
      <c r="A1762">
        <v>49</v>
      </c>
      <c r="B1762" s="8"/>
      <c r="C1762" s="9"/>
      <c r="D1762" s="9">
        <v>8492</v>
      </c>
      <c r="E1762" s="10" t="s">
        <v>11</v>
      </c>
      <c r="F1762" s="9" t="s">
        <v>11</v>
      </c>
      <c r="G1762" s="39" t="s">
        <v>12</v>
      </c>
      <c r="H1762" s="39">
        <v>16</v>
      </c>
      <c r="I1762" s="39">
        <v>3</v>
      </c>
      <c r="J1762" s="39">
        <v>5</v>
      </c>
      <c r="K1762" s="39"/>
    </row>
    <row r="1763" spans="1:11" x14ac:dyDescent="0.25">
      <c r="A1763">
        <v>50</v>
      </c>
      <c r="B1763" s="8"/>
      <c r="C1763" s="9"/>
      <c r="D1763" s="9">
        <v>8492</v>
      </c>
      <c r="E1763" s="10" t="s">
        <v>11</v>
      </c>
      <c r="F1763" s="9" t="s">
        <v>11</v>
      </c>
      <c r="G1763" s="39" t="s">
        <v>11</v>
      </c>
      <c r="H1763" s="39">
        <v>24</v>
      </c>
      <c r="I1763" s="39">
        <v>7</v>
      </c>
      <c r="J1763" s="39">
        <v>5</v>
      </c>
      <c r="K1763" s="39"/>
    </row>
    <row r="1764" spans="1:11" x14ac:dyDescent="0.25">
      <c r="A1764">
        <v>51</v>
      </c>
      <c r="B1764" s="8"/>
      <c r="C1764" s="9"/>
      <c r="D1764" s="9">
        <v>8492</v>
      </c>
      <c r="E1764" s="10" t="s">
        <v>11</v>
      </c>
      <c r="F1764" s="9" t="s">
        <v>11</v>
      </c>
      <c r="G1764" s="39" t="s">
        <v>10</v>
      </c>
      <c r="H1764" s="39">
        <v>34</v>
      </c>
      <c r="I1764" s="39">
        <v>5</v>
      </c>
      <c r="J1764" s="39">
        <v>12</v>
      </c>
      <c r="K1764" s="39"/>
    </row>
    <row r="1765" spans="1:11" x14ac:dyDescent="0.25">
      <c r="A1765">
        <v>52</v>
      </c>
      <c r="B1765" s="8"/>
      <c r="C1765" s="9"/>
      <c r="D1765" s="9">
        <v>8492</v>
      </c>
      <c r="E1765" s="10" t="s">
        <v>10</v>
      </c>
      <c r="F1765" s="9" t="s">
        <v>11</v>
      </c>
      <c r="G1765" s="39" t="s">
        <v>10</v>
      </c>
      <c r="H1765" s="39">
        <v>19</v>
      </c>
      <c r="I1765" s="39">
        <v>5</v>
      </c>
      <c r="J1765" s="39">
        <v>4</v>
      </c>
      <c r="K1765" s="39"/>
    </row>
    <row r="1766" spans="1:11" x14ac:dyDescent="0.25">
      <c r="A1766">
        <v>53</v>
      </c>
      <c r="B1766" s="8"/>
      <c r="C1766" s="9"/>
      <c r="D1766" s="9">
        <v>8492</v>
      </c>
      <c r="E1766" s="10" t="s">
        <v>11</v>
      </c>
      <c r="F1766" s="9" t="s">
        <v>10</v>
      </c>
      <c r="G1766" s="39" t="s">
        <v>11</v>
      </c>
      <c r="H1766" s="39">
        <v>18</v>
      </c>
      <c r="I1766" s="39">
        <v>4</v>
      </c>
      <c r="J1766" s="39">
        <v>9</v>
      </c>
      <c r="K1766" s="39"/>
    </row>
    <row r="1767" spans="1:11" x14ac:dyDescent="0.25">
      <c r="A1767">
        <v>54</v>
      </c>
      <c r="B1767" s="8"/>
      <c r="C1767" s="9"/>
      <c r="D1767" s="9">
        <v>8492</v>
      </c>
      <c r="E1767" s="10" t="s">
        <v>11</v>
      </c>
      <c r="F1767" s="9" t="s">
        <v>11</v>
      </c>
      <c r="G1767" s="39" t="s">
        <v>11</v>
      </c>
      <c r="H1767" s="39">
        <v>22</v>
      </c>
      <c r="I1767" s="39">
        <v>4</v>
      </c>
      <c r="J1767" s="39">
        <v>9</v>
      </c>
      <c r="K1767" s="39"/>
    </row>
    <row r="1768" spans="1:11" x14ac:dyDescent="0.25">
      <c r="A1768">
        <v>55</v>
      </c>
      <c r="B1768" s="8"/>
      <c r="C1768" s="9"/>
      <c r="D1768" s="9">
        <v>8492</v>
      </c>
      <c r="E1768" s="10" t="s">
        <v>11</v>
      </c>
      <c r="F1768" s="9" t="s">
        <v>11</v>
      </c>
      <c r="G1768" s="39" t="s">
        <v>11</v>
      </c>
      <c r="H1768" s="39">
        <v>24</v>
      </c>
      <c r="I1768" s="39">
        <v>6</v>
      </c>
      <c r="J1768" s="39">
        <v>9</v>
      </c>
      <c r="K1768" s="39"/>
    </row>
    <row r="1769" spans="1:11" x14ac:dyDescent="0.25">
      <c r="A1769">
        <v>56</v>
      </c>
      <c r="B1769" s="8"/>
      <c r="C1769" s="9"/>
      <c r="D1769" s="9">
        <v>8492</v>
      </c>
      <c r="E1769" s="10" t="s">
        <v>10</v>
      </c>
      <c r="F1769" s="9" t="s">
        <v>11</v>
      </c>
      <c r="G1769" s="39" t="s">
        <v>11</v>
      </c>
      <c r="H1769" s="39">
        <v>26</v>
      </c>
      <c r="I1769" s="39">
        <v>6</v>
      </c>
      <c r="J1769" s="39">
        <v>12</v>
      </c>
      <c r="K1769" s="39"/>
    </row>
    <row r="1770" spans="1:11" x14ac:dyDescent="0.25">
      <c r="A1770">
        <v>57</v>
      </c>
      <c r="B1770" s="8"/>
      <c r="C1770" s="9"/>
      <c r="D1770" s="9">
        <v>8492</v>
      </c>
      <c r="E1770" s="10" t="s">
        <v>11</v>
      </c>
      <c r="F1770" s="9" t="s">
        <v>11</v>
      </c>
      <c r="G1770" s="39" t="s">
        <v>10</v>
      </c>
      <c r="H1770" s="39">
        <v>29</v>
      </c>
      <c r="I1770" s="39">
        <v>7</v>
      </c>
      <c r="J1770" s="39">
        <v>10</v>
      </c>
      <c r="K1770" s="39"/>
    </row>
    <row r="1771" spans="1:11" x14ac:dyDescent="0.25">
      <c r="A1771">
        <v>58</v>
      </c>
      <c r="B1771" s="8"/>
      <c r="C1771" s="9"/>
      <c r="D1771" s="9">
        <v>8492</v>
      </c>
      <c r="E1771" s="10" t="s">
        <v>10</v>
      </c>
      <c r="F1771" s="9" t="s">
        <v>10</v>
      </c>
      <c r="G1771" s="39" t="s">
        <v>13</v>
      </c>
      <c r="H1771" s="39"/>
      <c r="I1771" s="39"/>
      <c r="J1771" s="39"/>
      <c r="K1771" s="39"/>
    </row>
    <row r="1772" spans="1:11" x14ac:dyDescent="0.25">
      <c r="A1772">
        <v>59</v>
      </c>
      <c r="B1772" s="8"/>
      <c r="C1772" s="9"/>
      <c r="D1772" s="9">
        <v>8492</v>
      </c>
      <c r="E1772" s="10" t="s">
        <v>11</v>
      </c>
      <c r="F1772" s="9" t="s">
        <v>10</v>
      </c>
      <c r="G1772" s="39" t="s">
        <v>10</v>
      </c>
      <c r="H1772" s="39">
        <v>22</v>
      </c>
      <c r="I1772" s="39">
        <v>5</v>
      </c>
      <c r="J1772" s="39">
        <v>3</v>
      </c>
      <c r="K1772" s="39"/>
    </row>
    <row r="1773" spans="1:11" x14ac:dyDescent="0.25">
      <c r="A1773">
        <v>60</v>
      </c>
      <c r="B1773" s="8"/>
      <c r="C1773" s="9"/>
      <c r="D1773" s="9">
        <v>8492</v>
      </c>
      <c r="E1773" s="10" t="s">
        <v>11</v>
      </c>
      <c r="F1773" s="9" t="s">
        <v>10</v>
      </c>
      <c r="G1773" s="39" t="s">
        <v>10</v>
      </c>
      <c r="H1773" s="39">
        <v>15</v>
      </c>
      <c r="I1773" s="39">
        <v>5</v>
      </c>
      <c r="J1773" s="39">
        <v>6</v>
      </c>
      <c r="K1773" s="39"/>
    </row>
    <row r="1774" spans="1:11" x14ac:dyDescent="0.25">
      <c r="A1774">
        <v>61</v>
      </c>
      <c r="B1774" s="8"/>
      <c r="C1774" s="9"/>
      <c r="D1774" s="9">
        <v>8492</v>
      </c>
      <c r="E1774" s="10" t="s">
        <v>11</v>
      </c>
      <c r="F1774" s="9" t="s">
        <v>9</v>
      </c>
      <c r="G1774" s="39" t="s">
        <v>11</v>
      </c>
      <c r="H1774" s="39">
        <v>13</v>
      </c>
      <c r="I1774" s="39">
        <v>6</v>
      </c>
      <c r="J1774" s="39">
        <v>4</v>
      </c>
      <c r="K1774" s="39"/>
    </row>
    <row r="1775" spans="1:11" x14ac:dyDescent="0.25">
      <c r="A1775">
        <v>62</v>
      </c>
      <c r="B1775" s="8"/>
      <c r="C1775" s="9"/>
      <c r="D1775" s="9">
        <v>8492</v>
      </c>
      <c r="E1775" s="10" t="s">
        <v>11</v>
      </c>
      <c r="F1775" s="9" t="s">
        <v>11</v>
      </c>
      <c r="G1775" s="39" t="s">
        <v>11</v>
      </c>
      <c r="H1775" s="39">
        <v>17</v>
      </c>
      <c r="I1775" s="39">
        <v>5</v>
      </c>
      <c r="J1775" s="39">
        <v>6</v>
      </c>
      <c r="K1775" s="39"/>
    </row>
    <row r="1776" spans="1:11" x14ac:dyDescent="0.25">
      <c r="A1776">
        <v>63</v>
      </c>
      <c r="B1776" s="8"/>
      <c r="C1776" s="9"/>
      <c r="D1776" s="9">
        <v>8492</v>
      </c>
      <c r="E1776" s="10" t="s">
        <v>11</v>
      </c>
      <c r="F1776" s="9" t="s">
        <v>11</v>
      </c>
      <c r="G1776" s="39" t="s">
        <v>11</v>
      </c>
      <c r="H1776" s="39">
        <v>10</v>
      </c>
      <c r="I1776" s="39">
        <v>3</v>
      </c>
      <c r="J1776" s="39">
        <v>7</v>
      </c>
      <c r="K1776" s="39"/>
    </row>
    <row r="1777" spans="1:11" x14ac:dyDescent="0.25">
      <c r="A1777">
        <v>64</v>
      </c>
      <c r="B1777" s="8"/>
      <c r="C1777" s="9"/>
      <c r="D1777" s="9">
        <v>8492</v>
      </c>
      <c r="E1777" s="10" t="s">
        <v>11</v>
      </c>
      <c r="F1777" s="9" t="s">
        <v>11</v>
      </c>
      <c r="G1777" s="39" t="s">
        <v>11</v>
      </c>
      <c r="H1777" s="39">
        <v>15</v>
      </c>
      <c r="I1777" s="39">
        <v>5</v>
      </c>
      <c r="J1777" s="39">
        <v>7</v>
      </c>
      <c r="K1777" s="39"/>
    </row>
    <row r="1778" spans="1:11" x14ac:dyDescent="0.25">
      <c r="A1778">
        <v>65</v>
      </c>
      <c r="B1778" s="8"/>
      <c r="C1778" s="9"/>
      <c r="D1778" s="9">
        <v>8492</v>
      </c>
      <c r="E1778" s="10" t="s">
        <v>11</v>
      </c>
      <c r="F1778" s="9" t="s">
        <v>11</v>
      </c>
      <c r="G1778" s="39" t="s">
        <v>10</v>
      </c>
      <c r="H1778" s="39">
        <v>14</v>
      </c>
      <c r="I1778" s="39">
        <v>4</v>
      </c>
      <c r="J1778" s="39">
        <v>5</v>
      </c>
      <c r="K1778" s="39"/>
    </row>
    <row r="1779" spans="1:11" x14ac:dyDescent="0.25">
      <c r="A1779">
        <v>66</v>
      </c>
      <c r="B1779" s="8"/>
      <c r="C1779" s="9"/>
      <c r="D1779" s="9">
        <v>8492</v>
      </c>
      <c r="E1779" s="10" t="s">
        <v>11</v>
      </c>
      <c r="F1779" s="9" t="s">
        <v>11</v>
      </c>
      <c r="G1779" s="39" t="s">
        <v>11</v>
      </c>
      <c r="H1779" s="39">
        <v>17</v>
      </c>
      <c r="I1779" s="39">
        <v>3</v>
      </c>
      <c r="J1779" s="39">
        <v>8</v>
      </c>
      <c r="K1779" s="39"/>
    </row>
    <row r="1780" spans="1:11" x14ac:dyDescent="0.25">
      <c r="A1780">
        <v>67</v>
      </c>
      <c r="B1780" s="8"/>
      <c r="C1780" s="9"/>
      <c r="D1780" s="9">
        <v>8492</v>
      </c>
      <c r="E1780" s="10" t="s">
        <v>11</v>
      </c>
      <c r="F1780" s="9" t="s">
        <v>11</v>
      </c>
      <c r="G1780" s="39" t="s">
        <v>13</v>
      </c>
      <c r="H1780" s="39"/>
      <c r="I1780" s="39"/>
      <c r="J1780" s="39"/>
      <c r="K1780" s="39"/>
    </row>
    <row r="1781" spans="1:11" x14ac:dyDescent="0.25">
      <c r="A1781">
        <v>68</v>
      </c>
      <c r="B1781" s="8"/>
      <c r="C1781" s="9"/>
      <c r="D1781" s="9">
        <v>8492</v>
      </c>
      <c r="E1781" s="10" t="s">
        <v>11</v>
      </c>
      <c r="F1781" s="9" t="s">
        <v>11</v>
      </c>
      <c r="G1781" s="39" t="s">
        <v>11</v>
      </c>
      <c r="H1781" s="39">
        <v>15</v>
      </c>
      <c r="I1781" s="39">
        <v>6</v>
      </c>
      <c r="J1781" s="39">
        <v>7</v>
      </c>
      <c r="K1781" s="39"/>
    </row>
    <row r="1782" spans="1:11" x14ac:dyDescent="0.25">
      <c r="A1782">
        <v>69</v>
      </c>
      <c r="B1782" s="8"/>
      <c r="C1782" s="9"/>
      <c r="D1782" s="9">
        <v>8492</v>
      </c>
      <c r="E1782" s="10" t="s">
        <v>11</v>
      </c>
      <c r="F1782" s="9" t="s">
        <v>11</v>
      </c>
      <c r="G1782" s="39" t="s">
        <v>13</v>
      </c>
      <c r="H1782" s="39"/>
      <c r="I1782" s="39"/>
      <c r="J1782" s="39"/>
      <c r="K1782" s="39"/>
    </row>
    <row r="1783" spans="1:11" x14ac:dyDescent="0.25">
      <c r="A1783">
        <v>70</v>
      </c>
      <c r="B1783" s="8"/>
      <c r="C1783" s="9"/>
      <c r="D1783" s="9">
        <v>8492</v>
      </c>
      <c r="E1783" s="10" t="s">
        <v>11</v>
      </c>
      <c r="F1783" s="9" t="s">
        <v>11</v>
      </c>
      <c r="G1783" s="39" t="s">
        <v>13</v>
      </c>
      <c r="H1783" s="39"/>
      <c r="I1783" s="39"/>
      <c r="J1783" s="39"/>
      <c r="K1783" s="39"/>
    </row>
    <row r="1784" spans="1:11" x14ac:dyDescent="0.25">
      <c r="A1784">
        <v>71</v>
      </c>
      <c r="B1784" s="8"/>
      <c r="C1784" s="9"/>
      <c r="D1784" s="9">
        <v>8492</v>
      </c>
      <c r="E1784" s="10" t="s">
        <v>11</v>
      </c>
      <c r="F1784" s="9" t="s">
        <v>13</v>
      </c>
      <c r="G1784" s="39" t="s">
        <v>10</v>
      </c>
      <c r="H1784" s="39">
        <v>23</v>
      </c>
      <c r="I1784" s="39">
        <v>6</v>
      </c>
      <c r="J1784" s="39">
        <v>5</v>
      </c>
      <c r="K1784" s="39"/>
    </row>
    <row r="1785" spans="1:11" x14ac:dyDescent="0.25">
      <c r="A1785">
        <v>72</v>
      </c>
      <c r="B1785" s="8"/>
      <c r="C1785" s="9"/>
      <c r="D1785" s="9">
        <v>8492</v>
      </c>
      <c r="E1785" s="10" t="s">
        <v>11</v>
      </c>
      <c r="F1785" s="9" t="s">
        <v>11</v>
      </c>
      <c r="G1785" s="39" t="s">
        <v>11</v>
      </c>
      <c r="H1785" s="39">
        <v>15</v>
      </c>
      <c r="I1785" s="39">
        <v>4</v>
      </c>
      <c r="J1785" s="39">
        <v>8</v>
      </c>
      <c r="K1785" s="39"/>
    </row>
    <row r="1786" spans="1:11" x14ac:dyDescent="0.25">
      <c r="A1786">
        <v>73</v>
      </c>
      <c r="B1786" s="8"/>
      <c r="C1786" s="9"/>
      <c r="D1786" s="9">
        <v>8492</v>
      </c>
      <c r="E1786" s="10" t="s">
        <v>11</v>
      </c>
      <c r="F1786" s="9" t="s">
        <v>11</v>
      </c>
      <c r="G1786" s="39" t="s">
        <v>11</v>
      </c>
      <c r="H1786" s="39">
        <v>22</v>
      </c>
      <c r="I1786" s="39">
        <v>4</v>
      </c>
      <c r="J1786" s="39">
        <v>9</v>
      </c>
      <c r="K1786" s="39"/>
    </row>
    <row r="1787" spans="1:11" x14ac:dyDescent="0.25">
      <c r="A1787">
        <v>74</v>
      </c>
      <c r="B1787" s="8"/>
      <c r="C1787" s="9"/>
      <c r="D1787" s="9">
        <v>8492</v>
      </c>
      <c r="E1787" s="10" t="s">
        <v>10</v>
      </c>
      <c r="F1787" s="9" t="s">
        <v>11</v>
      </c>
      <c r="G1787" s="39" t="s">
        <v>12</v>
      </c>
      <c r="H1787" s="39">
        <v>16</v>
      </c>
      <c r="I1787" s="39">
        <v>6</v>
      </c>
      <c r="J1787" s="39">
        <v>7</v>
      </c>
      <c r="K1787" s="39"/>
    </row>
    <row r="1788" spans="1:11" x14ac:dyDescent="0.25">
      <c r="A1788">
        <v>75</v>
      </c>
      <c r="B1788" s="8"/>
      <c r="C1788" s="9"/>
      <c r="D1788" s="9">
        <v>8492</v>
      </c>
      <c r="E1788" s="10" t="s">
        <v>11</v>
      </c>
      <c r="F1788" s="9" t="s">
        <v>10</v>
      </c>
      <c r="G1788" s="39" t="s">
        <v>14</v>
      </c>
      <c r="H1788" s="39"/>
      <c r="I1788" s="39"/>
      <c r="J1788" s="39"/>
      <c r="K1788" s="39"/>
    </row>
    <row r="1789" spans="1:11" x14ac:dyDescent="0.25">
      <c r="A1789">
        <v>76</v>
      </c>
      <c r="B1789" s="8"/>
      <c r="C1789" s="9"/>
      <c r="D1789" s="9">
        <v>8492</v>
      </c>
      <c r="E1789" s="10" t="s">
        <v>11</v>
      </c>
      <c r="F1789" s="9" t="s">
        <v>11</v>
      </c>
      <c r="G1789" s="39" t="s">
        <v>12</v>
      </c>
      <c r="H1789" s="39">
        <v>17</v>
      </c>
      <c r="I1789" s="39">
        <v>5</v>
      </c>
      <c r="J1789" s="39">
        <v>6</v>
      </c>
      <c r="K1789" s="39"/>
    </row>
    <row r="1790" spans="1:11" x14ac:dyDescent="0.25">
      <c r="A1790">
        <v>77</v>
      </c>
      <c r="B1790" s="8"/>
      <c r="C1790" s="9"/>
      <c r="D1790" s="9">
        <v>8492</v>
      </c>
      <c r="E1790" s="10" t="s">
        <v>11</v>
      </c>
      <c r="F1790" s="9" t="s">
        <v>13</v>
      </c>
      <c r="G1790" s="39" t="s">
        <v>12</v>
      </c>
      <c r="H1790" s="39">
        <v>15</v>
      </c>
      <c r="I1790" s="39">
        <v>3</v>
      </c>
      <c r="J1790" s="39">
        <v>5</v>
      </c>
      <c r="K1790" s="39"/>
    </row>
    <row r="1791" spans="1:11" x14ac:dyDescent="0.25">
      <c r="A1791">
        <v>78</v>
      </c>
      <c r="B1791" s="8"/>
      <c r="C1791" s="9"/>
      <c r="D1791" s="9">
        <v>8492</v>
      </c>
      <c r="E1791" s="10" t="s">
        <v>11</v>
      </c>
      <c r="F1791" s="9" t="s">
        <v>11</v>
      </c>
      <c r="G1791" s="39" t="s">
        <v>10</v>
      </c>
      <c r="H1791" s="39">
        <v>17</v>
      </c>
      <c r="I1791" s="39">
        <v>5</v>
      </c>
      <c r="J1791" s="39">
        <v>6</v>
      </c>
      <c r="K1791" s="39"/>
    </row>
    <row r="1792" spans="1:11" x14ac:dyDescent="0.25">
      <c r="A1792">
        <v>79</v>
      </c>
      <c r="B1792" s="8"/>
      <c r="C1792" s="9"/>
      <c r="D1792" s="9">
        <v>8492</v>
      </c>
      <c r="E1792" s="10" t="s">
        <v>11</v>
      </c>
      <c r="F1792" s="9" t="s">
        <v>12</v>
      </c>
      <c r="G1792" s="39" t="s">
        <v>11</v>
      </c>
      <c r="H1792" s="39">
        <v>20</v>
      </c>
      <c r="I1792" s="39">
        <v>4</v>
      </c>
      <c r="J1792" s="39">
        <v>9</v>
      </c>
      <c r="K1792" s="39"/>
    </row>
    <row r="1793" spans="1:11" x14ac:dyDescent="0.25">
      <c r="A1793">
        <v>80</v>
      </c>
      <c r="B1793" s="8"/>
      <c r="C1793" s="9"/>
      <c r="D1793" s="9">
        <v>8492</v>
      </c>
      <c r="E1793" s="10" t="s">
        <v>11</v>
      </c>
      <c r="F1793" s="9" t="s">
        <v>11</v>
      </c>
      <c r="G1793" s="39" t="s">
        <v>11</v>
      </c>
      <c r="H1793" s="39">
        <v>9</v>
      </c>
      <c r="I1793" s="39">
        <v>6</v>
      </c>
      <c r="J1793" s="39">
        <v>0</v>
      </c>
      <c r="K1793" s="39"/>
    </row>
    <row r="1794" spans="1:11" x14ac:dyDescent="0.25">
      <c r="A1794">
        <v>81</v>
      </c>
      <c r="B1794" s="8"/>
      <c r="C1794" s="9"/>
      <c r="D1794" s="9">
        <v>8492</v>
      </c>
      <c r="E1794" s="10" t="s">
        <v>10</v>
      </c>
      <c r="F1794" s="9" t="s">
        <v>11</v>
      </c>
      <c r="G1794" s="39" t="s">
        <v>11</v>
      </c>
      <c r="H1794" s="39">
        <v>18</v>
      </c>
      <c r="I1794" s="39">
        <v>4</v>
      </c>
      <c r="J1794" s="39">
        <v>6</v>
      </c>
      <c r="K1794" s="39"/>
    </row>
    <row r="1795" spans="1:11" x14ac:dyDescent="0.25">
      <c r="A1795">
        <v>82</v>
      </c>
      <c r="B1795" s="8"/>
      <c r="C1795" s="9"/>
      <c r="D1795" s="9">
        <v>8492</v>
      </c>
      <c r="E1795" s="10" t="s">
        <v>11</v>
      </c>
      <c r="F1795" s="9" t="s">
        <v>11</v>
      </c>
      <c r="G1795" s="39" t="s">
        <v>9</v>
      </c>
      <c r="H1795" s="39">
        <v>18</v>
      </c>
      <c r="I1795" s="39">
        <v>5</v>
      </c>
      <c r="J1795" s="39">
        <v>6</v>
      </c>
      <c r="K1795" s="39"/>
    </row>
    <row r="1796" spans="1:11" x14ac:dyDescent="0.25">
      <c r="A1796">
        <v>83</v>
      </c>
      <c r="B1796" s="8"/>
      <c r="C1796" s="9"/>
      <c r="D1796" s="9">
        <v>8492</v>
      </c>
      <c r="E1796" s="10" t="s">
        <v>11</v>
      </c>
      <c r="F1796" s="9" t="s">
        <v>11</v>
      </c>
      <c r="G1796" s="39" t="s">
        <v>12</v>
      </c>
      <c r="H1796" s="39">
        <v>29</v>
      </c>
      <c r="I1796" s="39">
        <v>4</v>
      </c>
      <c r="J1796" s="39">
        <v>14</v>
      </c>
      <c r="K1796" s="39"/>
    </row>
    <row r="1797" spans="1:11" x14ac:dyDescent="0.25">
      <c r="A1797">
        <v>84</v>
      </c>
      <c r="B1797" s="8"/>
      <c r="C1797" s="9"/>
      <c r="D1797" s="9">
        <v>8492</v>
      </c>
      <c r="E1797" s="10" t="s">
        <v>11</v>
      </c>
      <c r="F1797" s="9" t="s">
        <v>11</v>
      </c>
      <c r="G1797" s="39" t="s">
        <v>10</v>
      </c>
      <c r="H1797" s="39">
        <v>22</v>
      </c>
      <c r="I1797" s="39">
        <v>4</v>
      </c>
      <c r="J1797" s="39">
        <v>7</v>
      </c>
      <c r="K1797" s="39"/>
    </row>
    <row r="1798" spans="1:11" x14ac:dyDescent="0.25">
      <c r="A1798">
        <v>85</v>
      </c>
      <c r="B1798" s="8"/>
      <c r="C1798" s="9"/>
      <c r="D1798" s="9">
        <v>8492</v>
      </c>
      <c r="E1798" s="10" t="s">
        <v>11</v>
      </c>
      <c r="F1798" s="9" t="s">
        <v>10</v>
      </c>
      <c r="G1798" s="39" t="s">
        <v>10</v>
      </c>
      <c r="H1798" s="39">
        <v>20</v>
      </c>
      <c r="I1798" s="39">
        <v>3</v>
      </c>
      <c r="J1798" s="39">
        <v>5</v>
      </c>
      <c r="K1798" s="39"/>
    </row>
    <row r="1799" spans="1:11" x14ac:dyDescent="0.25">
      <c r="A1799">
        <v>86</v>
      </c>
      <c r="B1799" s="8"/>
      <c r="C1799" s="9"/>
      <c r="D1799" s="9">
        <v>8492</v>
      </c>
      <c r="E1799" s="10" t="s">
        <v>11</v>
      </c>
      <c r="F1799" s="9" t="s">
        <v>11</v>
      </c>
      <c r="G1799" s="39" t="s">
        <v>11</v>
      </c>
      <c r="H1799" s="39">
        <v>12</v>
      </c>
      <c r="I1799" s="39">
        <v>3</v>
      </c>
      <c r="J1799" s="39">
        <v>5</v>
      </c>
      <c r="K1799" s="39"/>
    </row>
    <row r="1800" spans="1:11" x14ac:dyDescent="0.25">
      <c r="A1800">
        <v>87</v>
      </c>
      <c r="B1800" s="8"/>
      <c r="C1800" s="9"/>
      <c r="D1800" s="9">
        <v>8492</v>
      </c>
      <c r="E1800" s="10" t="s">
        <v>11</v>
      </c>
      <c r="F1800" s="9" t="s">
        <v>11</v>
      </c>
      <c r="G1800" s="39" t="s">
        <v>11</v>
      </c>
      <c r="H1800" s="39">
        <v>10</v>
      </c>
      <c r="I1800" s="39">
        <v>5</v>
      </c>
      <c r="J1800" s="39">
        <v>6</v>
      </c>
      <c r="K1800" s="39"/>
    </row>
    <row r="1801" spans="1:11" x14ac:dyDescent="0.25">
      <c r="A1801">
        <v>88</v>
      </c>
      <c r="B1801" s="8"/>
      <c r="C1801" s="9"/>
      <c r="D1801" s="9">
        <v>8492</v>
      </c>
      <c r="E1801" s="10" t="s">
        <v>11</v>
      </c>
      <c r="F1801" s="9" t="s">
        <v>11</v>
      </c>
      <c r="G1801" s="39" t="s">
        <v>14</v>
      </c>
      <c r="H1801" s="39"/>
      <c r="I1801" s="39"/>
      <c r="J1801" s="39"/>
      <c r="K1801" s="39"/>
    </row>
    <row r="1802" spans="1:11" x14ac:dyDescent="0.25">
      <c r="A1802">
        <v>89</v>
      </c>
      <c r="B1802" s="8"/>
      <c r="C1802" s="9"/>
      <c r="D1802" s="9">
        <v>8492</v>
      </c>
      <c r="E1802" s="10" t="s">
        <v>11</v>
      </c>
      <c r="F1802" s="9" t="s">
        <v>11</v>
      </c>
      <c r="G1802" s="39" t="s">
        <v>13</v>
      </c>
      <c r="H1802" s="39"/>
      <c r="I1802" s="39"/>
      <c r="J1802" s="39"/>
      <c r="K1802" s="39"/>
    </row>
    <row r="1803" spans="1:11" x14ac:dyDescent="0.25">
      <c r="A1803">
        <v>90</v>
      </c>
      <c r="B1803" s="8"/>
      <c r="C1803" s="9"/>
      <c r="D1803" s="9">
        <v>8492</v>
      </c>
      <c r="E1803" s="10" t="s">
        <v>11</v>
      </c>
      <c r="F1803" s="9" t="s">
        <v>11</v>
      </c>
      <c r="G1803" s="39" t="s">
        <v>11</v>
      </c>
      <c r="H1803" s="39">
        <v>15</v>
      </c>
      <c r="I1803" s="39">
        <v>4</v>
      </c>
      <c r="J1803" s="39">
        <v>1</v>
      </c>
      <c r="K1803" s="39"/>
    </row>
    <row r="1804" spans="1:11" x14ac:dyDescent="0.25">
      <c r="A1804">
        <v>91</v>
      </c>
      <c r="B1804" s="8"/>
      <c r="C1804" s="9"/>
      <c r="D1804" s="9">
        <v>8492</v>
      </c>
      <c r="E1804" s="10" t="s">
        <v>11</v>
      </c>
      <c r="F1804" s="9" t="s">
        <v>12</v>
      </c>
      <c r="G1804" s="39" t="s">
        <v>12</v>
      </c>
      <c r="H1804" s="39">
        <v>24</v>
      </c>
      <c r="I1804" s="39">
        <v>6</v>
      </c>
      <c r="J1804" s="39">
        <v>10</v>
      </c>
      <c r="K1804" s="39"/>
    </row>
    <row r="1805" spans="1:11" x14ac:dyDescent="0.25">
      <c r="A1805">
        <v>92</v>
      </c>
      <c r="B1805" s="8"/>
      <c r="C1805" s="9"/>
      <c r="D1805" s="9">
        <v>8492</v>
      </c>
      <c r="E1805" s="10" t="s">
        <v>11</v>
      </c>
      <c r="F1805" s="9" t="s">
        <v>11</v>
      </c>
      <c r="G1805" s="39" t="s">
        <v>11</v>
      </c>
      <c r="H1805" s="39">
        <v>29</v>
      </c>
      <c r="I1805" s="39">
        <v>5</v>
      </c>
      <c r="J1805" s="39">
        <v>10</v>
      </c>
      <c r="K1805" s="39"/>
    </row>
    <row r="1806" spans="1:11" x14ac:dyDescent="0.25">
      <c r="A1806">
        <v>93</v>
      </c>
      <c r="B1806" s="8"/>
      <c r="C1806" s="9"/>
      <c r="D1806" s="9">
        <v>8492</v>
      </c>
      <c r="E1806" s="10" t="s">
        <v>11</v>
      </c>
      <c r="F1806" s="9" t="s">
        <v>11</v>
      </c>
      <c r="G1806" s="39" t="s">
        <v>11</v>
      </c>
      <c r="H1806" s="39">
        <v>22</v>
      </c>
      <c r="I1806" s="39">
        <v>6</v>
      </c>
      <c r="J1806" s="39">
        <v>6</v>
      </c>
      <c r="K1806" s="39"/>
    </row>
    <row r="1807" spans="1:11" x14ac:dyDescent="0.25">
      <c r="A1807">
        <v>94</v>
      </c>
      <c r="B1807" s="8"/>
      <c r="C1807" s="9"/>
      <c r="D1807" s="9">
        <v>8492</v>
      </c>
      <c r="E1807" s="10" t="s">
        <v>11</v>
      </c>
      <c r="F1807" s="9" t="s">
        <v>11</v>
      </c>
      <c r="G1807" s="39" t="s">
        <v>14</v>
      </c>
      <c r="H1807" s="39"/>
      <c r="I1807" s="39"/>
      <c r="J1807" s="39"/>
      <c r="K1807" s="39"/>
    </row>
    <row r="1808" spans="1:11" x14ac:dyDescent="0.25">
      <c r="A1808">
        <v>95</v>
      </c>
      <c r="B1808" s="8"/>
      <c r="C1808" s="9"/>
      <c r="D1808" s="9">
        <v>8492</v>
      </c>
      <c r="E1808" s="10" t="s">
        <v>11</v>
      </c>
      <c r="F1808" s="9" t="s">
        <v>11</v>
      </c>
      <c r="G1808" s="39" t="s">
        <v>11</v>
      </c>
      <c r="H1808" s="39">
        <v>19</v>
      </c>
      <c r="I1808" s="39">
        <v>6</v>
      </c>
      <c r="J1808" s="39">
        <v>3</v>
      </c>
      <c r="K1808" s="39"/>
    </row>
    <row r="1809" spans="1:11" x14ac:dyDescent="0.25">
      <c r="A1809">
        <v>96</v>
      </c>
      <c r="B1809" s="8"/>
      <c r="C1809" s="9"/>
      <c r="D1809" s="9">
        <v>8492</v>
      </c>
      <c r="E1809" s="10" t="s">
        <v>11</v>
      </c>
      <c r="F1809" s="9" t="s">
        <v>11</v>
      </c>
      <c r="G1809" s="39" t="s">
        <v>11</v>
      </c>
      <c r="H1809" s="39">
        <v>25</v>
      </c>
      <c r="I1809" s="39">
        <v>5</v>
      </c>
      <c r="J1809" s="39">
        <v>8</v>
      </c>
      <c r="K1809" s="39"/>
    </row>
    <row r="1810" spans="1:11" x14ac:dyDescent="0.25">
      <c r="A1810">
        <v>97</v>
      </c>
      <c r="B1810" s="8"/>
      <c r="C1810" s="9"/>
      <c r="D1810" s="9">
        <v>8492</v>
      </c>
      <c r="E1810" s="10" t="s">
        <v>11</v>
      </c>
      <c r="F1810" s="9" t="s">
        <v>11</v>
      </c>
      <c r="G1810" s="39" t="s">
        <v>11</v>
      </c>
      <c r="H1810" s="39">
        <v>22</v>
      </c>
      <c r="I1810" s="39">
        <v>5</v>
      </c>
      <c r="J1810" s="39">
        <v>9</v>
      </c>
      <c r="K1810" s="39"/>
    </row>
    <row r="1811" spans="1:11" x14ac:dyDescent="0.25">
      <c r="A1811">
        <v>98</v>
      </c>
      <c r="B1811" s="8"/>
      <c r="C1811" s="9"/>
      <c r="D1811" s="9">
        <v>8492</v>
      </c>
      <c r="E1811" s="10" t="s">
        <v>11</v>
      </c>
      <c r="F1811" s="9" t="s">
        <v>11</v>
      </c>
      <c r="G1811" s="39" t="s">
        <v>11</v>
      </c>
      <c r="H1811" s="39">
        <v>17</v>
      </c>
      <c r="I1811" s="39">
        <v>3</v>
      </c>
      <c r="J1811" s="39">
        <v>6</v>
      </c>
      <c r="K1811" s="39"/>
    </row>
    <row r="1812" spans="1:11" x14ac:dyDescent="0.25">
      <c r="A1812">
        <v>99</v>
      </c>
      <c r="B1812" s="8"/>
      <c r="C1812" s="9"/>
      <c r="D1812" s="9">
        <v>8492</v>
      </c>
      <c r="E1812" s="10" t="s">
        <v>11</v>
      </c>
      <c r="F1812" s="9" t="s">
        <v>11</v>
      </c>
      <c r="G1812" s="39" t="s">
        <v>11</v>
      </c>
      <c r="H1812" s="39">
        <v>29</v>
      </c>
      <c r="I1812" s="39">
        <v>4</v>
      </c>
      <c r="J1812" s="39">
        <v>3</v>
      </c>
      <c r="K1812" s="39"/>
    </row>
    <row r="1813" spans="1:11" x14ac:dyDescent="0.25">
      <c r="A1813">
        <v>100</v>
      </c>
      <c r="B1813" s="8"/>
      <c r="C1813" s="9"/>
      <c r="D1813" s="9">
        <v>8492</v>
      </c>
      <c r="E1813" s="10" t="s">
        <v>11</v>
      </c>
      <c r="F1813" s="9" t="s">
        <v>11</v>
      </c>
      <c r="G1813" s="39" t="s">
        <v>12</v>
      </c>
      <c r="H1813" s="39">
        <v>17</v>
      </c>
      <c r="I1813" s="39">
        <v>5</v>
      </c>
      <c r="J1813" s="39">
        <v>7</v>
      </c>
      <c r="K1813" s="39"/>
    </row>
    <row r="1814" spans="1:11" x14ac:dyDescent="0.25">
      <c r="A1814">
        <v>101</v>
      </c>
      <c r="B1814" s="8"/>
      <c r="C1814" s="9"/>
      <c r="D1814" s="9">
        <v>8492</v>
      </c>
      <c r="E1814" s="10" t="s">
        <v>11</v>
      </c>
      <c r="F1814" s="9" t="s">
        <v>11</v>
      </c>
      <c r="G1814" s="39" t="s">
        <v>11</v>
      </c>
      <c r="H1814" s="39">
        <v>19</v>
      </c>
      <c r="I1814" s="39">
        <v>6</v>
      </c>
      <c r="J1814" s="39">
        <v>2</v>
      </c>
      <c r="K1814" s="39"/>
    </row>
    <row r="1815" spans="1:11" x14ac:dyDescent="0.25">
      <c r="A1815">
        <v>102</v>
      </c>
      <c r="B1815" s="8"/>
      <c r="C1815" s="9"/>
      <c r="D1815" s="9">
        <v>8492</v>
      </c>
      <c r="E1815" s="10" t="s">
        <v>11</v>
      </c>
      <c r="F1815" s="9" t="s">
        <v>11</v>
      </c>
      <c r="G1815" s="39" t="s">
        <v>10</v>
      </c>
      <c r="H1815" s="39">
        <v>25</v>
      </c>
      <c r="I1815" s="39">
        <v>7</v>
      </c>
      <c r="J1815" s="39">
        <v>9</v>
      </c>
      <c r="K1815" s="39"/>
    </row>
    <row r="1816" spans="1:11" x14ac:dyDescent="0.25">
      <c r="A1816">
        <v>103</v>
      </c>
      <c r="B1816" s="8"/>
      <c r="C1816" s="9"/>
      <c r="D1816" s="9">
        <v>8492</v>
      </c>
      <c r="E1816" s="10" t="s">
        <v>11</v>
      </c>
      <c r="F1816" s="9" t="s">
        <v>11</v>
      </c>
      <c r="G1816" s="39" t="s">
        <v>14</v>
      </c>
      <c r="H1816" s="39"/>
      <c r="I1816" s="39"/>
      <c r="J1816" s="39"/>
      <c r="K1816" s="39"/>
    </row>
    <row r="1817" spans="1:11" x14ac:dyDescent="0.25">
      <c r="A1817">
        <v>104</v>
      </c>
      <c r="B1817" s="8"/>
      <c r="C1817" s="9"/>
      <c r="D1817" s="9">
        <v>8492</v>
      </c>
      <c r="E1817" s="10" t="s">
        <v>11</v>
      </c>
      <c r="F1817" s="9" t="s">
        <v>11</v>
      </c>
      <c r="G1817" s="39" t="s">
        <v>14</v>
      </c>
      <c r="H1817" s="39"/>
      <c r="I1817" s="39"/>
      <c r="J1817" s="39"/>
      <c r="K1817" s="39"/>
    </row>
    <row r="1818" spans="1:11" x14ac:dyDescent="0.25">
      <c r="A1818">
        <v>105</v>
      </c>
      <c r="B1818" s="8"/>
      <c r="C1818" s="9"/>
      <c r="D1818" s="9">
        <v>8492</v>
      </c>
      <c r="E1818" s="10" t="s">
        <v>11</v>
      </c>
      <c r="F1818" s="9" t="s">
        <v>9</v>
      </c>
      <c r="G1818" s="39" t="s">
        <v>14</v>
      </c>
      <c r="H1818" s="39"/>
      <c r="I1818" s="39"/>
      <c r="J1818" s="39"/>
      <c r="K1818" s="39"/>
    </row>
    <row r="1819" spans="1:11" x14ac:dyDescent="0.25">
      <c r="A1819">
        <v>106</v>
      </c>
      <c r="B1819" s="8"/>
      <c r="C1819" s="9"/>
      <c r="D1819" s="9">
        <v>8492</v>
      </c>
      <c r="E1819" s="10"/>
      <c r="F1819" s="9" t="s">
        <v>13</v>
      </c>
      <c r="G1819" s="39" t="s">
        <v>11</v>
      </c>
      <c r="H1819" s="39">
        <v>9</v>
      </c>
      <c r="I1819" s="39">
        <v>6</v>
      </c>
      <c r="J1819" s="39">
        <v>3</v>
      </c>
      <c r="K1819" s="39"/>
    </row>
    <row r="1820" spans="1:11" x14ac:dyDescent="0.25">
      <c r="A1820">
        <v>107</v>
      </c>
      <c r="B1820" s="8"/>
      <c r="C1820" s="9"/>
      <c r="D1820" s="9">
        <v>8492</v>
      </c>
      <c r="E1820" s="10"/>
      <c r="F1820" s="9" t="s">
        <v>12</v>
      </c>
      <c r="G1820" s="39" t="s">
        <v>12</v>
      </c>
      <c r="H1820" s="39">
        <v>16</v>
      </c>
      <c r="I1820" s="39">
        <v>3</v>
      </c>
      <c r="J1820" s="39">
        <v>3</v>
      </c>
      <c r="K1820" s="39"/>
    </row>
    <row r="1821" spans="1:11" x14ac:dyDescent="0.25">
      <c r="A1821">
        <v>108</v>
      </c>
      <c r="B1821" s="8"/>
      <c r="C1821" s="9"/>
      <c r="D1821" s="9">
        <v>8492</v>
      </c>
      <c r="E1821" s="10"/>
      <c r="F1821" s="9" t="s">
        <v>12</v>
      </c>
      <c r="G1821" s="39" t="s">
        <v>14</v>
      </c>
      <c r="H1821" s="39"/>
      <c r="I1821" s="39"/>
      <c r="J1821" s="39"/>
      <c r="K1821" s="39"/>
    </row>
    <row r="1822" spans="1:11" x14ac:dyDescent="0.25">
      <c r="A1822">
        <v>109</v>
      </c>
      <c r="B1822" s="8"/>
      <c r="C1822" s="9"/>
      <c r="D1822" s="9">
        <v>8492</v>
      </c>
      <c r="E1822" s="10"/>
      <c r="F1822" s="9" t="s">
        <v>11</v>
      </c>
      <c r="G1822" s="39" t="s">
        <v>11</v>
      </c>
      <c r="H1822" s="39">
        <v>16</v>
      </c>
      <c r="I1822" s="39">
        <v>6</v>
      </c>
      <c r="J1822" s="39">
        <v>7</v>
      </c>
      <c r="K1822" s="39"/>
    </row>
    <row r="1823" spans="1:11" x14ac:dyDescent="0.25">
      <c r="A1823">
        <v>110</v>
      </c>
      <c r="B1823" s="8"/>
      <c r="C1823" s="9"/>
      <c r="D1823" s="9">
        <v>8492</v>
      </c>
      <c r="E1823" s="10"/>
      <c r="F1823" s="9" t="s">
        <v>11</v>
      </c>
      <c r="G1823" s="39" t="s">
        <v>11</v>
      </c>
      <c r="H1823" s="39">
        <v>23</v>
      </c>
      <c r="I1823" s="39">
        <v>4</v>
      </c>
      <c r="J1823" s="39">
        <v>4</v>
      </c>
      <c r="K1823" s="39"/>
    </row>
    <row r="1824" spans="1:11" x14ac:dyDescent="0.25">
      <c r="A1824">
        <v>111</v>
      </c>
      <c r="B1824" s="8"/>
      <c r="C1824" s="9"/>
      <c r="D1824" s="9">
        <v>8492</v>
      </c>
      <c r="E1824" s="10"/>
      <c r="F1824" s="9" t="s">
        <v>11</v>
      </c>
      <c r="G1824" s="39" t="s">
        <v>11</v>
      </c>
      <c r="H1824" s="39">
        <v>17</v>
      </c>
      <c r="I1824" s="39">
        <v>6</v>
      </c>
      <c r="J1824" s="39">
        <v>2</v>
      </c>
      <c r="K1824" s="39"/>
    </row>
    <row r="1825" spans="1:11" x14ac:dyDescent="0.25">
      <c r="A1825">
        <v>112</v>
      </c>
      <c r="B1825" s="8"/>
      <c r="C1825" s="9"/>
      <c r="D1825" s="9">
        <v>8492</v>
      </c>
      <c r="E1825" s="10"/>
      <c r="F1825" s="9" t="s">
        <v>11</v>
      </c>
      <c r="G1825" s="39" t="s">
        <v>11</v>
      </c>
      <c r="H1825" s="39">
        <v>22</v>
      </c>
      <c r="I1825" s="39">
        <v>4</v>
      </c>
      <c r="J1825" s="39">
        <v>2</v>
      </c>
      <c r="K1825" s="39"/>
    </row>
    <row r="1826" spans="1:11" x14ac:dyDescent="0.25">
      <c r="A1826">
        <v>113</v>
      </c>
      <c r="B1826" s="8"/>
      <c r="C1826" s="9"/>
      <c r="D1826" s="9">
        <v>8492</v>
      </c>
      <c r="E1826" s="10"/>
      <c r="F1826" s="9" t="s">
        <v>11</v>
      </c>
      <c r="G1826" s="39" t="s">
        <v>12</v>
      </c>
      <c r="H1826" s="39">
        <v>26</v>
      </c>
      <c r="I1826" s="39">
        <v>5</v>
      </c>
      <c r="J1826" s="39">
        <v>9</v>
      </c>
      <c r="K1826" s="39"/>
    </row>
    <row r="1827" spans="1:11" x14ac:dyDescent="0.25">
      <c r="A1827">
        <v>114</v>
      </c>
      <c r="B1827" s="8"/>
      <c r="C1827" s="9"/>
      <c r="D1827" s="9">
        <v>8492</v>
      </c>
      <c r="E1827" s="10"/>
      <c r="F1827" s="9" t="s">
        <v>11</v>
      </c>
      <c r="G1827" s="39" t="s">
        <v>11</v>
      </c>
      <c r="H1827" s="39">
        <v>17</v>
      </c>
      <c r="I1827" s="39">
        <v>4</v>
      </c>
      <c r="J1827" s="39">
        <v>8</v>
      </c>
      <c r="K1827" s="39"/>
    </row>
    <row r="1828" spans="1:11" x14ac:dyDescent="0.25">
      <c r="A1828">
        <v>115</v>
      </c>
      <c r="B1828" s="8"/>
      <c r="C1828" s="9"/>
      <c r="D1828" s="9">
        <v>8492</v>
      </c>
      <c r="E1828" s="10"/>
      <c r="F1828" s="9" t="s">
        <v>10</v>
      </c>
      <c r="G1828" s="39" t="s">
        <v>12</v>
      </c>
      <c r="H1828" s="39">
        <v>17</v>
      </c>
      <c r="I1828" s="39">
        <v>4</v>
      </c>
      <c r="J1828" s="39">
        <v>7</v>
      </c>
      <c r="K1828" s="39"/>
    </row>
    <row r="1829" spans="1:11" x14ac:dyDescent="0.25">
      <c r="A1829">
        <v>116</v>
      </c>
      <c r="B1829" s="8"/>
      <c r="C1829" s="9"/>
      <c r="D1829" s="9">
        <v>8492</v>
      </c>
      <c r="E1829" s="10"/>
      <c r="F1829" s="9" t="s">
        <v>11</v>
      </c>
      <c r="G1829" s="39" t="s">
        <v>9</v>
      </c>
      <c r="H1829" s="39">
        <v>37</v>
      </c>
      <c r="I1829" s="39">
        <v>6</v>
      </c>
      <c r="J1829" s="39">
        <v>9</v>
      </c>
      <c r="K1829" s="39"/>
    </row>
    <row r="1830" spans="1:11" x14ac:dyDescent="0.25">
      <c r="A1830">
        <v>117</v>
      </c>
      <c r="B1830" s="8"/>
      <c r="C1830" s="9"/>
      <c r="D1830" s="9">
        <v>8492</v>
      </c>
      <c r="E1830" s="10"/>
      <c r="F1830" s="9" t="s">
        <v>12</v>
      </c>
      <c r="G1830" s="39" t="s">
        <v>11</v>
      </c>
      <c r="H1830" s="39">
        <v>24</v>
      </c>
      <c r="I1830" s="39">
        <v>5</v>
      </c>
      <c r="J1830" s="39">
        <v>2</v>
      </c>
      <c r="K1830" s="39"/>
    </row>
    <row r="1831" spans="1:11" x14ac:dyDescent="0.25">
      <c r="A1831">
        <v>118</v>
      </c>
      <c r="B1831" s="8"/>
      <c r="C1831" s="9"/>
      <c r="D1831" s="9">
        <v>8492</v>
      </c>
      <c r="E1831" s="10"/>
      <c r="F1831" s="9" t="s">
        <v>10</v>
      </c>
      <c r="G1831" s="39" t="s">
        <v>14</v>
      </c>
      <c r="H1831" s="39"/>
      <c r="I1831" s="39"/>
      <c r="J1831" s="39"/>
      <c r="K1831" s="39"/>
    </row>
    <row r="1832" spans="1:11" x14ac:dyDescent="0.25">
      <c r="A1832">
        <v>119</v>
      </c>
      <c r="B1832" s="8"/>
      <c r="C1832" s="9"/>
      <c r="D1832" s="9">
        <v>8492</v>
      </c>
      <c r="E1832" s="10"/>
      <c r="F1832" s="9" t="s">
        <v>10</v>
      </c>
      <c r="G1832" s="39" t="s">
        <v>11</v>
      </c>
      <c r="H1832" s="39">
        <v>10</v>
      </c>
      <c r="I1832" s="39">
        <v>6</v>
      </c>
      <c r="J1832" s="39">
        <v>1</v>
      </c>
      <c r="K1832" s="39"/>
    </row>
    <row r="1833" spans="1:11" x14ac:dyDescent="0.25">
      <c r="A1833">
        <v>120</v>
      </c>
      <c r="B1833" s="8"/>
      <c r="C1833" s="9"/>
      <c r="D1833" s="9">
        <v>8492</v>
      </c>
      <c r="E1833" s="10"/>
      <c r="F1833" s="9" t="s">
        <v>11</v>
      </c>
      <c r="G1833" s="39" t="s">
        <v>11</v>
      </c>
      <c r="H1833" s="39">
        <v>12</v>
      </c>
      <c r="I1833" s="39">
        <v>5</v>
      </c>
      <c r="J1833" s="39">
        <v>4</v>
      </c>
      <c r="K1833" s="39"/>
    </row>
    <row r="1834" spans="1:11" x14ac:dyDescent="0.25">
      <c r="A1834">
        <v>121</v>
      </c>
      <c r="B1834" s="8"/>
      <c r="C1834" s="9"/>
      <c r="D1834" s="9">
        <v>8492</v>
      </c>
      <c r="E1834" s="10"/>
      <c r="F1834" s="9" t="s">
        <v>11</v>
      </c>
      <c r="G1834" s="39" t="s">
        <v>10</v>
      </c>
      <c r="H1834" s="39">
        <v>24</v>
      </c>
      <c r="I1834" s="39">
        <v>4</v>
      </c>
      <c r="J1834" s="39">
        <v>2</v>
      </c>
      <c r="K1834" s="39"/>
    </row>
    <row r="1835" spans="1:11" x14ac:dyDescent="0.25">
      <c r="A1835">
        <v>122</v>
      </c>
      <c r="B1835" s="8"/>
      <c r="C1835" s="9"/>
      <c r="D1835" s="9">
        <v>8492</v>
      </c>
      <c r="E1835" s="10"/>
      <c r="F1835" s="9" t="s">
        <v>11</v>
      </c>
      <c r="G1835" s="39" t="s">
        <v>13</v>
      </c>
      <c r="H1835" s="39"/>
      <c r="I1835" s="39"/>
      <c r="J1835" s="39"/>
      <c r="K1835" s="39"/>
    </row>
    <row r="1836" spans="1:11" x14ac:dyDescent="0.25">
      <c r="A1836">
        <v>123</v>
      </c>
      <c r="B1836" s="8"/>
      <c r="C1836" s="9"/>
      <c r="D1836" s="9">
        <v>8492</v>
      </c>
      <c r="E1836" s="10"/>
      <c r="F1836" s="9" t="s">
        <v>11</v>
      </c>
      <c r="G1836" s="39" t="s">
        <v>11</v>
      </c>
      <c r="H1836" s="39">
        <v>8</v>
      </c>
      <c r="I1836" s="39">
        <v>5</v>
      </c>
      <c r="J1836" s="39">
        <v>1</v>
      </c>
      <c r="K1836" s="39"/>
    </row>
    <row r="1837" spans="1:11" x14ac:dyDescent="0.25">
      <c r="A1837">
        <v>124</v>
      </c>
      <c r="B1837" s="8"/>
      <c r="C1837" s="9"/>
      <c r="D1837" s="9">
        <v>8492</v>
      </c>
      <c r="E1837" s="10"/>
      <c r="F1837" s="9" t="s">
        <v>11</v>
      </c>
      <c r="G1837" s="39" t="s">
        <v>10</v>
      </c>
      <c r="H1837" s="39">
        <v>10</v>
      </c>
      <c r="I1837" s="39">
        <v>5</v>
      </c>
      <c r="J1837" s="39">
        <v>7</v>
      </c>
      <c r="K1837" s="39"/>
    </row>
    <row r="1838" spans="1:11" x14ac:dyDescent="0.25">
      <c r="A1838">
        <v>125</v>
      </c>
      <c r="B1838" s="8"/>
      <c r="C1838" s="9"/>
      <c r="D1838" s="9">
        <v>8492</v>
      </c>
      <c r="E1838" s="10"/>
      <c r="F1838" s="9" t="s">
        <v>11</v>
      </c>
      <c r="G1838" s="39" t="s">
        <v>10</v>
      </c>
      <c r="H1838" s="39">
        <v>19</v>
      </c>
      <c r="I1838" s="39">
        <v>4</v>
      </c>
      <c r="J1838" s="39">
        <v>8</v>
      </c>
      <c r="K1838" s="39"/>
    </row>
    <row r="1839" spans="1:11" x14ac:dyDescent="0.25">
      <c r="A1839">
        <v>126</v>
      </c>
      <c r="B1839" s="8"/>
      <c r="C1839" s="9"/>
      <c r="D1839" s="9">
        <v>8492</v>
      </c>
      <c r="E1839" s="10"/>
      <c r="F1839" s="9" t="s">
        <v>11</v>
      </c>
      <c r="G1839" s="39" t="s">
        <v>11</v>
      </c>
      <c r="H1839" s="39">
        <v>27</v>
      </c>
      <c r="I1839" s="39">
        <v>3</v>
      </c>
      <c r="J1839" s="39">
        <v>5</v>
      </c>
      <c r="K1839" s="39"/>
    </row>
    <row r="1840" spans="1:11" x14ac:dyDescent="0.25">
      <c r="A1840">
        <v>127</v>
      </c>
      <c r="B1840" s="8"/>
      <c r="C1840" s="9"/>
      <c r="D1840" s="9">
        <v>8492</v>
      </c>
      <c r="E1840" s="10"/>
      <c r="F1840" s="9" t="s">
        <v>11</v>
      </c>
      <c r="G1840" s="39" t="s">
        <v>11</v>
      </c>
      <c r="H1840" s="39">
        <v>16</v>
      </c>
      <c r="I1840" s="39">
        <v>5</v>
      </c>
      <c r="J1840" s="39">
        <v>2</v>
      </c>
      <c r="K1840" s="39"/>
    </row>
    <row r="1841" spans="1:11" x14ac:dyDescent="0.25">
      <c r="A1841">
        <v>128</v>
      </c>
      <c r="B1841" s="8"/>
      <c r="C1841" s="9"/>
      <c r="D1841" s="9">
        <v>8492</v>
      </c>
      <c r="E1841" s="10"/>
      <c r="F1841" s="9" t="s">
        <v>11</v>
      </c>
      <c r="G1841" s="39" t="s">
        <v>9</v>
      </c>
      <c r="H1841" s="39">
        <v>25</v>
      </c>
      <c r="I1841" s="39">
        <v>5</v>
      </c>
      <c r="J1841" s="39">
        <v>5</v>
      </c>
      <c r="K1841" s="39"/>
    </row>
    <row r="1842" spans="1:11" x14ac:dyDescent="0.25">
      <c r="A1842">
        <v>129</v>
      </c>
      <c r="B1842" s="8"/>
      <c r="C1842" s="9"/>
      <c r="D1842" s="9">
        <v>8492</v>
      </c>
      <c r="E1842" s="10"/>
      <c r="F1842" s="9" t="s">
        <v>11</v>
      </c>
      <c r="G1842" s="39"/>
      <c r="H1842" s="39"/>
      <c r="I1842" s="39"/>
      <c r="J1842" s="39"/>
      <c r="K1842" s="39"/>
    </row>
    <row r="1843" spans="1:11" x14ac:dyDescent="0.25">
      <c r="A1843">
        <v>130</v>
      </c>
      <c r="B1843" s="8"/>
      <c r="C1843" s="9"/>
      <c r="D1843" s="9">
        <v>8492</v>
      </c>
      <c r="E1843" s="10"/>
      <c r="F1843" s="9" t="s">
        <v>10</v>
      </c>
      <c r="G1843" s="39"/>
      <c r="H1843" s="39"/>
      <c r="I1843" s="39"/>
      <c r="J1843" s="39"/>
      <c r="K1843" s="39"/>
    </row>
    <row r="1844" spans="1:11" x14ac:dyDescent="0.25">
      <c r="B1844" s="8"/>
      <c r="C1844" s="9" t="s">
        <v>18</v>
      </c>
      <c r="D1844" s="9">
        <v>63540</v>
      </c>
      <c r="E1844" s="10" t="s">
        <v>11</v>
      </c>
      <c r="F1844" t="s">
        <v>11</v>
      </c>
      <c r="G1844" s="39" t="s">
        <v>13</v>
      </c>
      <c r="H1844" s="39"/>
      <c r="I1844" s="39"/>
      <c r="J1844" s="39"/>
      <c r="K1844" s="39"/>
    </row>
    <row r="1845" spans="1:11" x14ac:dyDescent="0.25">
      <c r="B1845" s="8"/>
      <c r="C1845" s="9"/>
      <c r="D1845" s="9">
        <v>63540</v>
      </c>
      <c r="E1845" s="10" t="s">
        <v>11</v>
      </c>
      <c r="F1845" s="9" t="s">
        <v>11</v>
      </c>
      <c r="G1845" s="39" t="s">
        <v>11</v>
      </c>
      <c r="H1845" s="39">
        <v>13</v>
      </c>
      <c r="I1845" s="39">
        <v>3</v>
      </c>
      <c r="J1845" s="39">
        <v>1.5</v>
      </c>
      <c r="K1845" s="39"/>
    </row>
    <row r="1846" spans="1:11" x14ac:dyDescent="0.25">
      <c r="B1846" s="8"/>
      <c r="C1846" s="9"/>
      <c r="D1846" s="9">
        <v>63540</v>
      </c>
      <c r="E1846" s="10" t="s">
        <v>11</v>
      </c>
      <c r="F1846" s="9" t="s">
        <v>11</v>
      </c>
      <c r="G1846" s="39" t="s">
        <v>13</v>
      </c>
      <c r="H1846" s="39"/>
      <c r="I1846" s="39"/>
      <c r="J1846" s="39"/>
      <c r="K1846" s="39"/>
    </row>
    <row r="1847" spans="1:11" x14ac:dyDescent="0.25">
      <c r="B1847" s="8"/>
      <c r="C1847" s="9"/>
      <c r="D1847" s="9">
        <v>63540</v>
      </c>
      <c r="E1847" s="10" t="s">
        <v>11</v>
      </c>
      <c r="F1847" s="9" t="s">
        <v>11</v>
      </c>
      <c r="G1847" s="39" t="s">
        <v>11</v>
      </c>
      <c r="H1847" s="39">
        <v>11</v>
      </c>
      <c r="I1847" s="39">
        <v>2</v>
      </c>
      <c r="J1847" s="39">
        <v>3</v>
      </c>
      <c r="K1847" s="39"/>
    </row>
    <row r="1848" spans="1:11" x14ac:dyDescent="0.25">
      <c r="B1848" s="8"/>
      <c r="C1848" s="9"/>
      <c r="D1848" s="9">
        <v>63540</v>
      </c>
      <c r="E1848" s="10" t="s">
        <v>11</v>
      </c>
      <c r="F1848" s="9" t="s">
        <v>11</v>
      </c>
      <c r="G1848" s="39" t="s">
        <v>11</v>
      </c>
      <c r="H1848" s="39">
        <v>12.5</v>
      </c>
      <c r="I1848" s="39">
        <v>3</v>
      </c>
      <c r="J1848" s="39">
        <v>2.5</v>
      </c>
      <c r="K1848" s="39"/>
    </row>
    <row r="1849" spans="1:11" x14ac:dyDescent="0.25">
      <c r="B1849" s="8"/>
      <c r="C1849" s="9"/>
      <c r="D1849" s="9">
        <v>63540</v>
      </c>
      <c r="E1849" s="10" t="s">
        <v>11</v>
      </c>
      <c r="F1849" s="9" t="s">
        <v>11</v>
      </c>
      <c r="G1849" s="39" t="s">
        <v>11</v>
      </c>
      <c r="H1849" s="39">
        <v>9.5</v>
      </c>
      <c r="I1849" s="39">
        <v>4</v>
      </c>
      <c r="J1849" s="39">
        <v>0.5</v>
      </c>
      <c r="K1849" s="39"/>
    </row>
    <row r="1850" spans="1:11" x14ac:dyDescent="0.25">
      <c r="B1850" s="8"/>
      <c r="C1850" s="9"/>
      <c r="D1850" s="9">
        <v>63540</v>
      </c>
      <c r="E1850" s="10" t="s">
        <v>11</v>
      </c>
      <c r="F1850" s="9" t="s">
        <v>11</v>
      </c>
      <c r="G1850" s="39" t="s">
        <v>11</v>
      </c>
      <c r="H1850" s="39">
        <v>12.5</v>
      </c>
      <c r="I1850" s="39">
        <v>4.5</v>
      </c>
      <c r="J1850" s="39">
        <v>3.5</v>
      </c>
      <c r="K1850" s="39"/>
    </row>
    <row r="1851" spans="1:11" x14ac:dyDescent="0.25">
      <c r="B1851" s="8"/>
      <c r="C1851" s="9"/>
      <c r="D1851" s="9">
        <v>63540</v>
      </c>
      <c r="E1851" s="10" t="s">
        <v>11</v>
      </c>
      <c r="F1851" s="9" t="s">
        <v>13</v>
      </c>
      <c r="G1851" s="39" t="s">
        <v>13</v>
      </c>
      <c r="H1851" s="39"/>
      <c r="I1851" s="39"/>
      <c r="J1851" s="39"/>
      <c r="K1851" s="39"/>
    </row>
    <row r="1852" spans="1:11" x14ac:dyDescent="0.25">
      <c r="B1852" s="8"/>
      <c r="C1852" s="9"/>
      <c r="D1852" s="9">
        <v>63540</v>
      </c>
      <c r="E1852" s="10" t="s">
        <v>11</v>
      </c>
      <c r="F1852" s="9" t="s">
        <v>11</v>
      </c>
      <c r="G1852" s="39" t="s">
        <v>12</v>
      </c>
      <c r="H1852" s="39">
        <v>9</v>
      </c>
      <c r="I1852" s="39">
        <v>3</v>
      </c>
      <c r="J1852" s="39">
        <v>2</v>
      </c>
      <c r="K1852" s="39"/>
    </row>
    <row r="1853" spans="1:11" x14ac:dyDescent="0.25">
      <c r="B1853" s="8"/>
      <c r="C1853" s="9"/>
      <c r="D1853" s="9">
        <v>63540</v>
      </c>
      <c r="E1853" s="10" t="s">
        <v>11</v>
      </c>
      <c r="F1853" s="9" t="s">
        <v>11</v>
      </c>
      <c r="G1853" s="39" t="s">
        <v>12</v>
      </c>
      <c r="H1853" s="39">
        <v>15</v>
      </c>
      <c r="I1853" s="39">
        <v>4.5</v>
      </c>
      <c r="J1853" s="39">
        <v>3</v>
      </c>
      <c r="K1853" s="39"/>
    </row>
    <row r="1854" spans="1:11" x14ac:dyDescent="0.25">
      <c r="B1854" s="8"/>
      <c r="C1854" s="9"/>
      <c r="D1854" s="9">
        <v>63540</v>
      </c>
      <c r="E1854" s="10" t="s">
        <v>11</v>
      </c>
      <c r="F1854" s="9" t="s">
        <v>11</v>
      </c>
      <c r="G1854" s="39" t="s">
        <v>12</v>
      </c>
      <c r="H1854" s="39">
        <v>13</v>
      </c>
      <c r="I1854" s="39">
        <v>4</v>
      </c>
      <c r="J1854" s="39">
        <v>1</v>
      </c>
      <c r="K1854" s="39"/>
    </row>
    <row r="1855" spans="1:11" x14ac:dyDescent="0.25">
      <c r="B1855" s="8"/>
      <c r="C1855" s="9"/>
      <c r="D1855" s="9">
        <v>63540</v>
      </c>
      <c r="E1855" s="10" t="s">
        <v>11</v>
      </c>
      <c r="F1855" s="9" t="s">
        <v>11</v>
      </c>
      <c r="G1855" s="39" t="s">
        <v>11</v>
      </c>
      <c r="H1855" s="39">
        <v>8</v>
      </c>
      <c r="I1855" s="39">
        <v>4</v>
      </c>
      <c r="J1855" s="39">
        <v>3</v>
      </c>
      <c r="K1855" s="39"/>
    </row>
    <row r="1856" spans="1:11" x14ac:dyDescent="0.25">
      <c r="B1856" s="8"/>
      <c r="C1856" s="9"/>
      <c r="D1856" s="9">
        <v>63540</v>
      </c>
      <c r="E1856" s="10" t="s">
        <v>11</v>
      </c>
      <c r="F1856" s="9" t="s">
        <v>11</v>
      </c>
      <c r="G1856" s="39" t="s">
        <v>11</v>
      </c>
      <c r="H1856" s="39">
        <v>11</v>
      </c>
      <c r="I1856" s="39">
        <v>5</v>
      </c>
      <c r="J1856" s="39">
        <v>2</v>
      </c>
      <c r="K1856" s="39"/>
    </row>
    <row r="1857" spans="2:11" x14ac:dyDescent="0.25">
      <c r="B1857" s="8"/>
      <c r="C1857" s="9"/>
      <c r="D1857" s="9">
        <v>63540</v>
      </c>
      <c r="E1857" s="10" t="s">
        <v>11</v>
      </c>
      <c r="F1857" s="9" t="s">
        <v>11</v>
      </c>
      <c r="G1857" s="39" t="s">
        <v>11</v>
      </c>
      <c r="H1857" s="39">
        <v>15</v>
      </c>
      <c r="I1857" s="39">
        <v>5</v>
      </c>
      <c r="J1857" s="39">
        <v>2</v>
      </c>
      <c r="K1857" s="39"/>
    </row>
    <row r="1858" spans="2:11" x14ac:dyDescent="0.25">
      <c r="B1858" s="8"/>
      <c r="C1858" s="9"/>
      <c r="D1858" s="9">
        <v>63540</v>
      </c>
      <c r="E1858" s="10" t="s">
        <v>11</v>
      </c>
      <c r="F1858" s="9" t="s">
        <v>11</v>
      </c>
      <c r="G1858" s="39" t="s">
        <v>11</v>
      </c>
      <c r="H1858" s="39">
        <v>9</v>
      </c>
      <c r="I1858" s="39">
        <v>4</v>
      </c>
      <c r="J1858" s="39">
        <v>3</v>
      </c>
      <c r="K1858" s="39"/>
    </row>
    <row r="1859" spans="2:11" x14ac:dyDescent="0.25">
      <c r="B1859" s="8"/>
      <c r="C1859" s="9"/>
      <c r="D1859" s="9">
        <v>63540</v>
      </c>
      <c r="E1859" s="10" t="s">
        <v>11</v>
      </c>
      <c r="F1859" s="9" t="s">
        <v>11</v>
      </c>
      <c r="G1859" s="39" t="s">
        <v>11</v>
      </c>
      <c r="H1859" s="39">
        <v>10</v>
      </c>
      <c r="I1859" s="39">
        <v>4</v>
      </c>
      <c r="J1859" s="39">
        <v>3</v>
      </c>
      <c r="K1859" s="39"/>
    </row>
    <row r="1860" spans="2:11" x14ac:dyDescent="0.25">
      <c r="B1860" s="8"/>
      <c r="C1860" s="9"/>
      <c r="D1860" s="9">
        <v>63540</v>
      </c>
      <c r="E1860" s="10" t="s">
        <v>11</v>
      </c>
      <c r="F1860" s="9" t="s">
        <v>11</v>
      </c>
      <c r="G1860" s="39" t="s">
        <v>12</v>
      </c>
      <c r="H1860" s="39">
        <v>10</v>
      </c>
      <c r="I1860" s="39">
        <v>3.5</v>
      </c>
      <c r="J1860" s="39">
        <v>2</v>
      </c>
      <c r="K1860" s="39"/>
    </row>
    <row r="1861" spans="2:11" x14ac:dyDescent="0.25">
      <c r="B1861" s="8"/>
      <c r="C1861" s="9"/>
      <c r="D1861" s="9">
        <v>63540</v>
      </c>
      <c r="E1861" s="10" t="s">
        <v>11</v>
      </c>
      <c r="F1861" s="9" t="s">
        <v>11</v>
      </c>
      <c r="G1861" s="39" t="s">
        <v>13</v>
      </c>
      <c r="H1861" s="39"/>
      <c r="I1861" s="39"/>
      <c r="J1861" s="39"/>
      <c r="K1861" s="39"/>
    </row>
    <row r="1862" spans="2:11" x14ac:dyDescent="0.25">
      <c r="B1862" s="8"/>
      <c r="C1862" s="9"/>
      <c r="D1862" s="9">
        <v>63540</v>
      </c>
      <c r="E1862" s="10" t="s">
        <v>11</v>
      </c>
      <c r="F1862" s="9" t="s">
        <v>11</v>
      </c>
      <c r="G1862" s="39" t="s">
        <v>11</v>
      </c>
      <c r="H1862" s="39">
        <v>12</v>
      </c>
      <c r="I1862" s="39">
        <v>4</v>
      </c>
      <c r="J1862" s="39">
        <v>2.5</v>
      </c>
      <c r="K1862" s="39"/>
    </row>
    <row r="1863" spans="2:11" x14ac:dyDescent="0.25">
      <c r="B1863" s="8"/>
      <c r="C1863" s="9"/>
      <c r="D1863" s="9">
        <v>63540</v>
      </c>
      <c r="E1863" s="10" t="s">
        <v>11</v>
      </c>
      <c r="F1863" s="9" t="s">
        <v>11</v>
      </c>
      <c r="G1863" s="39" t="s">
        <v>10</v>
      </c>
      <c r="H1863" s="39">
        <v>15</v>
      </c>
      <c r="I1863" s="39">
        <v>4.5</v>
      </c>
      <c r="J1863" s="39">
        <v>6</v>
      </c>
      <c r="K1863" s="39"/>
    </row>
    <row r="1864" spans="2:11" x14ac:dyDescent="0.25">
      <c r="B1864" s="8"/>
      <c r="C1864" s="9"/>
      <c r="D1864" s="9">
        <v>63540</v>
      </c>
      <c r="E1864" s="10" t="s">
        <v>11</v>
      </c>
      <c r="F1864" s="9" t="s">
        <v>11</v>
      </c>
      <c r="G1864" s="39" t="s">
        <v>11</v>
      </c>
      <c r="H1864" s="39">
        <v>14</v>
      </c>
      <c r="I1864" s="39">
        <v>3.5</v>
      </c>
      <c r="J1864" s="39">
        <v>5</v>
      </c>
      <c r="K1864" s="39"/>
    </row>
    <row r="1865" spans="2:11" x14ac:dyDescent="0.25">
      <c r="B1865" s="8"/>
      <c r="C1865" s="9"/>
      <c r="D1865" s="9">
        <v>63540</v>
      </c>
      <c r="E1865" s="10" t="s">
        <v>11</v>
      </c>
      <c r="F1865" s="9" t="s">
        <v>11</v>
      </c>
      <c r="G1865" s="39" t="s">
        <v>11</v>
      </c>
      <c r="H1865" s="39">
        <v>6</v>
      </c>
      <c r="I1865" s="39">
        <v>3.5</v>
      </c>
      <c r="J1865" s="39">
        <v>4</v>
      </c>
      <c r="K1865" s="39"/>
    </row>
    <row r="1866" spans="2:11" x14ac:dyDescent="0.25">
      <c r="B1866" s="8"/>
      <c r="C1866" s="9"/>
      <c r="D1866" s="9">
        <v>63540</v>
      </c>
      <c r="E1866" s="10" t="s">
        <v>11</v>
      </c>
      <c r="F1866" s="9" t="s">
        <v>11</v>
      </c>
      <c r="G1866" s="39" t="s">
        <v>11</v>
      </c>
      <c r="H1866" s="39">
        <v>14</v>
      </c>
      <c r="I1866" s="39">
        <v>5</v>
      </c>
      <c r="J1866" s="39">
        <v>6</v>
      </c>
      <c r="K1866" s="39"/>
    </row>
    <row r="1867" spans="2:11" x14ac:dyDescent="0.25">
      <c r="B1867" s="8"/>
      <c r="C1867" s="9"/>
      <c r="D1867" s="9">
        <v>63540</v>
      </c>
      <c r="E1867" s="10" t="s">
        <v>11</v>
      </c>
      <c r="F1867" s="9" t="s">
        <v>11</v>
      </c>
      <c r="G1867" s="39" t="s">
        <v>11</v>
      </c>
      <c r="H1867" s="39">
        <v>15</v>
      </c>
      <c r="I1867" s="39">
        <v>3.5</v>
      </c>
      <c r="J1867" s="39">
        <v>3</v>
      </c>
      <c r="K1867" s="39"/>
    </row>
    <row r="1868" spans="2:11" x14ac:dyDescent="0.25">
      <c r="B1868" s="8"/>
      <c r="C1868" s="9"/>
      <c r="D1868" s="9">
        <v>63540</v>
      </c>
      <c r="E1868" s="10" t="s">
        <v>11</v>
      </c>
      <c r="F1868" s="9" t="s">
        <v>11</v>
      </c>
      <c r="G1868" s="39" t="s">
        <v>10</v>
      </c>
      <c r="H1868" s="39">
        <v>12</v>
      </c>
      <c r="I1868" s="39">
        <v>3</v>
      </c>
      <c r="J1868" s="39">
        <v>5</v>
      </c>
      <c r="K1868" s="39"/>
    </row>
    <row r="1869" spans="2:11" x14ac:dyDescent="0.25">
      <c r="B1869" s="8"/>
      <c r="C1869" s="9"/>
      <c r="D1869" s="9">
        <v>63540</v>
      </c>
      <c r="E1869" s="10" t="s">
        <v>11</v>
      </c>
      <c r="F1869" s="9" t="s">
        <v>11</v>
      </c>
      <c r="G1869" s="39" t="s">
        <v>11</v>
      </c>
      <c r="H1869" s="39">
        <v>14</v>
      </c>
      <c r="I1869" s="39">
        <v>5</v>
      </c>
      <c r="J1869" s="39">
        <v>1</v>
      </c>
      <c r="K1869" s="39"/>
    </row>
    <row r="1870" spans="2:11" x14ac:dyDescent="0.25">
      <c r="B1870" s="8"/>
      <c r="C1870" s="9"/>
      <c r="D1870" s="9">
        <v>63540</v>
      </c>
      <c r="E1870" s="10" t="s">
        <v>11</v>
      </c>
      <c r="F1870" s="9" t="s">
        <v>11</v>
      </c>
      <c r="G1870" s="39" t="s">
        <v>10</v>
      </c>
      <c r="H1870" s="39">
        <v>26.5</v>
      </c>
      <c r="I1870" s="39">
        <v>4.5</v>
      </c>
      <c r="J1870" s="39">
        <v>9</v>
      </c>
      <c r="K1870" s="39"/>
    </row>
    <row r="1871" spans="2:11" x14ac:dyDescent="0.25">
      <c r="B1871" s="8"/>
      <c r="C1871" s="9"/>
      <c r="D1871" s="9">
        <v>63540</v>
      </c>
      <c r="E1871" s="10" t="s">
        <v>11</v>
      </c>
      <c r="F1871" s="9" t="s">
        <v>11</v>
      </c>
      <c r="G1871" s="39" t="s">
        <v>10</v>
      </c>
      <c r="H1871" s="39">
        <v>17</v>
      </c>
      <c r="I1871" s="39">
        <v>4</v>
      </c>
      <c r="J1871" s="39">
        <v>4</v>
      </c>
      <c r="K1871" s="39"/>
    </row>
    <row r="1872" spans="2:11" x14ac:dyDescent="0.25">
      <c r="B1872" s="8"/>
      <c r="C1872" s="9"/>
      <c r="D1872" s="9">
        <v>63540</v>
      </c>
      <c r="E1872" s="10" t="s">
        <v>11</v>
      </c>
      <c r="F1872" s="9" t="s">
        <v>11</v>
      </c>
      <c r="G1872" s="39" t="s">
        <v>11</v>
      </c>
      <c r="H1872" s="39">
        <v>16</v>
      </c>
      <c r="I1872" s="39">
        <v>3.5</v>
      </c>
      <c r="J1872" s="39">
        <v>4.5</v>
      </c>
      <c r="K1872" s="39"/>
    </row>
    <row r="1873" spans="2:11" x14ac:dyDescent="0.25">
      <c r="B1873" s="8"/>
      <c r="C1873" s="9"/>
      <c r="D1873" s="9">
        <v>63540</v>
      </c>
      <c r="E1873" s="10" t="s">
        <v>11</v>
      </c>
      <c r="F1873" s="9" t="s">
        <v>11</v>
      </c>
      <c r="G1873" s="39" t="s">
        <v>11</v>
      </c>
      <c r="H1873" s="39">
        <v>14</v>
      </c>
      <c r="I1873" s="39">
        <v>4</v>
      </c>
      <c r="J1873" s="39">
        <v>4</v>
      </c>
      <c r="K1873" s="39"/>
    </row>
    <row r="1874" spans="2:11" x14ac:dyDescent="0.25">
      <c r="B1874" s="8"/>
      <c r="C1874" s="9"/>
      <c r="D1874" s="9">
        <v>63540</v>
      </c>
      <c r="E1874" s="10" t="s">
        <v>11</v>
      </c>
      <c r="F1874" s="9" t="s">
        <v>11</v>
      </c>
      <c r="G1874" s="39" t="s">
        <v>11</v>
      </c>
      <c r="H1874" s="39">
        <v>17</v>
      </c>
      <c r="I1874" s="39">
        <v>4</v>
      </c>
      <c r="J1874" s="39">
        <v>4.5</v>
      </c>
      <c r="K1874" s="39"/>
    </row>
    <row r="1875" spans="2:11" x14ac:dyDescent="0.25">
      <c r="B1875" s="8"/>
      <c r="C1875" s="9"/>
      <c r="D1875" s="9">
        <v>63540</v>
      </c>
      <c r="E1875" s="10" t="s">
        <v>11</v>
      </c>
      <c r="F1875" s="9" t="s">
        <v>11</v>
      </c>
      <c r="G1875" s="39" t="s">
        <v>11</v>
      </c>
      <c r="H1875" s="39">
        <v>16</v>
      </c>
      <c r="I1875" s="39">
        <v>3</v>
      </c>
      <c r="J1875" s="39">
        <v>6</v>
      </c>
      <c r="K1875" s="39"/>
    </row>
    <row r="1876" spans="2:11" x14ac:dyDescent="0.25">
      <c r="B1876" s="8"/>
      <c r="C1876" s="9"/>
      <c r="D1876" s="9">
        <v>63540</v>
      </c>
      <c r="E1876" s="10" t="s">
        <v>11</v>
      </c>
      <c r="F1876" s="9" t="s">
        <v>11</v>
      </c>
      <c r="G1876" s="39" t="s">
        <v>11</v>
      </c>
      <c r="H1876" s="39">
        <v>16</v>
      </c>
      <c r="I1876" s="39">
        <v>3.5</v>
      </c>
      <c r="J1876" s="39">
        <v>5</v>
      </c>
      <c r="K1876" s="39"/>
    </row>
    <row r="1877" spans="2:11" x14ac:dyDescent="0.25">
      <c r="B1877" s="8"/>
      <c r="C1877" s="9"/>
      <c r="D1877" s="9">
        <v>63540</v>
      </c>
      <c r="E1877" s="10" t="s">
        <v>11</v>
      </c>
      <c r="F1877" s="9" t="s">
        <v>11</v>
      </c>
      <c r="G1877" s="39" t="s">
        <v>11</v>
      </c>
      <c r="H1877" s="39">
        <v>9</v>
      </c>
      <c r="I1877" s="39">
        <v>3</v>
      </c>
      <c r="J1877" s="39">
        <v>4</v>
      </c>
      <c r="K1877" s="39"/>
    </row>
    <row r="1878" spans="2:11" x14ac:dyDescent="0.25">
      <c r="B1878" s="8"/>
      <c r="C1878" s="9"/>
      <c r="D1878" s="9">
        <v>63540</v>
      </c>
      <c r="E1878" s="10" t="s">
        <v>11</v>
      </c>
      <c r="F1878" s="9" t="s">
        <v>11</v>
      </c>
      <c r="G1878" s="39" t="s">
        <v>11</v>
      </c>
      <c r="H1878" s="39">
        <v>12</v>
      </c>
      <c r="I1878" s="39">
        <v>3</v>
      </c>
      <c r="J1878" s="39">
        <v>1</v>
      </c>
      <c r="K1878" s="39"/>
    </row>
    <row r="1879" spans="2:11" x14ac:dyDescent="0.25">
      <c r="B1879" s="8"/>
      <c r="C1879" s="9"/>
      <c r="D1879" s="9">
        <v>63540</v>
      </c>
      <c r="E1879" s="10" t="s">
        <v>11</v>
      </c>
      <c r="F1879" s="9" t="s">
        <v>11</v>
      </c>
      <c r="G1879" s="39" t="s">
        <v>11</v>
      </c>
      <c r="H1879" s="39">
        <v>19</v>
      </c>
      <c r="I1879" s="39">
        <v>3</v>
      </c>
      <c r="J1879" s="39">
        <v>6</v>
      </c>
      <c r="K1879" s="39"/>
    </row>
    <row r="1880" spans="2:11" x14ac:dyDescent="0.25">
      <c r="B1880" s="8"/>
      <c r="C1880" s="9"/>
      <c r="D1880" s="9">
        <v>63540</v>
      </c>
      <c r="E1880" s="10" t="s">
        <v>11</v>
      </c>
      <c r="F1880" s="9" t="s">
        <v>11</v>
      </c>
      <c r="G1880" s="39" t="s">
        <v>11</v>
      </c>
      <c r="H1880" s="39">
        <v>13</v>
      </c>
      <c r="I1880" s="39">
        <v>4</v>
      </c>
      <c r="J1880" s="39">
        <v>2</v>
      </c>
      <c r="K1880" s="39"/>
    </row>
    <row r="1881" spans="2:11" x14ac:dyDescent="0.25">
      <c r="B1881" s="8"/>
      <c r="C1881" s="9"/>
      <c r="D1881" s="9">
        <v>63540</v>
      </c>
      <c r="E1881" s="10" t="s">
        <v>11</v>
      </c>
      <c r="F1881" s="9" t="s">
        <v>11</v>
      </c>
      <c r="G1881" s="39" t="s">
        <v>11</v>
      </c>
      <c r="H1881" s="39">
        <v>17</v>
      </c>
      <c r="I1881" s="39">
        <v>2.5</v>
      </c>
      <c r="J1881" s="39">
        <v>5</v>
      </c>
      <c r="K1881" s="39"/>
    </row>
    <row r="1882" spans="2:11" x14ac:dyDescent="0.25">
      <c r="B1882" s="8"/>
      <c r="C1882" s="9"/>
      <c r="D1882" s="9">
        <v>63540</v>
      </c>
      <c r="E1882" s="10" t="s">
        <v>11</v>
      </c>
      <c r="F1882" s="9" t="s">
        <v>12</v>
      </c>
      <c r="G1882" s="39" t="s">
        <v>13</v>
      </c>
      <c r="H1882" s="39"/>
      <c r="I1882" s="39"/>
      <c r="J1882" s="39"/>
      <c r="K1882" s="39"/>
    </row>
    <row r="1883" spans="2:11" x14ac:dyDescent="0.25">
      <c r="B1883" s="8"/>
      <c r="C1883" s="9"/>
      <c r="D1883" s="9">
        <v>63540</v>
      </c>
      <c r="E1883" s="10" t="s">
        <v>11</v>
      </c>
      <c r="F1883" s="9" t="s">
        <v>12</v>
      </c>
      <c r="G1883" s="39" t="s">
        <v>14</v>
      </c>
      <c r="H1883" s="39"/>
      <c r="I1883" s="39"/>
      <c r="J1883" s="39"/>
      <c r="K1883" s="39"/>
    </row>
    <row r="1884" spans="2:11" x14ac:dyDescent="0.25">
      <c r="B1884" s="8"/>
      <c r="C1884" s="9"/>
      <c r="D1884" s="9">
        <v>63540</v>
      </c>
      <c r="E1884" s="10" t="s">
        <v>11</v>
      </c>
      <c r="F1884" s="9" t="s">
        <v>12</v>
      </c>
      <c r="G1884" s="39" t="s">
        <v>13</v>
      </c>
      <c r="H1884" s="39"/>
      <c r="I1884" s="39"/>
      <c r="J1884" s="39"/>
      <c r="K1884" s="39"/>
    </row>
    <row r="1885" spans="2:11" x14ac:dyDescent="0.25">
      <c r="B1885" s="8"/>
      <c r="C1885" s="9"/>
      <c r="D1885" s="9">
        <v>63540</v>
      </c>
      <c r="E1885" s="10" t="s">
        <v>11</v>
      </c>
      <c r="F1885" s="9" t="s">
        <v>11</v>
      </c>
      <c r="G1885" s="39" t="s">
        <v>11</v>
      </c>
      <c r="H1885" s="39">
        <v>11</v>
      </c>
      <c r="I1885" s="39">
        <v>4</v>
      </c>
      <c r="J1885" s="39">
        <v>1</v>
      </c>
      <c r="K1885" s="39"/>
    </row>
    <row r="1886" spans="2:11" x14ac:dyDescent="0.25">
      <c r="B1886" s="8"/>
      <c r="C1886" s="9"/>
      <c r="D1886" s="9">
        <v>63540</v>
      </c>
      <c r="E1886" s="10" t="s">
        <v>11</v>
      </c>
      <c r="F1886" s="9" t="s">
        <v>11</v>
      </c>
      <c r="G1886" s="39" t="s">
        <v>12</v>
      </c>
      <c r="H1886" s="39">
        <v>11</v>
      </c>
      <c r="I1886" s="39">
        <v>3</v>
      </c>
      <c r="J1886" s="39">
        <v>3</v>
      </c>
      <c r="K1886" s="39"/>
    </row>
    <row r="1887" spans="2:11" x14ac:dyDescent="0.25">
      <c r="B1887" s="8"/>
      <c r="C1887" s="9"/>
      <c r="D1887" s="9">
        <v>63540</v>
      </c>
      <c r="E1887" s="10" t="s">
        <v>11</v>
      </c>
      <c r="F1887" s="9" t="s">
        <v>11</v>
      </c>
      <c r="G1887" s="39" t="s">
        <v>11</v>
      </c>
      <c r="H1887" s="39">
        <v>13</v>
      </c>
      <c r="I1887" s="39">
        <v>3.5</v>
      </c>
      <c r="J1887" s="39">
        <v>4</v>
      </c>
      <c r="K1887" s="39"/>
    </row>
    <row r="1888" spans="2:11" x14ac:dyDescent="0.25">
      <c r="B1888" s="8"/>
      <c r="C1888" s="9"/>
      <c r="D1888" s="9">
        <v>63540</v>
      </c>
      <c r="E1888" s="10" t="s">
        <v>11</v>
      </c>
      <c r="F1888" s="9" t="s">
        <v>11</v>
      </c>
      <c r="G1888" s="39" t="s">
        <v>13</v>
      </c>
      <c r="H1888" s="39"/>
      <c r="I1888" s="39"/>
      <c r="J1888" s="39"/>
      <c r="K1888" s="39"/>
    </row>
    <row r="1889" spans="2:11" x14ac:dyDescent="0.25">
      <c r="B1889" s="8"/>
      <c r="C1889" s="9"/>
      <c r="D1889" s="9">
        <v>63540</v>
      </c>
      <c r="E1889" s="10" t="s">
        <v>11</v>
      </c>
      <c r="F1889" s="9" t="s">
        <v>11</v>
      </c>
      <c r="G1889" s="39" t="s">
        <v>11</v>
      </c>
      <c r="H1889" s="39">
        <v>13</v>
      </c>
      <c r="I1889" s="39">
        <v>3</v>
      </c>
      <c r="J1889" s="39">
        <v>3.5</v>
      </c>
      <c r="K1889" s="39"/>
    </row>
    <row r="1890" spans="2:11" x14ac:dyDescent="0.25">
      <c r="B1890" s="8"/>
      <c r="C1890" s="9"/>
      <c r="D1890" s="9">
        <v>63540</v>
      </c>
      <c r="E1890" s="10" t="s">
        <v>11</v>
      </c>
      <c r="F1890" s="9" t="s">
        <v>11</v>
      </c>
      <c r="G1890" s="39" t="s">
        <v>12</v>
      </c>
      <c r="H1890" s="39">
        <v>18</v>
      </c>
      <c r="I1890" s="39">
        <v>4</v>
      </c>
      <c r="J1890" s="39">
        <v>4</v>
      </c>
      <c r="K1890" s="39"/>
    </row>
    <row r="1891" spans="2:11" x14ac:dyDescent="0.25">
      <c r="B1891" s="8"/>
      <c r="C1891" s="9"/>
      <c r="D1891" s="9">
        <v>63540</v>
      </c>
      <c r="E1891" s="10" t="s">
        <v>11</v>
      </c>
      <c r="F1891" s="9" t="s">
        <v>11</v>
      </c>
      <c r="G1891" s="39" t="s">
        <v>12</v>
      </c>
      <c r="H1891" s="39">
        <v>15</v>
      </c>
      <c r="I1891" s="39">
        <v>4.5</v>
      </c>
      <c r="J1891" s="39">
        <v>1</v>
      </c>
      <c r="K1891" s="39"/>
    </row>
    <row r="1892" spans="2:11" x14ac:dyDescent="0.25">
      <c r="B1892" s="8"/>
      <c r="C1892" s="9"/>
      <c r="D1892" s="9">
        <v>63540</v>
      </c>
      <c r="E1892" s="10" t="s">
        <v>11</v>
      </c>
      <c r="F1892" s="9" t="s">
        <v>11</v>
      </c>
      <c r="G1892" s="39" t="s">
        <v>13</v>
      </c>
      <c r="H1892" s="39"/>
      <c r="I1892" s="39"/>
      <c r="J1892" s="39"/>
      <c r="K1892" s="39"/>
    </row>
    <row r="1893" spans="2:11" x14ac:dyDescent="0.25">
      <c r="B1893" s="8"/>
      <c r="C1893" s="9"/>
      <c r="D1893" s="9">
        <v>63540</v>
      </c>
      <c r="E1893" s="10" t="s">
        <v>11</v>
      </c>
      <c r="F1893" s="9" t="s">
        <v>11</v>
      </c>
      <c r="G1893" s="39" t="s">
        <v>12</v>
      </c>
      <c r="H1893" s="39">
        <v>15</v>
      </c>
      <c r="I1893" s="39">
        <v>4</v>
      </c>
      <c r="J1893" s="39">
        <v>3</v>
      </c>
      <c r="K1893" s="39"/>
    </row>
    <row r="1894" spans="2:11" x14ac:dyDescent="0.25">
      <c r="B1894" s="8"/>
      <c r="C1894" s="9"/>
      <c r="D1894" s="9">
        <v>63540</v>
      </c>
      <c r="E1894" s="10" t="s">
        <v>11</v>
      </c>
      <c r="F1894" s="9" t="s">
        <v>11</v>
      </c>
      <c r="G1894" s="39" t="s">
        <v>11</v>
      </c>
      <c r="H1894" s="39">
        <v>14</v>
      </c>
      <c r="I1894" s="39">
        <v>3</v>
      </c>
      <c r="J1894" s="39">
        <v>1</v>
      </c>
      <c r="K1894" s="39"/>
    </row>
    <row r="1895" spans="2:11" x14ac:dyDescent="0.25">
      <c r="B1895" s="8"/>
      <c r="C1895" s="9"/>
      <c r="D1895" s="9">
        <v>63540</v>
      </c>
      <c r="E1895" s="10" t="s">
        <v>11</v>
      </c>
      <c r="F1895" s="9" t="s">
        <v>11</v>
      </c>
      <c r="G1895" s="39" t="s">
        <v>13</v>
      </c>
      <c r="H1895" s="39"/>
      <c r="I1895" s="39"/>
      <c r="J1895" s="39"/>
      <c r="K1895" s="39"/>
    </row>
    <row r="1896" spans="2:11" x14ac:dyDescent="0.25">
      <c r="B1896" s="8"/>
      <c r="C1896" s="9"/>
      <c r="D1896" s="9">
        <v>63540</v>
      </c>
      <c r="E1896" s="10" t="s">
        <v>11</v>
      </c>
      <c r="F1896" s="9" t="s">
        <v>11</v>
      </c>
      <c r="G1896" s="39" t="s">
        <v>11</v>
      </c>
      <c r="H1896" s="39">
        <v>15</v>
      </c>
      <c r="I1896" s="39">
        <v>4</v>
      </c>
      <c r="J1896" s="39">
        <v>3</v>
      </c>
      <c r="K1896" s="39"/>
    </row>
    <row r="1897" spans="2:11" x14ac:dyDescent="0.25">
      <c r="B1897" s="8"/>
      <c r="C1897" s="9"/>
      <c r="D1897" s="9">
        <v>63540</v>
      </c>
      <c r="E1897" s="10" t="s">
        <v>11</v>
      </c>
      <c r="F1897" s="9" t="s">
        <v>11</v>
      </c>
      <c r="G1897" s="39" t="s">
        <v>11</v>
      </c>
      <c r="H1897" s="39">
        <v>15</v>
      </c>
      <c r="I1897" s="39">
        <v>4</v>
      </c>
      <c r="J1897" s="39">
        <v>1</v>
      </c>
      <c r="K1897" s="39"/>
    </row>
    <row r="1898" spans="2:11" x14ac:dyDescent="0.25">
      <c r="B1898" s="8"/>
      <c r="C1898" s="9"/>
      <c r="D1898" s="9">
        <v>63540</v>
      </c>
      <c r="E1898" s="10" t="s">
        <v>11</v>
      </c>
      <c r="F1898" s="9" t="s">
        <v>11</v>
      </c>
      <c r="G1898" s="39" t="s">
        <v>13</v>
      </c>
      <c r="H1898" s="39"/>
      <c r="I1898" s="39"/>
      <c r="J1898" s="39"/>
      <c r="K1898" s="39"/>
    </row>
    <row r="1899" spans="2:11" x14ac:dyDescent="0.25">
      <c r="B1899" s="8"/>
      <c r="C1899" s="9"/>
      <c r="D1899" s="9">
        <v>63540</v>
      </c>
      <c r="E1899" s="10" t="s">
        <v>11</v>
      </c>
      <c r="F1899" s="9" t="s">
        <v>13</v>
      </c>
      <c r="G1899" s="39" t="s">
        <v>13</v>
      </c>
      <c r="H1899" s="39"/>
      <c r="I1899" s="39"/>
      <c r="J1899" s="39"/>
      <c r="K1899" s="39"/>
    </row>
    <row r="1900" spans="2:11" x14ac:dyDescent="0.25">
      <c r="B1900" s="8"/>
      <c r="C1900" s="9"/>
      <c r="D1900" s="9">
        <v>63540</v>
      </c>
      <c r="E1900" s="10" t="s">
        <v>11</v>
      </c>
      <c r="F1900" s="9" t="s">
        <v>11</v>
      </c>
      <c r="G1900" s="39" t="s">
        <v>13</v>
      </c>
      <c r="H1900" s="39"/>
      <c r="I1900" s="39"/>
      <c r="J1900" s="39"/>
      <c r="K1900" s="39"/>
    </row>
    <row r="1901" spans="2:11" x14ac:dyDescent="0.25">
      <c r="B1901" s="8"/>
      <c r="C1901" s="9"/>
      <c r="D1901" s="9">
        <v>63540</v>
      </c>
      <c r="E1901" s="10" t="s">
        <v>11</v>
      </c>
      <c r="F1901" s="9" t="s">
        <v>11</v>
      </c>
      <c r="G1901" s="39" t="s">
        <v>10</v>
      </c>
      <c r="H1901" s="39">
        <v>16</v>
      </c>
      <c r="I1901" s="39">
        <v>3</v>
      </c>
      <c r="J1901" s="39">
        <v>4.5</v>
      </c>
      <c r="K1901" s="39"/>
    </row>
    <row r="1902" spans="2:11" x14ac:dyDescent="0.25">
      <c r="B1902" s="8"/>
      <c r="C1902" s="9"/>
      <c r="D1902" s="9">
        <v>63540</v>
      </c>
      <c r="E1902" s="10" t="s">
        <v>11</v>
      </c>
      <c r="F1902" s="9" t="s">
        <v>11</v>
      </c>
      <c r="G1902" s="39" t="s">
        <v>13</v>
      </c>
      <c r="H1902" s="39"/>
      <c r="I1902" s="39"/>
      <c r="J1902" s="39"/>
      <c r="K1902" s="39"/>
    </row>
    <row r="1903" spans="2:11" x14ac:dyDescent="0.25">
      <c r="B1903" s="8"/>
      <c r="C1903" s="9"/>
      <c r="D1903" s="9">
        <v>63540</v>
      </c>
      <c r="E1903" s="10" t="s">
        <v>11</v>
      </c>
      <c r="F1903" s="9" t="s">
        <v>11</v>
      </c>
      <c r="G1903" s="39" t="s">
        <v>11</v>
      </c>
      <c r="H1903" s="39">
        <v>12</v>
      </c>
      <c r="I1903" s="39">
        <v>3</v>
      </c>
      <c r="J1903" s="39">
        <v>2</v>
      </c>
      <c r="K1903" s="39"/>
    </row>
    <row r="1904" spans="2:11" x14ac:dyDescent="0.25">
      <c r="B1904" s="8"/>
      <c r="C1904" s="9"/>
      <c r="D1904" s="9">
        <v>63540</v>
      </c>
      <c r="E1904" s="10" t="s">
        <v>11</v>
      </c>
      <c r="F1904" s="9" t="s">
        <v>11</v>
      </c>
      <c r="G1904" s="39" t="s">
        <v>11</v>
      </c>
      <c r="H1904" s="39">
        <v>10</v>
      </c>
      <c r="I1904" s="39">
        <v>4</v>
      </c>
      <c r="J1904" s="39">
        <v>1</v>
      </c>
      <c r="K1904" s="39"/>
    </row>
    <row r="1905" spans="2:11" x14ac:dyDescent="0.25">
      <c r="B1905" s="8"/>
      <c r="C1905" s="9"/>
      <c r="D1905" s="9">
        <v>63540</v>
      </c>
      <c r="E1905" s="10" t="s">
        <v>11</v>
      </c>
      <c r="F1905" s="9" t="s">
        <v>11</v>
      </c>
      <c r="G1905" s="39" t="s">
        <v>14</v>
      </c>
      <c r="H1905" s="39"/>
      <c r="I1905" s="39"/>
      <c r="J1905" s="39"/>
      <c r="K1905" s="39"/>
    </row>
    <row r="1906" spans="2:11" x14ac:dyDescent="0.25">
      <c r="B1906" s="8"/>
      <c r="C1906" s="9"/>
      <c r="D1906" s="9">
        <v>63540</v>
      </c>
      <c r="E1906" s="10" t="s">
        <v>11</v>
      </c>
      <c r="F1906" s="9" t="s">
        <v>11</v>
      </c>
      <c r="G1906" s="39" t="s">
        <v>11</v>
      </c>
      <c r="H1906" s="39">
        <v>12</v>
      </c>
      <c r="I1906" s="39">
        <v>3.5</v>
      </c>
      <c r="J1906" s="39">
        <v>1</v>
      </c>
      <c r="K1906" s="39"/>
    </row>
    <row r="1907" spans="2:11" x14ac:dyDescent="0.25">
      <c r="B1907" s="8"/>
      <c r="C1907" s="9"/>
      <c r="D1907" s="9">
        <v>63540</v>
      </c>
      <c r="E1907" s="10" t="s">
        <v>14</v>
      </c>
      <c r="F1907" s="9" t="s">
        <v>13</v>
      </c>
      <c r="G1907" s="39" t="s">
        <v>13</v>
      </c>
      <c r="H1907" s="39"/>
      <c r="I1907" s="39"/>
      <c r="J1907" s="39"/>
      <c r="K1907" s="39"/>
    </row>
    <row r="1908" spans="2:11" x14ac:dyDescent="0.25">
      <c r="B1908" s="8"/>
      <c r="C1908" s="9"/>
      <c r="D1908" s="9">
        <v>63540</v>
      </c>
      <c r="E1908" s="10" t="s">
        <v>11</v>
      </c>
      <c r="F1908" s="9" t="s">
        <v>11</v>
      </c>
      <c r="G1908" s="39" t="s">
        <v>11</v>
      </c>
      <c r="H1908" s="39">
        <v>14</v>
      </c>
      <c r="I1908" s="39">
        <v>2.5</v>
      </c>
      <c r="J1908" s="39">
        <v>3</v>
      </c>
      <c r="K1908" s="39"/>
    </row>
    <row r="1909" spans="2:11" x14ac:dyDescent="0.25">
      <c r="B1909" s="8"/>
      <c r="C1909" s="9"/>
      <c r="D1909" s="9">
        <v>63540</v>
      </c>
      <c r="E1909" s="10" t="s">
        <v>11</v>
      </c>
      <c r="F1909" s="9" t="s">
        <v>11</v>
      </c>
      <c r="G1909" s="39" t="s">
        <v>13</v>
      </c>
      <c r="H1909" s="39"/>
      <c r="I1909" s="39"/>
      <c r="J1909" s="39"/>
      <c r="K1909" s="39"/>
    </row>
    <row r="1910" spans="2:11" x14ac:dyDescent="0.25">
      <c r="B1910" s="8"/>
      <c r="C1910" s="9"/>
      <c r="D1910" s="9">
        <v>63540</v>
      </c>
      <c r="E1910" s="10" t="s">
        <v>11</v>
      </c>
      <c r="F1910" s="9" t="s">
        <v>11</v>
      </c>
      <c r="G1910" s="39" t="s">
        <v>13</v>
      </c>
      <c r="H1910" s="39"/>
      <c r="I1910" s="39"/>
      <c r="J1910" s="39"/>
      <c r="K1910" s="39"/>
    </row>
    <row r="1911" spans="2:11" x14ac:dyDescent="0.25">
      <c r="B1911" s="8"/>
      <c r="C1911" s="9"/>
      <c r="D1911" s="9">
        <v>63540</v>
      </c>
      <c r="E1911" s="10" t="s">
        <v>11</v>
      </c>
      <c r="F1911" s="9" t="s">
        <v>11</v>
      </c>
      <c r="G1911" s="39" t="s">
        <v>11</v>
      </c>
      <c r="H1911" s="39">
        <v>14</v>
      </c>
      <c r="I1911" s="39">
        <v>2.5</v>
      </c>
      <c r="J1911" s="39">
        <v>3</v>
      </c>
      <c r="K1911" s="39"/>
    </row>
    <row r="1912" spans="2:11" x14ac:dyDescent="0.25">
      <c r="B1912" s="8"/>
      <c r="C1912" s="9"/>
      <c r="D1912" s="9">
        <v>63540</v>
      </c>
      <c r="E1912" s="10" t="s">
        <v>11</v>
      </c>
      <c r="F1912" s="9" t="s">
        <v>14</v>
      </c>
      <c r="G1912" s="39" t="s">
        <v>14</v>
      </c>
      <c r="H1912" s="39"/>
      <c r="I1912" s="39"/>
      <c r="J1912" s="39"/>
      <c r="K1912" s="39"/>
    </row>
    <row r="1913" spans="2:11" x14ac:dyDescent="0.25">
      <c r="B1913" s="8"/>
      <c r="C1913" s="9"/>
      <c r="D1913" s="9">
        <v>63540</v>
      </c>
      <c r="E1913" s="10" t="s">
        <v>11</v>
      </c>
      <c r="F1913" s="9" t="s">
        <v>11</v>
      </c>
      <c r="G1913" s="39" t="s">
        <v>11</v>
      </c>
      <c r="H1913" s="39">
        <v>17</v>
      </c>
      <c r="I1913" s="39">
        <v>3</v>
      </c>
      <c r="J1913" s="39">
        <v>3.5</v>
      </c>
      <c r="K1913" s="39"/>
    </row>
    <row r="1914" spans="2:11" x14ac:dyDescent="0.25">
      <c r="B1914" s="8"/>
      <c r="C1914" s="9"/>
      <c r="D1914" s="9">
        <v>63540</v>
      </c>
      <c r="E1914" s="10" t="s">
        <v>11</v>
      </c>
      <c r="F1914" s="9" t="s">
        <v>11</v>
      </c>
      <c r="G1914" s="39" t="s">
        <v>11</v>
      </c>
      <c r="H1914" s="39">
        <v>14</v>
      </c>
      <c r="I1914" s="39">
        <v>4</v>
      </c>
      <c r="J1914" s="39">
        <v>3.5</v>
      </c>
      <c r="K1914" s="39"/>
    </row>
    <row r="1915" spans="2:11" x14ac:dyDescent="0.25">
      <c r="B1915" s="8"/>
      <c r="C1915" s="9"/>
      <c r="D1915" s="9">
        <v>63540</v>
      </c>
      <c r="E1915" s="10" t="s">
        <v>11</v>
      </c>
      <c r="F1915" s="9" t="s">
        <v>11</v>
      </c>
      <c r="G1915" s="39" t="s">
        <v>13</v>
      </c>
      <c r="H1915" s="39"/>
      <c r="I1915" s="39"/>
      <c r="J1915" s="39"/>
      <c r="K1915" s="39"/>
    </row>
    <row r="1916" spans="2:11" x14ac:dyDescent="0.25">
      <c r="B1916" s="8"/>
      <c r="C1916" s="9"/>
      <c r="D1916" s="9">
        <v>63540</v>
      </c>
      <c r="E1916" s="10" t="s">
        <v>11</v>
      </c>
      <c r="F1916" s="9" t="s">
        <v>12</v>
      </c>
      <c r="G1916" s="39" t="s">
        <v>13</v>
      </c>
      <c r="H1916" s="39"/>
      <c r="I1916" s="39"/>
      <c r="J1916" s="39"/>
      <c r="K1916" s="39"/>
    </row>
    <row r="1917" spans="2:11" x14ac:dyDescent="0.25">
      <c r="B1917" s="8"/>
      <c r="C1917" s="9"/>
      <c r="D1917" s="9">
        <v>63540</v>
      </c>
      <c r="E1917" s="10" t="s">
        <v>11</v>
      </c>
      <c r="F1917" s="9" t="s">
        <v>11</v>
      </c>
      <c r="G1917" s="39" t="s">
        <v>10</v>
      </c>
      <c r="H1917" s="39">
        <v>15</v>
      </c>
      <c r="I1917" s="39">
        <v>5</v>
      </c>
      <c r="J1917" s="39">
        <v>3</v>
      </c>
      <c r="K1917" s="39"/>
    </row>
    <row r="1918" spans="2:11" x14ac:dyDescent="0.25">
      <c r="B1918" s="8"/>
      <c r="C1918" s="9"/>
      <c r="D1918" s="9">
        <v>63540</v>
      </c>
      <c r="E1918" s="10" t="s">
        <v>11</v>
      </c>
      <c r="F1918" s="9" t="s">
        <v>11</v>
      </c>
      <c r="G1918" s="39" t="s">
        <v>13</v>
      </c>
      <c r="H1918" s="39"/>
      <c r="I1918" s="39"/>
      <c r="J1918" s="39"/>
      <c r="K1918" s="39"/>
    </row>
    <row r="1919" spans="2:11" x14ac:dyDescent="0.25">
      <c r="B1919" s="8"/>
      <c r="C1919" s="9"/>
      <c r="D1919" s="9">
        <v>63540</v>
      </c>
      <c r="E1919" s="10" t="s">
        <v>11</v>
      </c>
      <c r="F1919" s="9" t="s">
        <v>10</v>
      </c>
      <c r="G1919" s="39" t="s">
        <v>14</v>
      </c>
      <c r="H1919" s="39"/>
      <c r="I1919" s="39"/>
      <c r="J1919" s="39"/>
      <c r="K1919" s="39"/>
    </row>
    <row r="1920" spans="2:11" x14ac:dyDescent="0.25">
      <c r="B1920" s="8"/>
      <c r="C1920" s="9"/>
      <c r="D1920" s="9">
        <v>63540</v>
      </c>
      <c r="E1920" s="10" t="s">
        <v>11</v>
      </c>
      <c r="F1920" s="9" t="s">
        <v>11</v>
      </c>
      <c r="G1920" s="39" t="s">
        <v>13</v>
      </c>
      <c r="H1920" s="39"/>
      <c r="I1920" s="39"/>
      <c r="J1920" s="39"/>
      <c r="K1920" s="39"/>
    </row>
    <row r="1921" spans="2:11" x14ac:dyDescent="0.25">
      <c r="B1921" s="8"/>
      <c r="C1921" s="9"/>
      <c r="D1921" s="9">
        <v>63540</v>
      </c>
      <c r="E1921" s="10" t="s">
        <v>11</v>
      </c>
      <c r="F1921" s="9" t="s">
        <v>11</v>
      </c>
      <c r="G1921" s="39" t="s">
        <v>11</v>
      </c>
      <c r="H1921" s="39">
        <v>18</v>
      </c>
      <c r="I1921" s="39">
        <v>3</v>
      </c>
      <c r="J1921" s="39">
        <v>7</v>
      </c>
      <c r="K1921" s="39"/>
    </row>
    <row r="1922" spans="2:11" x14ac:dyDescent="0.25">
      <c r="B1922" s="8"/>
      <c r="C1922" s="9"/>
      <c r="D1922" s="9">
        <v>63540</v>
      </c>
      <c r="E1922" s="10" t="s">
        <v>11</v>
      </c>
      <c r="F1922" s="9" t="s">
        <v>10</v>
      </c>
      <c r="G1922" s="39" t="s">
        <v>10</v>
      </c>
      <c r="H1922" s="39">
        <v>16</v>
      </c>
      <c r="I1922" s="39">
        <v>4</v>
      </c>
      <c r="J1922" s="39">
        <v>6</v>
      </c>
      <c r="K1922" s="39"/>
    </row>
    <row r="1923" spans="2:11" x14ac:dyDescent="0.25">
      <c r="B1923" s="8"/>
      <c r="C1923" s="9"/>
      <c r="D1923" s="9">
        <v>63540</v>
      </c>
      <c r="E1923" s="10" t="s">
        <v>11</v>
      </c>
      <c r="F1923" s="9" t="s">
        <v>12</v>
      </c>
      <c r="G1923" s="39" t="s">
        <v>13</v>
      </c>
      <c r="H1923" s="39"/>
      <c r="I1923" s="39"/>
      <c r="J1923" s="39"/>
      <c r="K1923" s="39"/>
    </row>
    <row r="1924" spans="2:11" x14ac:dyDescent="0.25">
      <c r="B1924" s="8"/>
      <c r="C1924" s="9"/>
      <c r="D1924" s="9">
        <v>63540</v>
      </c>
      <c r="E1924" s="10" t="s">
        <v>11</v>
      </c>
      <c r="F1924" s="9" t="s">
        <v>11</v>
      </c>
      <c r="G1924" s="39" t="s">
        <v>11</v>
      </c>
      <c r="H1924" s="39">
        <v>13</v>
      </c>
      <c r="I1924" s="39">
        <v>3</v>
      </c>
      <c r="J1924" s="39">
        <v>3</v>
      </c>
      <c r="K1924" s="39"/>
    </row>
    <row r="1925" spans="2:11" x14ac:dyDescent="0.25">
      <c r="B1925" s="8"/>
      <c r="C1925" s="9"/>
      <c r="D1925" s="9">
        <v>63540</v>
      </c>
      <c r="E1925" s="10" t="s">
        <v>11</v>
      </c>
      <c r="F1925" s="9" t="s">
        <v>11</v>
      </c>
      <c r="G1925" s="39" t="s">
        <v>11</v>
      </c>
      <c r="H1925" s="39">
        <v>9</v>
      </c>
      <c r="I1925" s="39">
        <v>4</v>
      </c>
      <c r="J1925" s="39">
        <v>1</v>
      </c>
      <c r="K1925" s="39"/>
    </row>
    <row r="1926" spans="2:11" x14ac:dyDescent="0.25">
      <c r="B1926" s="8"/>
      <c r="C1926" s="9"/>
      <c r="D1926" s="9">
        <v>63540</v>
      </c>
      <c r="E1926" s="10" t="s">
        <v>11</v>
      </c>
      <c r="F1926" s="9" t="s">
        <v>11</v>
      </c>
      <c r="G1926" s="39" t="s">
        <v>11</v>
      </c>
      <c r="H1926" s="39">
        <v>12</v>
      </c>
      <c r="I1926" s="39">
        <v>4.5</v>
      </c>
      <c r="J1926" s="39">
        <v>5</v>
      </c>
      <c r="K1926" s="39"/>
    </row>
    <row r="1927" spans="2:11" x14ac:dyDescent="0.25">
      <c r="B1927" s="8"/>
      <c r="C1927" s="9"/>
      <c r="D1927" s="9">
        <v>63540</v>
      </c>
      <c r="E1927" s="10" t="s">
        <v>11</v>
      </c>
      <c r="F1927" s="9" t="s">
        <v>13</v>
      </c>
      <c r="G1927" s="39" t="s">
        <v>13</v>
      </c>
      <c r="H1927" s="39"/>
      <c r="I1927" s="39"/>
      <c r="J1927" s="39"/>
      <c r="K1927" s="39"/>
    </row>
    <row r="1928" spans="2:11" x14ac:dyDescent="0.25">
      <c r="B1928" s="8"/>
      <c r="C1928" s="9"/>
      <c r="D1928" s="9">
        <v>63540</v>
      </c>
      <c r="E1928" s="10" t="s">
        <v>11</v>
      </c>
      <c r="F1928" s="9" t="s">
        <v>11</v>
      </c>
      <c r="G1928" s="39" t="s">
        <v>13</v>
      </c>
      <c r="H1928" s="39"/>
      <c r="I1928" s="39"/>
      <c r="J1928" s="39"/>
      <c r="K1928" s="39"/>
    </row>
    <row r="1929" spans="2:11" x14ac:dyDescent="0.25">
      <c r="B1929" s="8"/>
      <c r="C1929" s="9"/>
      <c r="D1929" s="9">
        <v>63540</v>
      </c>
      <c r="E1929" s="10" t="s">
        <v>11</v>
      </c>
      <c r="F1929" s="9" t="s">
        <v>11</v>
      </c>
      <c r="G1929" s="39" t="s">
        <v>11</v>
      </c>
      <c r="H1929" s="39">
        <v>17</v>
      </c>
      <c r="I1929" s="39">
        <v>4.5</v>
      </c>
      <c r="J1929" s="39">
        <v>3</v>
      </c>
      <c r="K1929" s="39"/>
    </row>
    <row r="1930" spans="2:11" x14ac:dyDescent="0.25">
      <c r="B1930" s="8"/>
      <c r="C1930" s="9"/>
      <c r="D1930" s="9">
        <v>63540</v>
      </c>
      <c r="E1930" s="10" t="s">
        <v>11</v>
      </c>
      <c r="F1930" s="9" t="s">
        <v>11</v>
      </c>
      <c r="G1930" s="39" t="s">
        <v>14</v>
      </c>
      <c r="H1930" s="39"/>
      <c r="I1930" s="39"/>
      <c r="J1930" s="39"/>
      <c r="K1930" s="39"/>
    </row>
    <row r="1931" spans="2:11" x14ac:dyDescent="0.25">
      <c r="B1931" s="8"/>
      <c r="C1931" s="9"/>
      <c r="D1931" s="9">
        <v>63540</v>
      </c>
      <c r="E1931" s="10" t="s">
        <v>11</v>
      </c>
      <c r="F1931" s="9" t="s">
        <v>11</v>
      </c>
      <c r="G1931" s="39" t="s">
        <v>12</v>
      </c>
      <c r="H1931" s="39">
        <v>17</v>
      </c>
      <c r="I1931" s="39">
        <v>5</v>
      </c>
      <c r="J1931" s="39">
        <v>1</v>
      </c>
      <c r="K1931" s="39"/>
    </row>
    <row r="1932" spans="2:11" x14ac:dyDescent="0.25">
      <c r="B1932" s="8"/>
      <c r="C1932" s="9"/>
      <c r="D1932" s="9">
        <v>63540</v>
      </c>
      <c r="E1932" s="10" t="s">
        <v>11</v>
      </c>
      <c r="F1932" s="9" t="s">
        <v>11</v>
      </c>
      <c r="G1932" s="39" t="s">
        <v>13</v>
      </c>
      <c r="H1932" s="39"/>
      <c r="I1932" s="39"/>
      <c r="J1932" s="39"/>
      <c r="K1932" s="39"/>
    </row>
    <row r="1933" spans="2:11" x14ac:dyDescent="0.25">
      <c r="B1933" s="8"/>
      <c r="C1933" s="9"/>
      <c r="D1933" s="9">
        <v>63540</v>
      </c>
      <c r="E1933" s="10" t="s">
        <v>11</v>
      </c>
      <c r="F1933" s="9" t="s">
        <v>11</v>
      </c>
      <c r="G1933" s="39" t="s">
        <v>10</v>
      </c>
      <c r="H1933" s="39">
        <v>25</v>
      </c>
      <c r="I1933" s="39">
        <v>5</v>
      </c>
      <c r="J1933" s="39">
        <v>7.5</v>
      </c>
      <c r="K1933" s="39"/>
    </row>
    <row r="1934" spans="2:11" x14ac:dyDescent="0.25">
      <c r="B1934" s="8"/>
      <c r="C1934" s="9"/>
      <c r="D1934" s="9">
        <v>63540</v>
      </c>
      <c r="E1934" s="10" t="s">
        <v>11</v>
      </c>
      <c r="F1934" s="9" t="s">
        <v>11</v>
      </c>
      <c r="G1934" s="39" t="s">
        <v>11</v>
      </c>
      <c r="H1934" s="39">
        <v>13</v>
      </c>
      <c r="I1934" s="39">
        <v>4</v>
      </c>
      <c r="J1934" s="39">
        <v>1</v>
      </c>
      <c r="K1934" s="39"/>
    </row>
    <row r="1935" spans="2:11" x14ac:dyDescent="0.25">
      <c r="B1935" s="8"/>
      <c r="C1935" s="9"/>
      <c r="D1935" s="9">
        <v>63540</v>
      </c>
      <c r="E1935" s="10" t="s">
        <v>11</v>
      </c>
      <c r="F1935" s="9" t="s">
        <v>12</v>
      </c>
      <c r="G1935" s="39" t="s">
        <v>13</v>
      </c>
      <c r="H1935" s="39"/>
      <c r="I1935" s="39"/>
      <c r="J1935" s="39"/>
      <c r="K1935" s="39"/>
    </row>
    <row r="1936" spans="2:11" x14ac:dyDescent="0.25">
      <c r="B1936" s="8"/>
      <c r="C1936" s="9"/>
      <c r="D1936" s="9">
        <v>63540</v>
      </c>
      <c r="E1936" s="10" t="s">
        <v>11</v>
      </c>
      <c r="F1936" s="9" t="s">
        <v>11</v>
      </c>
      <c r="G1936" s="39" t="s">
        <v>12</v>
      </c>
      <c r="H1936" s="39">
        <v>11.5</v>
      </c>
      <c r="I1936" s="39">
        <v>3.5</v>
      </c>
      <c r="J1936" s="39">
        <v>1</v>
      </c>
      <c r="K1936" s="39"/>
    </row>
    <row r="1937" spans="2:11" x14ac:dyDescent="0.25">
      <c r="B1937" s="8"/>
      <c r="C1937" s="9"/>
      <c r="D1937" s="9">
        <v>63540</v>
      </c>
      <c r="E1937" s="10" t="s">
        <v>11</v>
      </c>
      <c r="F1937" s="9" t="s">
        <v>11</v>
      </c>
      <c r="G1937" s="39" t="s">
        <v>13</v>
      </c>
      <c r="H1937" s="39"/>
      <c r="I1937" s="39"/>
      <c r="J1937" s="39"/>
      <c r="K1937" s="39"/>
    </row>
    <row r="1938" spans="2:11" x14ac:dyDescent="0.25">
      <c r="B1938" s="8"/>
      <c r="C1938" s="9"/>
      <c r="D1938" s="9">
        <v>63540</v>
      </c>
      <c r="E1938" s="10" t="s">
        <v>11</v>
      </c>
      <c r="F1938" s="9" t="s">
        <v>11</v>
      </c>
      <c r="G1938" s="39" t="s">
        <v>12</v>
      </c>
      <c r="H1938" s="39">
        <v>15.5</v>
      </c>
      <c r="I1938" s="39">
        <v>3</v>
      </c>
      <c r="J1938" s="39">
        <v>0.5</v>
      </c>
      <c r="K1938" s="39"/>
    </row>
    <row r="1939" spans="2:11" x14ac:dyDescent="0.25">
      <c r="B1939" s="8"/>
      <c r="C1939" s="9"/>
      <c r="D1939" s="9">
        <v>63540</v>
      </c>
      <c r="E1939" s="10" t="s">
        <v>11</v>
      </c>
      <c r="F1939" s="9" t="s">
        <v>11</v>
      </c>
      <c r="G1939" s="39" t="s">
        <v>13</v>
      </c>
      <c r="H1939" s="39"/>
      <c r="I1939" s="39"/>
      <c r="J1939" s="39"/>
      <c r="K1939" s="39"/>
    </row>
    <row r="1940" spans="2:11" x14ac:dyDescent="0.25">
      <c r="B1940" s="8"/>
      <c r="C1940" s="9"/>
      <c r="D1940" s="9">
        <v>63540</v>
      </c>
      <c r="E1940" s="10" t="s">
        <v>11</v>
      </c>
      <c r="F1940" s="9" t="s">
        <v>12</v>
      </c>
      <c r="G1940" s="39" t="s">
        <v>13</v>
      </c>
      <c r="H1940" s="39"/>
      <c r="I1940" s="39"/>
      <c r="J1940" s="39"/>
      <c r="K1940" s="39"/>
    </row>
    <row r="1941" spans="2:11" x14ac:dyDescent="0.25">
      <c r="B1941" s="8"/>
      <c r="C1941" s="9"/>
      <c r="D1941" s="9">
        <v>63540</v>
      </c>
      <c r="E1941" s="10" t="s">
        <v>11</v>
      </c>
      <c r="F1941" s="9" t="s">
        <v>11</v>
      </c>
      <c r="G1941" s="39" t="s">
        <v>13</v>
      </c>
      <c r="H1941" s="39"/>
      <c r="I1941" s="39"/>
      <c r="J1941" s="39"/>
      <c r="K1941" s="39"/>
    </row>
    <row r="1942" spans="2:11" x14ac:dyDescent="0.25">
      <c r="B1942" s="8"/>
      <c r="C1942" s="9"/>
      <c r="D1942" s="9">
        <v>63540</v>
      </c>
      <c r="E1942" s="10" t="s">
        <v>14</v>
      </c>
      <c r="F1942" s="9" t="s">
        <v>11</v>
      </c>
      <c r="G1942" s="39" t="s">
        <v>14</v>
      </c>
      <c r="H1942" s="39"/>
      <c r="I1942" s="39"/>
      <c r="J1942" s="39"/>
      <c r="K1942" s="39"/>
    </row>
    <row r="1943" spans="2:11" x14ac:dyDescent="0.25">
      <c r="B1943" s="8"/>
      <c r="C1943" s="9"/>
      <c r="D1943" s="9">
        <v>63540</v>
      </c>
      <c r="E1943" s="10" t="s">
        <v>11</v>
      </c>
      <c r="F1943" s="9" t="s">
        <v>11</v>
      </c>
      <c r="G1943" s="39" t="s">
        <v>11</v>
      </c>
      <c r="H1943" s="39">
        <v>10</v>
      </c>
      <c r="I1943" s="39">
        <v>3</v>
      </c>
      <c r="J1943" s="39">
        <v>1.5</v>
      </c>
      <c r="K1943" s="39"/>
    </row>
    <row r="1944" spans="2:11" x14ac:dyDescent="0.25">
      <c r="B1944" s="8"/>
      <c r="C1944" s="9"/>
      <c r="D1944" s="9">
        <v>63540</v>
      </c>
      <c r="E1944" s="10" t="s">
        <v>11</v>
      </c>
      <c r="F1944" s="9" t="s">
        <v>11</v>
      </c>
      <c r="G1944" s="39" t="s">
        <v>13</v>
      </c>
      <c r="H1944" s="39"/>
      <c r="I1944" s="39"/>
      <c r="J1944" s="39"/>
      <c r="K1944" s="39"/>
    </row>
    <row r="1945" spans="2:11" x14ac:dyDescent="0.25">
      <c r="B1945" s="8"/>
      <c r="C1945" s="9"/>
      <c r="D1945" s="9">
        <v>63540</v>
      </c>
      <c r="E1945" s="10" t="s">
        <v>11</v>
      </c>
      <c r="F1945" s="9" t="s">
        <v>11</v>
      </c>
      <c r="G1945" s="39" t="s">
        <v>14</v>
      </c>
      <c r="H1945" s="39"/>
      <c r="I1945" s="39"/>
      <c r="J1945" s="39"/>
      <c r="K1945" s="39"/>
    </row>
    <row r="1946" spans="2:11" x14ac:dyDescent="0.25">
      <c r="B1946" s="8"/>
      <c r="C1946" s="9"/>
      <c r="D1946" s="9">
        <v>63540</v>
      </c>
      <c r="E1946" s="10" t="s">
        <v>11</v>
      </c>
      <c r="F1946" s="9" t="s">
        <v>11</v>
      </c>
      <c r="G1946" s="39" t="s">
        <v>13</v>
      </c>
      <c r="H1946" s="39"/>
      <c r="I1946" s="39"/>
      <c r="J1946" s="39"/>
      <c r="K1946" s="39"/>
    </row>
    <row r="1947" spans="2:11" x14ac:dyDescent="0.25">
      <c r="B1947" s="8"/>
      <c r="C1947" s="9"/>
      <c r="D1947" s="9">
        <v>63540</v>
      </c>
      <c r="E1947" s="10" t="s">
        <v>12</v>
      </c>
      <c r="F1947" s="9" t="s">
        <v>12</v>
      </c>
      <c r="G1947" s="39" t="s">
        <v>11</v>
      </c>
      <c r="H1947" s="39">
        <v>17</v>
      </c>
      <c r="I1947" s="39">
        <v>4.5</v>
      </c>
      <c r="J1947" s="39">
        <v>3</v>
      </c>
      <c r="K1947" s="39"/>
    </row>
    <row r="1948" spans="2:11" x14ac:dyDescent="0.25">
      <c r="B1948" s="8"/>
      <c r="C1948" s="9"/>
      <c r="D1948" s="9">
        <v>63540</v>
      </c>
      <c r="E1948" s="10" t="s">
        <v>12</v>
      </c>
      <c r="F1948" s="9" t="s">
        <v>13</v>
      </c>
      <c r="G1948" s="39" t="s">
        <v>13</v>
      </c>
      <c r="H1948" s="39"/>
      <c r="I1948" s="39"/>
      <c r="J1948" s="39"/>
      <c r="K1948" s="39"/>
    </row>
    <row r="1949" spans="2:11" x14ac:dyDescent="0.25">
      <c r="B1949" s="8"/>
      <c r="C1949" s="9"/>
      <c r="D1949" s="9">
        <v>63540</v>
      </c>
      <c r="E1949" s="10" t="s">
        <v>11</v>
      </c>
      <c r="F1949" s="9" t="s">
        <v>11</v>
      </c>
      <c r="G1949" s="39" t="s">
        <v>13</v>
      </c>
      <c r="H1949" s="39"/>
      <c r="I1949" s="39"/>
      <c r="J1949" s="39"/>
      <c r="K1949" s="39"/>
    </row>
    <row r="1950" spans="2:11" x14ac:dyDescent="0.25">
      <c r="B1950" s="8"/>
      <c r="C1950" s="9"/>
      <c r="D1950" s="9">
        <v>63540</v>
      </c>
      <c r="E1950" s="10" t="s">
        <v>11</v>
      </c>
      <c r="F1950" s="9" t="s">
        <v>11</v>
      </c>
      <c r="G1950" s="39" t="s">
        <v>11</v>
      </c>
      <c r="H1950" s="39">
        <v>11</v>
      </c>
      <c r="I1950" s="39">
        <v>4</v>
      </c>
      <c r="J1950" s="39">
        <v>5</v>
      </c>
      <c r="K1950" s="39"/>
    </row>
    <row r="1951" spans="2:11" x14ac:dyDescent="0.25">
      <c r="B1951" s="8"/>
      <c r="C1951" s="9"/>
      <c r="D1951" s="9">
        <v>63540</v>
      </c>
      <c r="E1951" s="10" t="s">
        <v>11</v>
      </c>
      <c r="F1951" s="9" t="s">
        <v>11</v>
      </c>
      <c r="G1951" s="39" t="s">
        <v>14</v>
      </c>
      <c r="H1951" s="39"/>
      <c r="I1951" s="39"/>
      <c r="J1951" s="39"/>
      <c r="K1951" s="39"/>
    </row>
    <row r="1952" spans="2:11" x14ac:dyDescent="0.25">
      <c r="B1952" s="8"/>
      <c r="C1952" s="9"/>
      <c r="D1952" s="9">
        <v>63540</v>
      </c>
      <c r="E1952" s="10" t="s">
        <v>11</v>
      </c>
      <c r="F1952" s="9" t="s">
        <v>11</v>
      </c>
      <c r="G1952" s="39" t="s">
        <v>10</v>
      </c>
      <c r="H1952" s="39">
        <v>21</v>
      </c>
      <c r="I1952" s="39">
        <v>4.5</v>
      </c>
      <c r="J1952" s="39">
        <v>6.5</v>
      </c>
      <c r="K1952" s="39"/>
    </row>
    <row r="1953" spans="2:11" x14ac:dyDescent="0.25">
      <c r="B1953" s="8"/>
      <c r="C1953" s="9"/>
      <c r="D1953" s="9">
        <v>63540</v>
      </c>
      <c r="E1953" s="10" t="s">
        <v>11</v>
      </c>
      <c r="F1953" s="9" t="s">
        <v>13</v>
      </c>
      <c r="G1953" s="39" t="s">
        <v>12</v>
      </c>
      <c r="H1953" s="39">
        <v>15</v>
      </c>
      <c r="I1953" s="39">
        <v>4.5</v>
      </c>
      <c r="J1953" s="39">
        <v>1</v>
      </c>
      <c r="K1953" s="39"/>
    </row>
    <row r="1954" spans="2:11" x14ac:dyDescent="0.25">
      <c r="B1954" s="8"/>
      <c r="C1954" s="9"/>
      <c r="D1954" s="9">
        <v>63540</v>
      </c>
      <c r="E1954" s="10" t="s">
        <v>11</v>
      </c>
      <c r="F1954" s="9" t="s">
        <v>11</v>
      </c>
      <c r="G1954" s="39" t="s">
        <v>11</v>
      </c>
      <c r="H1954" s="39">
        <v>16.5</v>
      </c>
      <c r="I1954" s="39">
        <v>4</v>
      </c>
      <c r="J1954" s="39">
        <v>5</v>
      </c>
      <c r="K1954" s="39"/>
    </row>
    <row r="1955" spans="2:11" x14ac:dyDescent="0.25">
      <c r="B1955" s="8"/>
      <c r="C1955" s="9"/>
      <c r="D1955" s="9">
        <v>63540</v>
      </c>
      <c r="E1955" s="10" t="s">
        <v>11</v>
      </c>
      <c r="F1955" s="9" t="s">
        <v>11</v>
      </c>
      <c r="G1955" s="39" t="s">
        <v>11</v>
      </c>
      <c r="H1955" s="39">
        <v>13</v>
      </c>
      <c r="I1955" s="39">
        <v>5</v>
      </c>
      <c r="J1955" s="39">
        <v>1.5</v>
      </c>
      <c r="K1955" s="39"/>
    </row>
    <row r="1956" spans="2:11" x14ac:dyDescent="0.25">
      <c r="B1956" s="8"/>
      <c r="C1956" s="9"/>
      <c r="D1956" s="9">
        <v>63540</v>
      </c>
      <c r="E1956" s="10" t="s">
        <v>11</v>
      </c>
      <c r="F1956" s="9" t="s">
        <v>11</v>
      </c>
      <c r="G1956" s="39" t="s">
        <v>11</v>
      </c>
      <c r="H1956" s="39">
        <v>13</v>
      </c>
      <c r="I1956" s="39">
        <v>3</v>
      </c>
      <c r="J1956" s="39">
        <v>4</v>
      </c>
      <c r="K1956" s="39"/>
    </row>
    <row r="1957" spans="2:11" x14ac:dyDescent="0.25">
      <c r="B1957" s="8"/>
      <c r="C1957" s="9"/>
      <c r="D1957" s="9">
        <v>63540</v>
      </c>
      <c r="E1957" s="10" t="s">
        <v>11</v>
      </c>
      <c r="F1957" s="9" t="s">
        <v>11</v>
      </c>
      <c r="G1957" s="39" t="s">
        <v>11</v>
      </c>
      <c r="H1957" s="39">
        <v>12</v>
      </c>
      <c r="I1957" s="39">
        <v>4</v>
      </c>
      <c r="J1957" s="39">
        <v>4</v>
      </c>
      <c r="K1957" s="39"/>
    </row>
    <row r="1958" spans="2:11" x14ac:dyDescent="0.25">
      <c r="B1958" s="8"/>
      <c r="C1958" s="9"/>
      <c r="D1958" s="9">
        <v>63540</v>
      </c>
      <c r="E1958" s="10" t="s">
        <v>11</v>
      </c>
      <c r="F1958" s="9" t="s">
        <v>11</v>
      </c>
      <c r="G1958" s="39" t="s">
        <v>10</v>
      </c>
      <c r="H1958" s="39">
        <v>22.5</v>
      </c>
      <c r="I1958" s="39">
        <v>6</v>
      </c>
      <c r="J1958" s="39">
        <v>7</v>
      </c>
      <c r="K1958" s="39"/>
    </row>
    <row r="1959" spans="2:11" x14ac:dyDescent="0.25">
      <c r="B1959" s="8"/>
      <c r="C1959" s="9"/>
      <c r="D1959" s="9">
        <v>63540</v>
      </c>
      <c r="E1959" s="10" t="s">
        <v>11</v>
      </c>
      <c r="F1959" s="9" t="s">
        <v>11</v>
      </c>
      <c r="G1959" s="39" t="s">
        <v>11</v>
      </c>
      <c r="H1959" s="39">
        <v>10</v>
      </c>
      <c r="I1959" s="39">
        <v>3</v>
      </c>
      <c r="J1959" s="39">
        <v>5</v>
      </c>
      <c r="K1959" s="39"/>
    </row>
    <row r="1960" spans="2:11" x14ac:dyDescent="0.25">
      <c r="B1960" s="8"/>
      <c r="C1960" s="9"/>
      <c r="D1960" s="9">
        <v>63540</v>
      </c>
      <c r="E1960" s="10" t="s">
        <v>11</v>
      </c>
      <c r="F1960" s="9" t="s">
        <v>10</v>
      </c>
      <c r="G1960" s="39" t="s">
        <v>11</v>
      </c>
      <c r="H1960" s="39">
        <v>16.5</v>
      </c>
      <c r="I1960" s="39">
        <v>6.5</v>
      </c>
      <c r="J1960" s="39">
        <v>5</v>
      </c>
      <c r="K1960" s="39"/>
    </row>
    <row r="1961" spans="2:11" x14ac:dyDescent="0.25">
      <c r="B1961" s="8"/>
      <c r="C1961" s="9"/>
      <c r="D1961" s="9">
        <v>63540</v>
      </c>
      <c r="E1961" s="10" t="s">
        <v>10</v>
      </c>
      <c r="F1961" s="9" t="s">
        <v>11</v>
      </c>
      <c r="G1961" s="39" t="s">
        <v>11</v>
      </c>
      <c r="H1961" s="39">
        <v>12</v>
      </c>
      <c r="I1961" s="39">
        <v>4</v>
      </c>
      <c r="J1961" s="39">
        <v>1</v>
      </c>
      <c r="K1961" s="39"/>
    </row>
    <row r="1962" spans="2:11" x14ac:dyDescent="0.25">
      <c r="B1962" s="8"/>
      <c r="C1962" s="9"/>
      <c r="D1962" s="9">
        <v>63540</v>
      </c>
      <c r="E1962" s="10" t="s">
        <v>11</v>
      </c>
      <c r="F1962" s="9" t="s">
        <v>11</v>
      </c>
      <c r="G1962" s="39" t="s">
        <v>12</v>
      </c>
      <c r="H1962" s="39">
        <v>11</v>
      </c>
      <c r="I1962" s="39">
        <v>3</v>
      </c>
      <c r="J1962" s="39">
        <v>1</v>
      </c>
      <c r="K1962" s="39"/>
    </row>
    <row r="1963" spans="2:11" x14ac:dyDescent="0.25">
      <c r="B1963" s="8"/>
      <c r="C1963" s="9"/>
      <c r="D1963" s="9">
        <v>63540</v>
      </c>
      <c r="E1963" s="10" t="s">
        <v>11</v>
      </c>
      <c r="F1963" s="9" t="s">
        <v>11</v>
      </c>
      <c r="G1963" s="39" t="s">
        <v>11</v>
      </c>
      <c r="H1963" s="39">
        <v>18</v>
      </c>
      <c r="I1963" s="39">
        <v>5</v>
      </c>
      <c r="J1963" s="39">
        <v>5</v>
      </c>
      <c r="K1963" s="39"/>
    </row>
    <row r="1964" spans="2:11" x14ac:dyDescent="0.25">
      <c r="B1964" s="8"/>
      <c r="C1964" s="9"/>
      <c r="D1964" s="9">
        <v>63540</v>
      </c>
      <c r="E1964" s="10" t="s">
        <v>11</v>
      </c>
      <c r="F1964" s="9" t="s">
        <v>11</v>
      </c>
      <c r="G1964" s="39" t="s">
        <v>12</v>
      </c>
      <c r="H1964" s="39">
        <v>12</v>
      </c>
      <c r="I1964" s="39">
        <v>5</v>
      </c>
      <c r="J1964" s="39">
        <v>2</v>
      </c>
      <c r="K1964" s="39"/>
    </row>
    <row r="1965" spans="2:11" x14ac:dyDescent="0.25">
      <c r="B1965" s="8"/>
      <c r="C1965" s="9"/>
      <c r="D1965" s="9">
        <v>63540</v>
      </c>
      <c r="E1965" s="10" t="s">
        <v>11</v>
      </c>
      <c r="F1965" s="9" t="s">
        <v>11</v>
      </c>
      <c r="G1965" s="39" t="s">
        <v>11</v>
      </c>
      <c r="H1965" s="39">
        <v>16</v>
      </c>
      <c r="I1965" s="39">
        <v>3</v>
      </c>
      <c r="J1965" s="39">
        <v>6</v>
      </c>
      <c r="K1965" s="39"/>
    </row>
    <row r="1966" spans="2:11" x14ac:dyDescent="0.25">
      <c r="B1966" s="8"/>
      <c r="C1966" s="9"/>
      <c r="D1966" s="9">
        <v>63540</v>
      </c>
      <c r="E1966" s="10" t="s">
        <v>11</v>
      </c>
      <c r="F1966" s="9" t="s">
        <v>11</v>
      </c>
      <c r="G1966" s="39" t="s">
        <v>11</v>
      </c>
      <c r="H1966" s="39">
        <v>15</v>
      </c>
      <c r="I1966" s="39">
        <v>5</v>
      </c>
      <c r="J1966" s="39">
        <v>4</v>
      </c>
      <c r="K1966" s="39"/>
    </row>
    <row r="1967" spans="2:11" x14ac:dyDescent="0.25">
      <c r="B1967" s="8"/>
      <c r="C1967" s="9"/>
      <c r="D1967" s="9">
        <v>63540</v>
      </c>
      <c r="E1967" s="10" t="s">
        <v>11</v>
      </c>
      <c r="F1967" s="9" t="s">
        <v>11</v>
      </c>
      <c r="G1967" s="39" t="s">
        <v>14</v>
      </c>
      <c r="H1967" s="39"/>
      <c r="I1967" s="39"/>
      <c r="J1967" s="39"/>
      <c r="K1967" s="39"/>
    </row>
    <row r="1968" spans="2:11" x14ac:dyDescent="0.25">
      <c r="B1968" s="8"/>
      <c r="C1968" s="9"/>
      <c r="D1968" s="9">
        <v>63540</v>
      </c>
      <c r="E1968" s="10" t="s">
        <v>11</v>
      </c>
      <c r="F1968" s="9" t="s">
        <v>11</v>
      </c>
      <c r="G1968" s="39" t="s">
        <v>11</v>
      </c>
      <c r="H1968" s="39">
        <v>16</v>
      </c>
      <c r="I1968" s="39">
        <v>3</v>
      </c>
      <c r="J1968" s="39">
        <v>5</v>
      </c>
      <c r="K1968" s="39"/>
    </row>
    <row r="1969" spans="2:11" x14ac:dyDescent="0.25">
      <c r="B1969" s="8"/>
      <c r="C1969" s="9"/>
      <c r="D1969" s="9">
        <v>63540</v>
      </c>
      <c r="E1969" s="10" t="s">
        <v>11</v>
      </c>
      <c r="F1969" s="9" t="s">
        <v>13</v>
      </c>
      <c r="G1969" s="39" t="s">
        <v>13</v>
      </c>
      <c r="H1969" s="39"/>
      <c r="I1969" s="39"/>
      <c r="J1969" s="39"/>
      <c r="K1969" s="39"/>
    </row>
    <row r="1970" spans="2:11" x14ac:dyDescent="0.25">
      <c r="B1970" s="8"/>
      <c r="C1970" s="9"/>
      <c r="D1970" s="9">
        <v>63540</v>
      </c>
      <c r="E1970" s="10" t="s">
        <v>12</v>
      </c>
      <c r="F1970" s="9" t="s">
        <v>11</v>
      </c>
      <c r="G1970" s="39" t="s">
        <v>13</v>
      </c>
      <c r="H1970" s="39"/>
      <c r="I1970" s="39"/>
      <c r="J1970" s="39"/>
      <c r="K1970" s="39"/>
    </row>
    <row r="1971" spans="2:11" x14ac:dyDescent="0.25">
      <c r="B1971" s="8"/>
      <c r="C1971" s="9"/>
      <c r="D1971" s="9">
        <v>63540</v>
      </c>
      <c r="E1971" s="10" t="s">
        <v>11</v>
      </c>
      <c r="F1971" s="9" t="s">
        <v>12</v>
      </c>
      <c r="G1971" s="39" t="s">
        <v>13</v>
      </c>
      <c r="H1971" s="39"/>
      <c r="I1971" s="39"/>
      <c r="J1971" s="39"/>
      <c r="K1971" s="39"/>
    </row>
    <row r="1972" spans="2:11" x14ac:dyDescent="0.25">
      <c r="B1972" s="8"/>
      <c r="C1972" s="9"/>
      <c r="D1972" s="9">
        <v>63540</v>
      </c>
      <c r="E1972" s="10" t="s">
        <v>11</v>
      </c>
      <c r="F1972" s="9" t="s">
        <v>13</v>
      </c>
      <c r="G1972" s="39" t="s">
        <v>13</v>
      </c>
      <c r="H1972" s="39"/>
      <c r="I1972" s="39"/>
      <c r="J1972" s="39"/>
      <c r="K1972" s="39"/>
    </row>
    <row r="1973" spans="2:11" x14ac:dyDescent="0.25">
      <c r="B1973" s="8"/>
      <c r="C1973" s="9"/>
      <c r="D1973" s="9">
        <v>63540</v>
      </c>
      <c r="E1973" s="10" t="s">
        <v>13</v>
      </c>
      <c r="F1973" s="9" t="s">
        <v>11</v>
      </c>
      <c r="G1973" s="39" t="s">
        <v>14</v>
      </c>
      <c r="H1973" s="39"/>
      <c r="I1973" s="39"/>
      <c r="J1973" s="39"/>
      <c r="K1973" s="39"/>
    </row>
    <row r="1974" spans="2:11" x14ac:dyDescent="0.25">
      <c r="B1974" s="8"/>
      <c r="C1974" s="9"/>
      <c r="D1974" s="9">
        <v>63540</v>
      </c>
      <c r="E1974" s="10" t="s">
        <v>11</v>
      </c>
      <c r="F1974" s="9"/>
      <c r="G1974" s="39"/>
      <c r="H1974" s="39"/>
      <c r="I1974" s="39"/>
      <c r="J1974" s="39"/>
      <c r="K1974" s="39"/>
    </row>
    <row r="1975" spans="2:11" x14ac:dyDescent="0.25">
      <c r="B1975" s="28"/>
      <c r="C1975" s="27"/>
      <c r="D1975" s="27"/>
      <c r="E1975" s="29"/>
      <c r="F1975" s="27"/>
      <c r="G1975" s="40"/>
      <c r="H1975" s="40"/>
      <c r="I1975" s="40"/>
      <c r="J1975" s="40"/>
      <c r="K1975" s="4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2B265CC-8DA9-4570-8887-35ADEA98EDD7}">
          <x14:formula1>
            <xm:f>'Z:\Project_Files_Active\R068 (SBSmc2 SpeciesTrials)\Products\Fieldwork\SurvivalSurveyData\[SurvivalSurveyFrostLarrySept24.xlsx]LookUps'!#REF!</xm:f>
          </x14:formula1>
          <xm:sqref>F3:J3 C3 F1591:F1713 F1061:F1189 F785:F931 F520:F649 F6:F127 B6:E384 F258:F388 E385:E388 B385:D389 F1325:F1455 B390:E1974</xm:sqref>
        </x14:dataValidation>
        <x14:dataValidation type="list" allowBlank="1" showInputMessage="1" showErrorMessage="1" xr:uid="{3E20C3A0-6124-4B7C-BD68-A144957663B1}">
          <x14:formula1>
            <xm:f>LookUps!$G$4:$G$9</xm:f>
          </x14:formula1>
          <xm:sqref>F932:F1060 F128:F257 F1845:F1974 F390:F519 F1714:F1843 F650:F784 G124:G257 G390:G586 G650:G931 F1190:G1324 F1456:G1590 G1842:G1048576</xm:sqref>
        </x14:dataValidation>
        <x14:dataValidation type="list" allowBlank="1" showInputMessage="1" showErrorMessage="1" xr:uid="{A51F5799-C622-4BBA-8087-1000B6088E4D}">
          <x14:formula1>
            <xm:f>'Z:\Project_Files_Active\R068 (SBSmc2 SpeciesTrials)\Products\Fieldwork\SurvivalSurveyData\Fall2020\[SurvivalSurveyFall2020_FID11Frostbrett.xlsx]LookUps'!#REF!</xm:f>
          </x14:formula1>
          <xm:sqref>G6:G123 G258:G389 G587:G649 G932:G1189 G1325:G1455 G1591:G1841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A1:BM333"/>
  <sheetViews>
    <sheetView zoomScale="60" zoomScaleNormal="60" workbookViewId="0">
      <selection activeCell="O7" sqref="O7"/>
    </sheetView>
  </sheetViews>
  <sheetFormatPr defaultRowHeight="15" x14ac:dyDescent="0.25"/>
  <cols>
    <col min="1" max="1" width="2.42578125" customWidth="1"/>
    <col min="2" max="2" width="9.85546875" bestFit="1" customWidth="1"/>
    <col min="3" max="3" width="10.42578125" bestFit="1" customWidth="1"/>
    <col min="4" max="4" width="10.5703125" bestFit="1" customWidth="1"/>
    <col min="5" max="5" width="10.140625" bestFit="1" customWidth="1"/>
    <col min="6" max="7" width="10.5703125" bestFit="1" customWidth="1"/>
    <col min="8" max="8" width="10.140625" bestFit="1" customWidth="1"/>
    <col min="9" max="9" width="10.5703125" bestFit="1" customWidth="1"/>
    <col min="10" max="10" width="11.140625" bestFit="1" customWidth="1"/>
    <col min="11" max="12" width="10.5703125" bestFit="1" customWidth="1"/>
    <col min="13" max="15" width="9.85546875" bestFit="1" customWidth="1"/>
    <col min="16" max="16" width="11.140625" bestFit="1" customWidth="1"/>
    <col min="17" max="31" width="6.7109375" customWidth="1"/>
    <col min="32" max="33" width="5.7109375" customWidth="1"/>
    <col min="34" max="65" width="6.85546875" customWidth="1"/>
  </cols>
  <sheetData>
    <row r="1" spans="2:65" ht="12" customHeight="1" thickBot="1" x14ac:dyDescent="0.3"/>
    <row r="2" spans="2:65" ht="32.25" customHeight="1" x14ac:dyDescent="0.25">
      <c r="B2" s="42" t="s">
        <v>16</v>
      </c>
      <c r="C2" s="43" t="s">
        <v>16</v>
      </c>
      <c r="D2" s="43" t="s">
        <v>16</v>
      </c>
      <c r="E2" s="43" t="s">
        <v>71</v>
      </c>
      <c r="F2" s="43" t="s">
        <v>71</v>
      </c>
      <c r="G2" s="43" t="s">
        <v>71</v>
      </c>
      <c r="H2" s="43" t="s">
        <v>17</v>
      </c>
      <c r="I2" s="43" t="s">
        <v>17</v>
      </c>
      <c r="J2" s="43" t="s">
        <v>17</v>
      </c>
      <c r="K2" s="43" t="s">
        <v>72</v>
      </c>
      <c r="L2" s="43" t="s">
        <v>72</v>
      </c>
      <c r="M2" s="43" t="s">
        <v>72</v>
      </c>
      <c r="N2" s="43" t="s">
        <v>19</v>
      </c>
      <c r="O2" s="43" t="s">
        <v>19</v>
      </c>
      <c r="P2" s="44" t="s">
        <v>19</v>
      </c>
    </row>
    <row r="3" spans="2:65" ht="32.25" customHeight="1" x14ac:dyDescent="0.25">
      <c r="B3" s="45">
        <v>39619</v>
      </c>
      <c r="C3" s="46">
        <v>8482</v>
      </c>
      <c r="D3" s="46">
        <v>63594</v>
      </c>
      <c r="E3" s="46">
        <v>32274</v>
      </c>
      <c r="F3" s="46">
        <v>13903</v>
      </c>
      <c r="G3" s="46">
        <v>63705</v>
      </c>
      <c r="H3" s="46">
        <v>39282</v>
      </c>
      <c r="I3" s="46">
        <v>35192</v>
      </c>
      <c r="J3" s="46">
        <v>63578</v>
      </c>
      <c r="K3" s="46">
        <v>48678</v>
      </c>
      <c r="L3" s="46">
        <v>8492</v>
      </c>
      <c r="M3" s="46">
        <v>63540</v>
      </c>
      <c r="N3" s="46">
        <v>53977</v>
      </c>
      <c r="O3" s="46">
        <v>48519</v>
      </c>
      <c r="P3" s="47">
        <v>40106</v>
      </c>
    </row>
    <row r="4" spans="2:65" ht="32.25" customHeight="1" thickBot="1" x14ac:dyDescent="0.3">
      <c r="B4" s="48" t="s">
        <v>100</v>
      </c>
      <c r="C4" s="49" t="s">
        <v>101</v>
      </c>
      <c r="D4" s="49" t="s">
        <v>102</v>
      </c>
      <c r="E4" s="49" t="s">
        <v>100</v>
      </c>
      <c r="F4" s="49" t="s">
        <v>101</v>
      </c>
      <c r="G4" s="49" t="s">
        <v>102</v>
      </c>
      <c r="H4" s="49" t="s">
        <v>100</v>
      </c>
      <c r="I4" s="49" t="s">
        <v>101</v>
      </c>
      <c r="J4" s="49" t="s">
        <v>102</v>
      </c>
      <c r="K4" s="49" t="s">
        <v>100</v>
      </c>
      <c r="L4" s="49" t="s">
        <v>101</v>
      </c>
      <c r="M4" s="49" t="s">
        <v>102</v>
      </c>
      <c r="N4" s="49" t="s">
        <v>100</v>
      </c>
      <c r="O4" s="49" t="s">
        <v>101</v>
      </c>
      <c r="P4" s="50" t="s">
        <v>102</v>
      </c>
    </row>
    <row r="5" spans="2:65" ht="26.25" x14ac:dyDescent="0.4">
      <c r="Q5" s="31" t="s">
        <v>90</v>
      </c>
      <c r="AH5" s="31" t="s">
        <v>91</v>
      </c>
      <c r="AY5" s="31" t="s">
        <v>99</v>
      </c>
    </row>
    <row r="6" spans="2:65" ht="18" customHeight="1" x14ac:dyDescent="0.25"/>
    <row r="7" spans="2:65" ht="15.75" thickBot="1" x14ac:dyDescent="0.3"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W7">
        <v>7</v>
      </c>
      <c r="X7">
        <v>8</v>
      </c>
      <c r="Y7">
        <v>9</v>
      </c>
      <c r="Z7">
        <v>10</v>
      </c>
      <c r="AA7">
        <v>11</v>
      </c>
      <c r="AB7">
        <v>12</v>
      </c>
      <c r="AC7">
        <v>13</v>
      </c>
      <c r="AD7">
        <v>14</v>
      </c>
      <c r="AE7">
        <v>15</v>
      </c>
      <c r="AH7">
        <v>1</v>
      </c>
      <c r="AI7">
        <v>2</v>
      </c>
      <c r="AJ7">
        <v>3</v>
      </c>
      <c r="AK7">
        <v>4</v>
      </c>
      <c r="AL7">
        <v>5</v>
      </c>
      <c r="AM7">
        <v>6</v>
      </c>
      <c r="AN7">
        <v>7</v>
      </c>
      <c r="AO7">
        <v>8</v>
      </c>
      <c r="AP7">
        <v>9</v>
      </c>
      <c r="AQ7">
        <v>10</v>
      </c>
      <c r="AR7">
        <v>11</v>
      </c>
      <c r="AS7">
        <v>12</v>
      </c>
      <c r="AT7">
        <v>13</v>
      </c>
      <c r="AU7">
        <v>14</v>
      </c>
      <c r="AV7">
        <v>15</v>
      </c>
      <c r="AY7">
        <v>1</v>
      </c>
      <c r="AZ7">
        <v>2</v>
      </c>
      <c r="BA7">
        <v>3</v>
      </c>
      <c r="BB7">
        <v>4</v>
      </c>
      <c r="BC7">
        <v>5</v>
      </c>
      <c r="BD7">
        <v>6</v>
      </c>
      <c r="BE7">
        <v>7</v>
      </c>
      <c r="BF7">
        <v>8</v>
      </c>
      <c r="BG7">
        <v>9</v>
      </c>
      <c r="BH7">
        <v>10</v>
      </c>
      <c r="BI7">
        <v>11</v>
      </c>
      <c r="BJ7">
        <v>12</v>
      </c>
      <c r="BK7">
        <v>13</v>
      </c>
      <c r="BL7">
        <v>14</v>
      </c>
      <c r="BM7">
        <v>15</v>
      </c>
    </row>
    <row r="8" spans="2:65" ht="31.5" customHeight="1" thickBot="1" x14ac:dyDescent="0.3">
      <c r="P8" s="9"/>
      <c r="Q8" s="19" t="s">
        <v>50</v>
      </c>
      <c r="R8" s="20" t="s">
        <v>51</v>
      </c>
      <c r="S8" s="20" t="s">
        <v>52</v>
      </c>
      <c r="T8" s="20" t="s">
        <v>53</v>
      </c>
      <c r="U8" s="20" t="s">
        <v>54</v>
      </c>
      <c r="V8" s="20" t="s">
        <v>55</v>
      </c>
      <c r="W8" s="20" t="s">
        <v>56</v>
      </c>
      <c r="X8" s="20" t="s">
        <v>57</v>
      </c>
      <c r="Y8" s="20" t="s">
        <v>58</v>
      </c>
      <c r="Z8" s="20" t="s">
        <v>62</v>
      </c>
      <c r="AA8" s="20" t="s">
        <v>63</v>
      </c>
      <c r="AB8" s="20" t="s">
        <v>64</v>
      </c>
      <c r="AC8" s="20" t="s">
        <v>59</v>
      </c>
      <c r="AD8" s="20" t="s">
        <v>60</v>
      </c>
      <c r="AE8" s="21" t="s">
        <v>61</v>
      </c>
      <c r="AF8" s="9"/>
      <c r="AG8" s="9"/>
      <c r="AH8" s="19" t="s">
        <v>50</v>
      </c>
      <c r="AI8" s="20" t="s">
        <v>51</v>
      </c>
      <c r="AJ8" s="20" t="s">
        <v>52</v>
      </c>
      <c r="AK8" s="20" t="s">
        <v>53</v>
      </c>
      <c r="AL8" s="20" t="s">
        <v>54</v>
      </c>
      <c r="AM8" s="20" t="s">
        <v>55</v>
      </c>
      <c r="AN8" s="20" t="s">
        <v>56</v>
      </c>
      <c r="AO8" s="20" t="s">
        <v>57</v>
      </c>
      <c r="AP8" s="20" t="s">
        <v>58</v>
      </c>
      <c r="AQ8" s="20" t="s">
        <v>62</v>
      </c>
      <c r="AR8" s="20" t="s">
        <v>63</v>
      </c>
      <c r="AS8" s="20" t="s">
        <v>64</v>
      </c>
      <c r="AT8" s="20" t="s">
        <v>59</v>
      </c>
      <c r="AU8" s="20" t="s">
        <v>60</v>
      </c>
      <c r="AV8" s="21" t="s">
        <v>61</v>
      </c>
      <c r="AY8" s="19" t="s">
        <v>50</v>
      </c>
      <c r="AZ8" s="20" t="s">
        <v>51</v>
      </c>
      <c r="BA8" s="20" t="s">
        <v>52</v>
      </c>
      <c r="BB8" s="20" t="s">
        <v>53</v>
      </c>
      <c r="BC8" s="20" t="s">
        <v>54</v>
      </c>
      <c r="BD8" s="20" t="s">
        <v>55</v>
      </c>
      <c r="BE8" s="20" t="s">
        <v>56</v>
      </c>
      <c r="BF8" s="20" t="s">
        <v>57</v>
      </c>
      <c r="BG8" s="20" t="s">
        <v>58</v>
      </c>
      <c r="BH8" s="20" t="s">
        <v>62</v>
      </c>
      <c r="BI8" s="20" t="s">
        <v>63</v>
      </c>
      <c r="BJ8" s="20" t="s">
        <v>64</v>
      </c>
      <c r="BK8" s="20" t="s">
        <v>59</v>
      </c>
      <c r="BL8" s="20" t="s">
        <v>60</v>
      </c>
      <c r="BM8" s="21" t="s">
        <v>61</v>
      </c>
    </row>
    <row r="9" spans="2:65" ht="24" customHeight="1" x14ac:dyDescent="0.25">
      <c r="P9" s="9"/>
      <c r="Q9" s="9" t="str">
        <f>FieldCard!E7</f>
        <v>Good</v>
      </c>
      <c r="R9" s="9" t="str">
        <f>FieldCard!E128</f>
        <v>Good</v>
      </c>
      <c r="S9" s="9" t="str">
        <f>FieldCard!E258</f>
        <v>Good</v>
      </c>
      <c r="T9" s="9" t="str">
        <f>FieldCard!E390</f>
        <v>Good</v>
      </c>
      <c r="U9" s="9" t="str">
        <f>FieldCard!E520</f>
        <v>Good</v>
      </c>
      <c r="V9" s="9" t="str">
        <f>FieldCard!E650</f>
        <v>Fair</v>
      </c>
      <c r="W9" s="9" t="str">
        <f>FieldCard!E785</f>
        <v>Dead</v>
      </c>
      <c r="X9" s="9" t="str">
        <f>FieldCard!E932</f>
        <v>Moribund</v>
      </c>
      <c r="Y9" s="9" t="str">
        <f>FieldCard!E1061</f>
        <v>Poor</v>
      </c>
      <c r="Z9" s="9" t="str">
        <f>FieldCard!E1191</f>
        <v>Fair</v>
      </c>
      <c r="AA9" s="9" t="str">
        <f>FieldCard!E1325</f>
        <v>Fair</v>
      </c>
      <c r="AB9" s="22" t="str">
        <f>FieldCard!E1456</f>
        <v>Poor</v>
      </c>
      <c r="AC9" s="9" t="str">
        <f>FieldCard!E1591</f>
        <v>Poor</v>
      </c>
      <c r="AD9" s="9" t="str">
        <f>FieldCard!E1714</f>
        <v>Poor</v>
      </c>
      <c r="AE9" s="9" t="str">
        <f>FieldCard!E1844</f>
        <v>Poor</v>
      </c>
      <c r="AF9" s="9"/>
      <c r="AG9" s="9"/>
      <c r="AH9" s="9" t="str">
        <f>FieldCard!F7</f>
        <v>Good</v>
      </c>
      <c r="AI9" s="9" t="str">
        <f>FieldCard!F128</f>
        <v>Good</v>
      </c>
      <c r="AJ9" s="9" t="str">
        <f>FieldCard!F258</f>
        <v>Fair</v>
      </c>
      <c r="AK9" s="9" t="str">
        <f>FieldCard!F390</f>
        <v>Good</v>
      </c>
      <c r="AL9" s="9" t="str">
        <f>FieldCard!F520</f>
        <v>Fair</v>
      </c>
      <c r="AM9" s="9" t="str">
        <f>FieldCard!F650</f>
        <v>Poor</v>
      </c>
      <c r="AN9" s="9" t="str">
        <f>FieldCard!F785</f>
        <v>Dead</v>
      </c>
      <c r="AO9" s="9" t="str">
        <f>FieldCard!F932</f>
        <v>Dead</v>
      </c>
      <c r="AP9" s="9" t="str">
        <f>FieldCard!F1061</f>
        <v>Dead</v>
      </c>
      <c r="AQ9" s="9" t="str">
        <f>FieldCard!F1191</f>
        <v>Poor</v>
      </c>
      <c r="AR9" s="9" t="str">
        <f>FieldCard!F1325</f>
        <v>Poor</v>
      </c>
      <c r="AS9" s="22" t="str">
        <f>FieldCard!F1456</f>
        <v>Poor</v>
      </c>
      <c r="AT9" s="9" t="str">
        <f>FieldCard!F1591</f>
        <v>Moribund</v>
      </c>
      <c r="AU9" s="9" t="str">
        <f>FieldCard!F1714</f>
        <v>Poor</v>
      </c>
      <c r="AV9" s="9" t="str">
        <f>FieldCard!F1844</f>
        <v>Poor</v>
      </c>
      <c r="AY9" t="str">
        <f>FieldCard!G6</f>
        <v>Good</v>
      </c>
      <c r="AZ9" t="str">
        <f>FieldCard!G128</f>
        <v>Good</v>
      </c>
      <c r="BA9" t="str">
        <f>FieldCard!G258</f>
        <v>Fair</v>
      </c>
      <c r="BB9" t="str">
        <f>FieldCard!G390</f>
        <v>Good</v>
      </c>
      <c r="BC9" t="str">
        <f>FieldCard!G520</f>
        <v>Fair</v>
      </c>
      <c r="BD9" t="str">
        <f>FieldCard!G650</f>
        <v>Fair</v>
      </c>
      <c r="BE9" t="str">
        <f>FieldCard!G785</f>
        <v>Dead</v>
      </c>
      <c r="BF9" t="str">
        <f>FieldCard!G932</f>
        <v>Dead</v>
      </c>
      <c r="BG9" t="str">
        <f>FieldCard!G1061</f>
        <v>Poor</v>
      </c>
      <c r="BH9" t="str">
        <f>FieldCard!G1191</f>
        <v>Dead</v>
      </c>
      <c r="BI9" t="str">
        <f>FieldCard!G1325</f>
        <v>Dead</v>
      </c>
      <c r="BJ9" t="str">
        <f>FieldCard!G1456</f>
        <v>Moribund</v>
      </c>
      <c r="BK9" t="str">
        <f>FieldCard!G1591</f>
        <v>Missing</v>
      </c>
      <c r="BL9" t="str">
        <f>FieldCard!G1714</f>
        <v>Fair</v>
      </c>
      <c r="BM9" t="str">
        <f>FieldCard!G1844</f>
        <v>Dead</v>
      </c>
    </row>
    <row r="10" spans="2:65" ht="24" customHeight="1" x14ac:dyDescent="0.25">
      <c r="P10" s="9"/>
      <c r="Q10" s="9" t="str">
        <f>FieldCard!E7</f>
        <v>Good</v>
      </c>
      <c r="R10" s="9" t="str">
        <f>FieldCard!E129</f>
        <v>Good</v>
      </c>
      <c r="S10" s="9" t="str">
        <f>FieldCard!E259</f>
        <v>Good</v>
      </c>
      <c r="T10" s="9" t="str">
        <f>FieldCard!E391</f>
        <v>Fair</v>
      </c>
      <c r="U10" s="9" t="str">
        <f>FieldCard!E521</f>
        <v>Good</v>
      </c>
      <c r="V10" s="9" t="str">
        <f>FieldCard!E651</f>
        <v>Fair</v>
      </c>
      <c r="W10" s="9" t="str">
        <f>FieldCard!E786</f>
        <v>Poor</v>
      </c>
      <c r="X10" s="9" t="str">
        <f>FieldCard!E933</f>
        <v>Poor</v>
      </c>
      <c r="Y10" s="9" t="str">
        <f>FieldCard!E1062</f>
        <v>Dead</v>
      </c>
      <c r="Z10" s="9" t="str">
        <f>FieldCard!E1192</f>
        <v>Fair</v>
      </c>
      <c r="AA10" s="9" t="str">
        <f>FieldCard!E1326</f>
        <v>Fair</v>
      </c>
      <c r="AB10" s="22" t="str">
        <f>FieldCard!E1457</f>
        <v>Poor</v>
      </c>
      <c r="AC10" s="9" t="str">
        <f>FieldCard!E1592</f>
        <v>Poor</v>
      </c>
      <c r="AD10" s="9" t="str">
        <f>FieldCard!E1715</f>
        <v>Poor</v>
      </c>
      <c r="AE10" s="9" t="str">
        <f>FieldCard!E1845</f>
        <v>Poor</v>
      </c>
      <c r="AF10" s="9"/>
      <c r="AG10" s="9"/>
      <c r="AH10" s="9" t="str">
        <f>FieldCard!F7</f>
        <v>Good</v>
      </c>
      <c r="AI10" s="9" t="str">
        <f>FieldCard!F129</f>
        <v>Good</v>
      </c>
      <c r="AJ10" s="9" t="str">
        <f>FieldCard!F259</f>
        <v>Fair</v>
      </c>
      <c r="AK10" s="9" t="str">
        <f>FieldCard!F391</f>
        <v>Fair</v>
      </c>
      <c r="AL10" s="9" t="str">
        <f>FieldCard!F521</f>
        <v>Fair</v>
      </c>
      <c r="AM10" s="9" t="str">
        <f>FieldCard!F651</f>
        <v>Good</v>
      </c>
      <c r="AN10" s="9" t="str">
        <f>FieldCard!F786</f>
        <v>Missing</v>
      </c>
      <c r="AO10" s="9" t="str">
        <f>FieldCard!F933</f>
        <v>Moribund</v>
      </c>
      <c r="AP10" s="9" t="str">
        <f>FieldCard!F1062</f>
        <v>Dead</v>
      </c>
      <c r="AQ10" s="9" t="str">
        <f>FieldCard!F1192</f>
        <v>Poor</v>
      </c>
      <c r="AR10" s="9" t="str">
        <f>FieldCard!F1326</f>
        <v>Poor</v>
      </c>
      <c r="AS10" s="22" t="str">
        <f>FieldCard!F1457</f>
        <v>Poor</v>
      </c>
      <c r="AT10" s="9" t="str">
        <f>FieldCard!F1592</f>
        <v>Missing</v>
      </c>
      <c r="AU10" s="9" t="str">
        <f>FieldCard!F1715</f>
        <v>Poor</v>
      </c>
      <c r="AV10" s="9" t="str">
        <f>FieldCard!F1845</f>
        <v>Poor</v>
      </c>
      <c r="AY10" t="str">
        <f>FieldCard!G7</f>
        <v>Fair</v>
      </c>
      <c r="AZ10" t="str">
        <f>FieldCard!G129</f>
        <v>Good</v>
      </c>
      <c r="BA10" t="str">
        <f>FieldCard!G259</f>
        <v>Good</v>
      </c>
      <c r="BB10" t="str">
        <f>FieldCard!G391</f>
        <v>Fair</v>
      </c>
      <c r="BC10" t="str">
        <f>FieldCard!G521</f>
        <v>Fair</v>
      </c>
      <c r="BD10" t="str">
        <f>FieldCard!G651</f>
        <v>Good</v>
      </c>
      <c r="BE10" t="str">
        <f>FieldCard!G786</f>
        <v>Missing</v>
      </c>
      <c r="BF10" t="str">
        <f>FieldCard!G933</f>
        <v>Missing</v>
      </c>
      <c r="BG10" t="str">
        <f>FieldCard!G1062</f>
        <v>Dead</v>
      </c>
      <c r="BH10" t="str">
        <f>FieldCard!G1192</f>
        <v>Dead</v>
      </c>
      <c r="BI10" t="str">
        <f>FieldCard!G1326</f>
        <v>Poor</v>
      </c>
      <c r="BJ10" t="str">
        <f>FieldCard!G1457</f>
        <v>Moribund</v>
      </c>
      <c r="BK10" t="str">
        <f>FieldCard!G1592</f>
        <v>Missing</v>
      </c>
      <c r="BL10" t="str">
        <f>FieldCard!G1715</f>
        <v>Poor</v>
      </c>
      <c r="BM10" t="str">
        <f>FieldCard!G1845</f>
        <v>Poor</v>
      </c>
    </row>
    <row r="11" spans="2:65" ht="24" customHeight="1" x14ac:dyDescent="0.25">
      <c r="P11" s="9"/>
      <c r="Q11" s="9" t="str">
        <f>FieldCard!E9</f>
        <v>Fair</v>
      </c>
      <c r="R11" s="9" t="str">
        <f>FieldCard!E130</f>
        <v>Fair</v>
      </c>
      <c r="S11" s="9" t="str">
        <f>FieldCard!E260</f>
        <v>Good</v>
      </c>
      <c r="T11" s="9" t="str">
        <f>FieldCard!E392</f>
        <v>Good</v>
      </c>
      <c r="U11" s="9" t="str">
        <f>FieldCard!E522</f>
        <v>Good</v>
      </c>
      <c r="V11" s="9" t="str">
        <f>FieldCard!E652</f>
        <v>Fair</v>
      </c>
      <c r="W11" s="9" t="str">
        <f>FieldCard!E787</f>
        <v>Poor</v>
      </c>
      <c r="X11" s="9" t="str">
        <f>FieldCard!E934</f>
        <v>Poor</v>
      </c>
      <c r="Y11" s="9" t="str">
        <f>FieldCard!E1063</f>
        <v>Dead</v>
      </c>
      <c r="Z11" s="9" t="str">
        <f>FieldCard!E1193</f>
        <v>Fair</v>
      </c>
      <c r="AA11" s="9" t="str">
        <f>FieldCard!E1327</f>
        <v>Poor</v>
      </c>
      <c r="AB11" s="22" t="str">
        <f>FieldCard!E1458</f>
        <v>Poor</v>
      </c>
      <c r="AC11" s="9" t="str">
        <f>FieldCard!E1593</f>
        <v>Poor</v>
      </c>
      <c r="AD11" s="9" t="str">
        <f>FieldCard!E1716</f>
        <v>Moribund</v>
      </c>
      <c r="AE11" s="9" t="str">
        <f>FieldCard!E1846</f>
        <v>Poor</v>
      </c>
      <c r="AF11" s="9"/>
      <c r="AG11" s="9"/>
      <c r="AH11" s="32" t="str">
        <f>FieldCard!F9</f>
        <v>Good</v>
      </c>
      <c r="AI11" s="9" t="str">
        <f>FieldCard!F130</f>
        <v>Fair</v>
      </c>
      <c r="AJ11" s="9" t="str">
        <f>FieldCard!F260</f>
        <v>Good</v>
      </c>
      <c r="AK11" s="9" t="str">
        <f>FieldCard!F392</f>
        <v>Good</v>
      </c>
      <c r="AL11" s="9" t="str">
        <f>FieldCard!F522</f>
        <v>Good</v>
      </c>
      <c r="AM11" s="9" t="str">
        <f>FieldCard!F652</f>
        <v>Good</v>
      </c>
      <c r="AN11" s="9" t="str">
        <f>FieldCard!F787</f>
        <v>Fair</v>
      </c>
      <c r="AO11" s="9" t="str">
        <f>FieldCard!F934</f>
        <v>Poor</v>
      </c>
      <c r="AP11" s="9" t="str">
        <f>FieldCard!F1063</f>
        <v>Moribund</v>
      </c>
      <c r="AQ11" s="9" t="str">
        <f>FieldCard!F1193</f>
        <v>Poor</v>
      </c>
      <c r="AR11" s="9" t="str">
        <f>FieldCard!F1327</f>
        <v>Poor</v>
      </c>
      <c r="AS11" s="22" t="str">
        <f>FieldCard!F1458</f>
        <v>Poor</v>
      </c>
      <c r="AT11" s="9" t="str">
        <f>FieldCard!F1593</f>
        <v>Poor</v>
      </c>
      <c r="AU11" s="9" t="str">
        <f>FieldCard!F1716</f>
        <v>Moribund</v>
      </c>
      <c r="AV11" s="9" t="str">
        <f>FieldCard!F1846</f>
        <v>Poor</v>
      </c>
      <c r="AY11" t="str">
        <f>FieldCard!G8</f>
        <v>Good</v>
      </c>
      <c r="AZ11" t="str">
        <f>FieldCard!G130</f>
        <v>Fair</v>
      </c>
      <c r="BA11" t="str">
        <f>FieldCard!G260</f>
        <v>Good</v>
      </c>
      <c r="BB11" t="str">
        <f>FieldCard!G392</f>
        <v>Good</v>
      </c>
      <c r="BC11" t="str">
        <f>FieldCard!G522</f>
        <v>Fair</v>
      </c>
      <c r="BD11" t="str">
        <f>FieldCard!G652</f>
        <v>Good</v>
      </c>
      <c r="BE11" t="str">
        <f>FieldCard!G787</f>
        <v>Fair</v>
      </c>
      <c r="BF11" t="str">
        <f>FieldCard!G934</f>
        <v>Fair</v>
      </c>
      <c r="BG11" t="str">
        <f>FieldCard!G1063</f>
        <v>Missing</v>
      </c>
      <c r="BH11" t="str">
        <f>FieldCard!G1193</f>
        <v>Moribund</v>
      </c>
      <c r="BI11" t="str">
        <f>FieldCard!G1327</f>
        <v>Poor</v>
      </c>
      <c r="BJ11" t="str">
        <f>FieldCard!G1458</f>
        <v>Moribund</v>
      </c>
      <c r="BK11" t="str">
        <f>FieldCard!G1593</f>
        <v>Missing</v>
      </c>
      <c r="BL11" t="str">
        <f>FieldCard!G1716</f>
        <v>Missing</v>
      </c>
      <c r="BM11" t="str">
        <f>FieldCard!G1846</f>
        <v>Dead</v>
      </c>
    </row>
    <row r="12" spans="2:65" ht="24" customHeight="1" x14ac:dyDescent="0.25">
      <c r="P12" s="9"/>
      <c r="Q12" s="9" t="str">
        <f>FieldCard!E9</f>
        <v>Fair</v>
      </c>
      <c r="R12" s="9" t="str">
        <f>FieldCard!E131</f>
        <v>Good</v>
      </c>
      <c r="S12" s="9" t="str">
        <f>FieldCard!E261</f>
        <v>Good</v>
      </c>
      <c r="T12" s="9" t="str">
        <f>FieldCard!E393</f>
        <v>Fair</v>
      </c>
      <c r="U12" s="9" t="str">
        <f>FieldCard!E523</f>
        <v>Good</v>
      </c>
      <c r="V12" s="9" t="str">
        <f>FieldCard!E653</f>
        <v>Fair</v>
      </c>
      <c r="W12" s="9" t="str">
        <f>FieldCard!E788</f>
        <v>Poor</v>
      </c>
      <c r="X12" s="9" t="str">
        <f>FieldCard!E935</f>
        <v>Moribund</v>
      </c>
      <c r="Y12" s="9" t="str">
        <f>FieldCard!E1064</f>
        <v>Poor</v>
      </c>
      <c r="Z12" s="9" t="str">
        <f>FieldCard!E1194</f>
        <v>Poor</v>
      </c>
      <c r="AA12" s="9" t="str">
        <f>FieldCard!E1328</f>
        <v>Poor</v>
      </c>
      <c r="AB12" s="22" t="str">
        <f>FieldCard!E1459</f>
        <v>Poor</v>
      </c>
      <c r="AC12" s="9" t="str">
        <f>FieldCard!E1594</f>
        <v>Fair</v>
      </c>
      <c r="AD12" s="9" t="str">
        <f>FieldCard!E1717</f>
        <v>Poor</v>
      </c>
      <c r="AE12" s="9" t="str">
        <f>FieldCard!E1847</f>
        <v>Poor</v>
      </c>
      <c r="AF12" s="9"/>
      <c r="AG12" s="9"/>
      <c r="AH12" s="9" t="str">
        <f>FieldCard!F9</f>
        <v>Good</v>
      </c>
      <c r="AI12" s="9" t="str">
        <f>FieldCard!F131</f>
        <v>Fair</v>
      </c>
      <c r="AJ12" s="9" t="str">
        <f>FieldCard!F261</f>
        <v>Fair</v>
      </c>
      <c r="AK12" s="9" t="str">
        <f>FieldCard!F393</f>
        <v>Fair</v>
      </c>
      <c r="AL12" s="9" t="str">
        <f>FieldCard!F523</f>
        <v>Good</v>
      </c>
      <c r="AM12" s="9" t="str">
        <f>FieldCard!F653</f>
        <v>Good</v>
      </c>
      <c r="AN12" s="9" t="str">
        <f>FieldCard!F788</f>
        <v>Dead</v>
      </c>
      <c r="AO12" s="9" t="str">
        <f>FieldCard!F935</f>
        <v>Missing</v>
      </c>
      <c r="AP12" s="9" t="str">
        <f>FieldCard!F1064</f>
        <v>Dead</v>
      </c>
      <c r="AQ12" s="9" t="str">
        <f>FieldCard!F1194</f>
        <v>Poor</v>
      </c>
      <c r="AR12" s="9" t="str">
        <f>FieldCard!F1328</f>
        <v>Poor</v>
      </c>
      <c r="AS12" s="22" t="str">
        <f>FieldCard!F1459</f>
        <v>Poor</v>
      </c>
      <c r="AT12" s="9" t="str">
        <f>FieldCard!F1594</f>
        <v>Fair</v>
      </c>
      <c r="AU12" s="9" t="str">
        <f>FieldCard!F1717</f>
        <v>Poor</v>
      </c>
      <c r="AV12" s="9" t="str">
        <f>FieldCard!F1847</f>
        <v>Poor</v>
      </c>
      <c r="AW12" s="18"/>
      <c r="AX12" s="18"/>
      <c r="AY12" t="str">
        <f>FieldCard!G9</f>
        <v>Fair</v>
      </c>
      <c r="AZ12" t="str">
        <f>FieldCard!G131</f>
        <v>Dead</v>
      </c>
      <c r="BA12" t="str">
        <f>FieldCard!G261</f>
        <v>Good</v>
      </c>
      <c r="BB12" t="str">
        <f>FieldCard!G393</f>
        <v>Fair</v>
      </c>
      <c r="BC12" t="str">
        <f>FieldCard!G523</f>
        <v>Fair</v>
      </c>
      <c r="BD12" t="str">
        <f>FieldCard!G653</f>
        <v>Good</v>
      </c>
      <c r="BE12" t="str">
        <f>FieldCard!G788</f>
        <v>Dead</v>
      </c>
      <c r="BF12" t="str">
        <f>FieldCard!G935</f>
        <v>Missing</v>
      </c>
      <c r="BG12" t="str">
        <f>FieldCard!G1064</f>
        <v>Poor</v>
      </c>
      <c r="BH12" t="str">
        <f>FieldCard!G1194</f>
        <v>Dead</v>
      </c>
      <c r="BI12" t="str">
        <f>FieldCard!G1328</f>
        <v>Poor</v>
      </c>
      <c r="BJ12" t="str">
        <f>FieldCard!G1459</f>
        <v>Moribund</v>
      </c>
      <c r="BK12" t="str">
        <f>FieldCard!G1594</f>
        <v>Good</v>
      </c>
      <c r="BL12" t="str">
        <f>FieldCard!G1717</f>
        <v>Poor</v>
      </c>
      <c r="BM12" t="str">
        <f>FieldCard!G1847</f>
        <v>Poor</v>
      </c>
    </row>
    <row r="13" spans="2:65" ht="24" customHeight="1" x14ac:dyDescent="0.25">
      <c r="P13" s="9"/>
      <c r="Q13" s="9" t="str">
        <f>FieldCard!E11</f>
        <v>Good</v>
      </c>
      <c r="R13" s="9" t="str">
        <f>FieldCard!E132</f>
        <v>Good</v>
      </c>
      <c r="S13" s="9" t="str">
        <f>FieldCard!E262</f>
        <v>Good</v>
      </c>
      <c r="T13" s="9" t="str">
        <f>FieldCard!E394</f>
        <v>Good</v>
      </c>
      <c r="U13" s="9" t="str">
        <f>FieldCard!E524</f>
        <v>Good</v>
      </c>
      <c r="V13" s="9" t="str">
        <f>FieldCard!E654</f>
        <v>Fair</v>
      </c>
      <c r="W13" s="9" t="str">
        <f>FieldCard!E789</f>
        <v>Fair</v>
      </c>
      <c r="X13" s="9" t="str">
        <f>FieldCard!E936</f>
        <v>Dead</v>
      </c>
      <c r="Y13" s="9" t="str">
        <f>FieldCard!E1065</f>
        <v>Poor</v>
      </c>
      <c r="Z13" s="9" t="str">
        <f>FieldCard!E1195</f>
        <v>Poor</v>
      </c>
      <c r="AA13" s="9" t="str">
        <f>FieldCard!E1329</f>
        <v>Poor</v>
      </c>
      <c r="AB13" s="22" t="str">
        <f>FieldCard!E1460</f>
        <v>Poor</v>
      </c>
      <c r="AC13" s="9" t="str">
        <f>FieldCard!E1595</f>
        <v>Poor</v>
      </c>
      <c r="AD13" s="9" t="str">
        <f>FieldCard!E1718</f>
        <v>Poor</v>
      </c>
      <c r="AE13" s="9" t="str">
        <f>FieldCard!E1848</f>
        <v>Poor</v>
      </c>
      <c r="AF13" s="9"/>
      <c r="AG13" s="9"/>
      <c r="AH13" s="9" t="str">
        <f>FieldCard!F11</f>
        <v>Good</v>
      </c>
      <c r="AI13" s="9" t="str">
        <f>FieldCard!F132</f>
        <v>Fair</v>
      </c>
      <c r="AJ13" s="9" t="str">
        <f>FieldCard!F262</f>
        <v>Fair</v>
      </c>
      <c r="AK13" s="9" t="str">
        <f>FieldCard!F394</f>
        <v>Good</v>
      </c>
      <c r="AL13" s="9" t="str">
        <f>FieldCard!F524</f>
        <v>Good</v>
      </c>
      <c r="AM13" s="9" t="str">
        <f>FieldCard!F654</f>
        <v>Fair</v>
      </c>
      <c r="AN13" s="9" t="str">
        <f>FieldCard!F789</f>
        <v>Poor</v>
      </c>
      <c r="AO13" s="9" t="str">
        <f>FieldCard!F936</f>
        <v>Dead</v>
      </c>
      <c r="AP13" s="9" t="str">
        <f>FieldCard!F1065</f>
        <v>Poor</v>
      </c>
      <c r="AQ13" s="9" t="str">
        <f>FieldCard!F1195</f>
        <v>Poor</v>
      </c>
      <c r="AR13" s="9" t="str">
        <f>FieldCard!F1329</f>
        <v>Poor</v>
      </c>
      <c r="AS13" s="22" t="str">
        <f>FieldCard!F1460</f>
        <v>Poor</v>
      </c>
      <c r="AT13" s="9" t="str">
        <f>FieldCard!F1595</f>
        <v>Poor</v>
      </c>
      <c r="AU13" s="9" t="str">
        <f>FieldCard!F1718</f>
        <v>Dead</v>
      </c>
      <c r="AV13" s="9" t="str">
        <f>FieldCard!F1848</f>
        <v>Poor</v>
      </c>
      <c r="AY13" t="str">
        <f>FieldCard!G10</f>
        <v>Fair</v>
      </c>
      <c r="AZ13" t="str">
        <f>FieldCard!G132</f>
        <v>Poor</v>
      </c>
      <c r="BA13" t="str">
        <f>FieldCard!G262</f>
        <v>Fair</v>
      </c>
      <c r="BB13" t="str">
        <f>FieldCard!G394</f>
        <v>Good</v>
      </c>
      <c r="BC13" t="str">
        <f>FieldCard!G524</f>
        <v>Fair</v>
      </c>
      <c r="BD13" t="str">
        <f>FieldCard!G654</f>
        <v>Fair</v>
      </c>
      <c r="BE13" t="str">
        <f>FieldCard!G789</f>
        <v>Missing</v>
      </c>
      <c r="BF13" t="str">
        <f>FieldCard!G936</f>
        <v>Dead</v>
      </c>
      <c r="BG13" t="str">
        <f>FieldCard!G1065</f>
        <v>Poor</v>
      </c>
      <c r="BH13" t="str">
        <f>FieldCard!G1195</f>
        <v>Dead</v>
      </c>
      <c r="BI13" t="str">
        <f>FieldCard!G1329</f>
        <v>Poor</v>
      </c>
      <c r="BJ13" t="str">
        <f>FieldCard!G1460</f>
        <v>Moribund</v>
      </c>
      <c r="BK13" t="str">
        <f>FieldCard!G1595</f>
        <v>Dead</v>
      </c>
      <c r="BL13" t="str">
        <f>FieldCard!G1718</f>
        <v>Dead</v>
      </c>
      <c r="BM13" t="str">
        <f>FieldCard!G1848</f>
        <v>Poor</v>
      </c>
    </row>
    <row r="14" spans="2:65" ht="24" customHeight="1" x14ac:dyDescent="0.25">
      <c r="P14" s="9"/>
      <c r="Q14" s="9" t="str">
        <f>FieldCard!E11</f>
        <v>Good</v>
      </c>
      <c r="R14" s="9" t="str">
        <f>FieldCard!E133</f>
        <v>Good</v>
      </c>
      <c r="S14" s="9" t="str">
        <f>FieldCard!E263</f>
        <v>Fair</v>
      </c>
      <c r="T14" s="9" t="str">
        <f>FieldCard!E395</f>
        <v>Good</v>
      </c>
      <c r="U14" s="9" t="str">
        <f>FieldCard!E525</f>
        <v>Good</v>
      </c>
      <c r="V14" s="9" t="str">
        <f>FieldCard!E655</f>
        <v>Poor</v>
      </c>
      <c r="W14" s="9" t="str">
        <f>FieldCard!E790</f>
        <v>Fair</v>
      </c>
      <c r="X14" s="9" t="str">
        <f>FieldCard!E937</f>
        <v>Moribund</v>
      </c>
      <c r="Y14" s="9" t="str">
        <f>FieldCard!E1066</f>
        <v>Poor</v>
      </c>
      <c r="Z14" s="9" t="str">
        <f>FieldCard!E1196</f>
        <v>Fair</v>
      </c>
      <c r="AA14" s="9" t="str">
        <f>FieldCard!E1330</f>
        <v>Fair</v>
      </c>
      <c r="AB14" s="22" t="str">
        <f>FieldCard!E1461</f>
        <v>Poor</v>
      </c>
      <c r="AC14" s="9" t="str">
        <f>FieldCard!E1596</f>
        <v>Poor</v>
      </c>
      <c r="AD14" s="9" t="str">
        <f>FieldCard!E1719</f>
        <v>Fair</v>
      </c>
      <c r="AE14" s="9" t="str">
        <f>FieldCard!E1849</f>
        <v>Poor</v>
      </c>
      <c r="AF14" s="9"/>
      <c r="AG14" s="9"/>
      <c r="AH14" s="9" t="str">
        <f>FieldCard!F11</f>
        <v>Good</v>
      </c>
      <c r="AI14" s="9" t="str">
        <f>FieldCard!F133</f>
        <v>Fair</v>
      </c>
      <c r="AJ14" s="9" t="str">
        <f>FieldCard!F263</f>
        <v>Fair</v>
      </c>
      <c r="AK14" s="9" t="str">
        <f>FieldCard!F395</f>
        <v>Good</v>
      </c>
      <c r="AL14" s="9" t="str">
        <f>FieldCard!F525</f>
        <v>Good</v>
      </c>
      <c r="AM14" s="9" t="str">
        <f>FieldCard!F655</f>
        <v>Good</v>
      </c>
      <c r="AN14" s="9" t="str">
        <f>FieldCard!F790</f>
        <v>Fair</v>
      </c>
      <c r="AO14" s="9" t="str">
        <f>FieldCard!F937</f>
        <v>Dead</v>
      </c>
      <c r="AP14" s="9" t="str">
        <f>FieldCard!F1066</f>
        <v>Dead</v>
      </c>
      <c r="AQ14" s="9" t="str">
        <f>FieldCard!F1196</f>
        <v>Poor</v>
      </c>
      <c r="AR14" s="9" t="str">
        <f>FieldCard!F1330</f>
        <v>Poor</v>
      </c>
      <c r="AS14" s="22" t="str">
        <f>FieldCard!F1461</f>
        <v>Poor</v>
      </c>
      <c r="AT14" s="9" t="str">
        <f>FieldCard!F1596</f>
        <v>Moribund</v>
      </c>
      <c r="AU14" s="9" t="str">
        <f>FieldCard!F1719</f>
        <v>Fair</v>
      </c>
      <c r="AV14" s="9" t="str">
        <f>FieldCard!F1849</f>
        <v>Poor</v>
      </c>
      <c r="AY14" t="str">
        <f>FieldCard!G11</f>
        <v>Good</v>
      </c>
      <c r="AZ14" t="str">
        <f>FieldCard!G133</f>
        <v>Fair</v>
      </c>
      <c r="BA14" t="str">
        <f>FieldCard!G263</f>
        <v>Fair</v>
      </c>
      <c r="BB14" t="str">
        <f>FieldCard!G395</f>
        <v>Fair</v>
      </c>
      <c r="BC14" t="str">
        <f>FieldCard!G525</f>
        <v>Good</v>
      </c>
      <c r="BD14" t="str">
        <f>FieldCard!G655</f>
        <v>Good</v>
      </c>
      <c r="BE14" t="str">
        <f>FieldCard!G790</f>
        <v>Fair</v>
      </c>
      <c r="BF14" t="str">
        <f>FieldCard!G937</f>
        <v>Dead</v>
      </c>
      <c r="BG14" t="str">
        <f>FieldCard!G1066</f>
        <v>Fair</v>
      </c>
      <c r="BH14" t="str">
        <f>FieldCard!G1196</f>
        <v>Dead</v>
      </c>
      <c r="BI14" t="str">
        <f>FieldCard!G1330</f>
        <v>Poor</v>
      </c>
      <c r="BJ14" t="str">
        <f>FieldCard!G1461</f>
        <v>Moribund</v>
      </c>
      <c r="BK14" t="str">
        <f>FieldCard!G1596</f>
        <v>Poor</v>
      </c>
      <c r="BL14" t="str">
        <f>FieldCard!G1719</f>
        <v>Poor</v>
      </c>
      <c r="BM14" t="str">
        <f>FieldCard!G1849</f>
        <v>Poor</v>
      </c>
    </row>
    <row r="15" spans="2:65" ht="24" customHeight="1" x14ac:dyDescent="0.25">
      <c r="P15" s="9"/>
      <c r="Q15" s="9" t="str">
        <f>FieldCard!E13</f>
        <v>Good</v>
      </c>
      <c r="R15" s="9" t="str">
        <f>FieldCard!E134</f>
        <v>Good</v>
      </c>
      <c r="S15" s="9" t="str">
        <f>FieldCard!E264</f>
        <v>Fair</v>
      </c>
      <c r="T15" s="9" t="str">
        <f>FieldCard!E396</f>
        <v>Fair</v>
      </c>
      <c r="U15" s="9" t="str">
        <f>FieldCard!E526</f>
        <v>Good</v>
      </c>
      <c r="V15" s="9" t="str">
        <f>FieldCard!E656</f>
        <v>Good</v>
      </c>
      <c r="W15" s="9" t="str">
        <f>FieldCard!E791</f>
        <v>Dead</v>
      </c>
      <c r="X15" s="9" t="str">
        <f>FieldCard!E938</f>
        <v>Dead</v>
      </c>
      <c r="Y15" s="9" t="str">
        <f>FieldCard!E1067</f>
        <v>Poor</v>
      </c>
      <c r="Z15" s="9" t="str">
        <f>FieldCard!E1197</f>
        <v>Fair</v>
      </c>
      <c r="AA15" s="9" t="str">
        <f>FieldCard!E1331</f>
        <v>Poor</v>
      </c>
      <c r="AB15" s="22" t="str">
        <f>FieldCard!E1462</f>
        <v>Poor</v>
      </c>
      <c r="AC15" s="9" t="str">
        <f>FieldCard!E1597</f>
        <v>Poor</v>
      </c>
      <c r="AD15" s="9" t="str">
        <f>FieldCard!E1720</f>
        <v>Moribund</v>
      </c>
      <c r="AE15" s="9" t="str">
        <f>FieldCard!E1850</f>
        <v>Poor</v>
      </c>
      <c r="AF15" s="9"/>
      <c r="AG15" s="9"/>
      <c r="AH15" s="9" t="str">
        <f>FieldCard!F13</f>
        <v>Fair</v>
      </c>
      <c r="AI15" s="9" t="str">
        <f>FieldCard!F134</f>
        <v>Good</v>
      </c>
      <c r="AJ15" s="9" t="str">
        <f>FieldCard!F264</f>
        <v>Fair</v>
      </c>
      <c r="AK15" s="9" t="str">
        <f>FieldCard!F396</f>
        <v>Poor</v>
      </c>
      <c r="AL15" s="9" t="str">
        <f>FieldCard!F526</f>
        <v>Good</v>
      </c>
      <c r="AM15" s="9" t="str">
        <f>FieldCard!F656</f>
        <v>Good</v>
      </c>
      <c r="AN15" s="9" t="str">
        <f>FieldCard!F791</f>
        <v>Dead</v>
      </c>
      <c r="AO15" s="9" t="str">
        <f>FieldCard!F938</f>
        <v>Dead</v>
      </c>
      <c r="AP15" s="9" t="str">
        <f>FieldCard!F1067</f>
        <v>Dead</v>
      </c>
      <c r="AQ15" s="9" t="str">
        <f>FieldCard!F1197</f>
        <v>Poor</v>
      </c>
      <c r="AR15" s="9" t="str">
        <f>FieldCard!F1331</f>
        <v>Moribund</v>
      </c>
      <c r="AS15" s="22" t="str">
        <f>FieldCard!F1462</f>
        <v>Moribund</v>
      </c>
      <c r="AT15" s="9" t="str">
        <f>FieldCard!F1597</f>
        <v>Moribund</v>
      </c>
      <c r="AU15" s="9" t="str">
        <f>FieldCard!F1720</f>
        <v>Poor</v>
      </c>
      <c r="AV15" s="9" t="str">
        <f>FieldCard!F1850</f>
        <v>Poor</v>
      </c>
      <c r="AY15" t="str">
        <f>FieldCard!G12</f>
        <v>Good</v>
      </c>
      <c r="AZ15" t="str">
        <f>FieldCard!G134</f>
        <v>Good</v>
      </c>
      <c r="BA15" t="str">
        <f>FieldCard!G264</f>
        <v>Good</v>
      </c>
      <c r="BB15" t="str">
        <f>FieldCard!G396</f>
        <v>Poor</v>
      </c>
      <c r="BC15" t="str">
        <f>FieldCard!G526</f>
        <v>Good</v>
      </c>
      <c r="BD15" t="str">
        <f>FieldCard!G656</f>
        <v>Good</v>
      </c>
      <c r="BE15" t="str">
        <f>FieldCard!G791</f>
        <v>Dead</v>
      </c>
      <c r="BF15" t="str">
        <f>FieldCard!G938</f>
        <v>Dead</v>
      </c>
      <c r="BG15" t="str">
        <f>FieldCard!G1067</f>
        <v>Missing</v>
      </c>
      <c r="BH15" t="str">
        <f>FieldCard!G1197</f>
        <v>Moribund</v>
      </c>
      <c r="BI15" t="str">
        <f>FieldCard!G1331</f>
        <v>Missing</v>
      </c>
      <c r="BJ15" t="str">
        <f>FieldCard!G1462</f>
        <v>Moribund</v>
      </c>
      <c r="BK15" t="str">
        <f>FieldCard!G1597</f>
        <v>Dead</v>
      </c>
      <c r="BL15" t="str">
        <f>FieldCard!G1720</f>
        <v>Poor</v>
      </c>
      <c r="BM15" t="str">
        <f>FieldCard!G1850</f>
        <v>Poor</v>
      </c>
    </row>
    <row r="16" spans="2:65" ht="24" customHeight="1" x14ac:dyDescent="0.25">
      <c r="P16" s="9"/>
      <c r="Q16" s="9" t="str">
        <f>FieldCard!E13</f>
        <v>Good</v>
      </c>
      <c r="R16" s="9" t="str">
        <f>FieldCard!E135</f>
        <v>Good</v>
      </c>
      <c r="S16" s="9" t="str">
        <f>FieldCard!E265</f>
        <v>Good</v>
      </c>
      <c r="T16" s="9" t="str">
        <f>FieldCard!E397</f>
        <v>Fair</v>
      </c>
      <c r="U16" s="9" t="str">
        <f>FieldCard!E527</f>
        <v>Good</v>
      </c>
      <c r="V16" s="9" t="str">
        <f>FieldCard!E657</f>
        <v>Good</v>
      </c>
      <c r="W16" s="9" t="str">
        <f>FieldCard!E792</f>
        <v>Poor</v>
      </c>
      <c r="X16" s="9" t="str">
        <f>FieldCard!E939</f>
        <v>Dead</v>
      </c>
      <c r="Y16" s="9" t="str">
        <f>FieldCard!E1068</f>
        <v>Poor</v>
      </c>
      <c r="Z16" s="9" t="str">
        <f>FieldCard!E1198</f>
        <v>Poor</v>
      </c>
      <c r="AA16" s="9" t="str">
        <f>FieldCard!E1332</f>
        <v>Poor</v>
      </c>
      <c r="AB16" t="str">
        <f>FieldCard!E1463</f>
        <v>Good</v>
      </c>
      <c r="AC16" s="9" t="str">
        <f>FieldCard!E1598</f>
        <v>Poor</v>
      </c>
      <c r="AD16" s="9" t="str">
        <f>FieldCard!E1721</f>
        <v>Poor</v>
      </c>
      <c r="AE16" s="9" t="str">
        <f>FieldCard!E1851</f>
        <v>Poor</v>
      </c>
      <c r="AF16" s="9"/>
      <c r="AG16" s="41"/>
      <c r="AH16" s="9" t="str">
        <f>FieldCard!F13</f>
        <v>Fair</v>
      </c>
      <c r="AI16" s="9" t="str">
        <f>FieldCard!F135</f>
        <v>Good</v>
      </c>
      <c r="AJ16" s="9" t="str">
        <f>FieldCard!F265</f>
        <v>Good</v>
      </c>
      <c r="AK16" s="9" t="str">
        <f>FieldCard!F397</f>
        <v>Fair</v>
      </c>
      <c r="AL16" s="9" t="str">
        <f>FieldCard!F527</f>
        <v>Fair</v>
      </c>
      <c r="AM16" s="9" t="str">
        <f>FieldCard!F657</f>
        <v>Good</v>
      </c>
      <c r="AN16" s="9" t="str">
        <f>FieldCard!F792</f>
        <v>Moribund</v>
      </c>
      <c r="AO16" s="9" t="str">
        <f>FieldCard!F939</f>
        <v>Dead</v>
      </c>
      <c r="AP16" s="9" t="str">
        <f>FieldCard!F1068</f>
        <v>Dead</v>
      </c>
      <c r="AQ16" s="9" t="str">
        <f>FieldCard!F1198</f>
        <v>Moribund</v>
      </c>
      <c r="AR16" s="9" t="str">
        <f>FieldCard!F1332</f>
        <v>Moribund</v>
      </c>
      <c r="AS16" t="str">
        <f>FieldCard!F1463</f>
        <v>Fair</v>
      </c>
      <c r="AT16" s="9" t="str">
        <f>FieldCard!F1598</f>
        <v>Moribund</v>
      </c>
      <c r="AU16" s="9" t="str">
        <f>FieldCard!F1721</f>
        <v>Moribund</v>
      </c>
      <c r="AV16" s="9" t="str">
        <f>FieldCard!F1851</f>
        <v>Dead</v>
      </c>
      <c r="AY16" t="str">
        <f>FieldCard!G13</f>
        <v>Fair</v>
      </c>
      <c r="AZ16" t="str">
        <f>FieldCard!G135</f>
        <v>Fair</v>
      </c>
      <c r="BA16" t="str">
        <f>FieldCard!G265</f>
        <v>Good</v>
      </c>
      <c r="BB16" t="str">
        <f>FieldCard!G397</f>
        <v>Good</v>
      </c>
      <c r="BC16" t="str">
        <f>FieldCard!G527</f>
        <v>Good</v>
      </c>
      <c r="BD16" t="str">
        <f>FieldCard!G657</f>
        <v>Good</v>
      </c>
      <c r="BE16" t="str">
        <f>FieldCard!G792</f>
        <v>Fair</v>
      </c>
      <c r="BF16" t="str">
        <f>FieldCard!G939</f>
        <v>Dead</v>
      </c>
      <c r="BG16" t="str">
        <f>FieldCard!G1068</f>
        <v>Dead</v>
      </c>
      <c r="BH16" t="str">
        <f>FieldCard!G1198</f>
        <v>Dead</v>
      </c>
      <c r="BI16" t="str">
        <f>FieldCard!G1332</f>
        <v>Dead</v>
      </c>
      <c r="BJ16" t="str">
        <f>FieldCard!G1463</f>
        <v>Poor</v>
      </c>
      <c r="BK16" t="str">
        <f>FieldCard!G1598</f>
        <v>Dead</v>
      </c>
      <c r="BL16" t="str">
        <f>FieldCard!G1721</f>
        <v>Dead</v>
      </c>
      <c r="BM16" t="str">
        <f>FieldCard!G1851</f>
        <v>Dead</v>
      </c>
    </row>
    <row r="17" spans="16:65" ht="24" customHeight="1" x14ac:dyDescent="0.25">
      <c r="P17" s="9"/>
      <c r="Q17" s="9" t="str">
        <f>FieldCard!E15</f>
        <v>Good</v>
      </c>
      <c r="R17" s="9" t="str">
        <f>FieldCard!E136</f>
        <v>Good</v>
      </c>
      <c r="S17" s="9" t="str">
        <f>FieldCard!E266</f>
        <v>Good</v>
      </c>
      <c r="T17" s="9" t="str">
        <f>FieldCard!E398</f>
        <v>Fair</v>
      </c>
      <c r="U17" s="9" t="str">
        <f>FieldCard!E528</f>
        <v>Good</v>
      </c>
      <c r="V17" s="9" t="str">
        <f>FieldCard!E658</f>
        <v>Poor</v>
      </c>
      <c r="W17" s="9" t="str">
        <f>FieldCard!E793</f>
        <v>Poor</v>
      </c>
      <c r="X17" s="9" t="str">
        <f>FieldCard!E940</f>
        <v>Moribund</v>
      </c>
      <c r="Y17" s="9" t="str">
        <f>FieldCard!E1069</f>
        <v>Moribund</v>
      </c>
      <c r="Z17" s="9" t="str">
        <f>FieldCard!E1199</f>
        <v>Poor</v>
      </c>
      <c r="AA17" s="9" t="str">
        <f>FieldCard!E1333</f>
        <v>Poor</v>
      </c>
      <c r="AB17" t="str">
        <f>FieldCard!E1464</f>
        <v>Fair</v>
      </c>
      <c r="AC17" s="9" t="str">
        <f>FieldCard!E1599</f>
        <v>Poor</v>
      </c>
      <c r="AD17" s="9" t="str">
        <f>FieldCard!E1722</f>
        <v>Poor</v>
      </c>
      <c r="AE17" s="9" t="str">
        <f>FieldCard!E1852</f>
        <v>Poor</v>
      </c>
      <c r="AF17" s="9"/>
      <c r="AG17" s="9"/>
      <c r="AH17" s="9" t="str">
        <f>FieldCard!F15</f>
        <v>Good</v>
      </c>
      <c r="AI17" s="9" t="str">
        <f>FieldCard!F136</f>
        <v>Good</v>
      </c>
      <c r="AJ17" s="9" t="str">
        <f>FieldCard!F266</f>
        <v>Fair</v>
      </c>
      <c r="AK17" s="9" t="str">
        <f>FieldCard!F398</f>
        <v>Poor</v>
      </c>
      <c r="AL17" s="9" t="str">
        <f>FieldCard!F528</f>
        <v>Good</v>
      </c>
      <c r="AM17" s="9" t="str">
        <f>FieldCard!F658</f>
        <v>Poor</v>
      </c>
      <c r="AN17" s="9" t="str">
        <f>FieldCard!F793</f>
        <v>Dead</v>
      </c>
      <c r="AO17" s="9" t="str">
        <f>FieldCard!F940</f>
        <v>Dead</v>
      </c>
      <c r="AP17" s="9" t="str">
        <f>FieldCard!F1069</f>
        <v>Moribund</v>
      </c>
      <c r="AQ17" s="9" t="str">
        <f>FieldCard!F1199</f>
        <v>Moribund</v>
      </c>
      <c r="AR17" s="9" t="str">
        <f>FieldCard!F1333</f>
        <v>Moribund</v>
      </c>
      <c r="AS17" t="str">
        <f>FieldCard!F1464</f>
        <v>Poor</v>
      </c>
      <c r="AT17" s="9" t="str">
        <f>FieldCard!F1599</f>
        <v>Poor</v>
      </c>
      <c r="AU17" s="9" t="str">
        <f>FieldCard!F1722</f>
        <v>Poor</v>
      </c>
      <c r="AV17" s="9" t="str">
        <f>FieldCard!F1852</f>
        <v>Poor</v>
      </c>
      <c r="AY17" t="str">
        <f>FieldCard!G14</f>
        <v>Good</v>
      </c>
      <c r="AZ17" t="str">
        <f>FieldCard!G136</f>
        <v>Good</v>
      </c>
      <c r="BA17" t="str">
        <f>FieldCard!G266</f>
        <v>Good</v>
      </c>
      <c r="BB17" t="str">
        <f>FieldCard!G398</f>
        <v>Poor</v>
      </c>
      <c r="BC17" t="str">
        <f>FieldCard!G528</f>
        <v>Fair</v>
      </c>
      <c r="BD17" t="str">
        <f>FieldCard!G658</f>
        <v>Poor</v>
      </c>
      <c r="BE17" t="str">
        <f>FieldCard!G793</f>
        <v>Dead</v>
      </c>
      <c r="BF17" t="str">
        <f>FieldCard!G940</f>
        <v>Dead</v>
      </c>
      <c r="BG17" t="str">
        <f>FieldCard!G1069</f>
        <v>Dead</v>
      </c>
      <c r="BH17" t="str">
        <f>FieldCard!G1199</f>
        <v>Moribund</v>
      </c>
      <c r="BI17" t="str">
        <f>FieldCard!G1333</f>
        <v>Dead</v>
      </c>
      <c r="BJ17" t="str">
        <f>FieldCard!G1464</f>
        <v>Dead</v>
      </c>
      <c r="BK17" t="str">
        <f>FieldCard!G1599</f>
        <v>Dead</v>
      </c>
      <c r="BL17" t="str">
        <f>FieldCard!G1722</f>
        <v>Poor</v>
      </c>
      <c r="BM17" t="str">
        <f>FieldCard!G1852</f>
        <v>Moribund</v>
      </c>
    </row>
    <row r="18" spans="16:65" ht="24" customHeight="1" x14ac:dyDescent="0.25">
      <c r="P18" s="9"/>
      <c r="Q18" s="9" t="str">
        <f>FieldCard!E15</f>
        <v>Good</v>
      </c>
      <c r="R18" s="9" t="str">
        <f>FieldCard!E137</f>
        <v>Good</v>
      </c>
      <c r="S18" s="9" t="str">
        <f>FieldCard!E267</f>
        <v>Good</v>
      </c>
      <c r="T18" s="9" t="str">
        <f>FieldCard!E399</f>
        <v>Good</v>
      </c>
      <c r="U18" s="9" t="str">
        <f>FieldCard!E529</f>
        <v>Good</v>
      </c>
      <c r="V18" s="9" t="str">
        <f>FieldCard!E659</f>
        <v>Good</v>
      </c>
      <c r="W18" s="9" t="str">
        <f>FieldCard!E794</f>
        <v>Poor</v>
      </c>
      <c r="X18" s="9" t="str">
        <f>FieldCard!E941</f>
        <v>Moribund</v>
      </c>
      <c r="Y18" s="9" t="str">
        <f>FieldCard!E1070</f>
        <v>Poor</v>
      </c>
      <c r="Z18" s="9" t="str">
        <f>FieldCard!E1200</f>
        <v>Poor</v>
      </c>
      <c r="AA18" s="9" t="str">
        <f>FieldCard!E1334</f>
        <v>Poor</v>
      </c>
      <c r="AB18" s="22" t="str">
        <f>FieldCard!E1465</f>
        <v>Poor</v>
      </c>
      <c r="AC18" s="9" t="str">
        <f>FieldCard!E1600</f>
        <v>Poor</v>
      </c>
      <c r="AD18" s="9" t="str">
        <f>FieldCard!E1723</f>
        <v>Poor</v>
      </c>
      <c r="AE18" s="9" t="str">
        <f>FieldCard!E1853</f>
        <v>Poor</v>
      </c>
      <c r="AF18" s="9"/>
      <c r="AG18" s="9"/>
      <c r="AH18" s="9" t="str">
        <f>FieldCard!F15</f>
        <v>Good</v>
      </c>
      <c r="AI18" s="9" t="str">
        <f>FieldCard!F137</f>
        <v>Good</v>
      </c>
      <c r="AJ18" s="9" t="str">
        <f>FieldCard!F267</f>
        <v>Good</v>
      </c>
      <c r="AK18" s="9" t="str">
        <f>FieldCard!F399</f>
        <v>Good</v>
      </c>
      <c r="AL18" s="9" t="str">
        <f>FieldCard!F529</f>
        <v>Poor</v>
      </c>
      <c r="AM18" s="9" t="str">
        <f>FieldCard!F659</f>
        <v>Good</v>
      </c>
      <c r="AN18" s="9" t="str">
        <f>FieldCard!F794</f>
        <v>Dead</v>
      </c>
      <c r="AO18" s="9" t="str">
        <f>FieldCard!F941</f>
        <v>Dead</v>
      </c>
      <c r="AP18" s="9" t="str">
        <f>FieldCard!F1070</f>
        <v>Moribund</v>
      </c>
      <c r="AQ18" s="9" t="str">
        <f>FieldCard!F1200</f>
        <v>Poor</v>
      </c>
      <c r="AR18" s="9" t="str">
        <f>FieldCard!F1334</f>
        <v>Moribund</v>
      </c>
      <c r="AS18" s="22" t="str">
        <f>FieldCard!F1465</f>
        <v>Poor</v>
      </c>
      <c r="AT18" s="9" t="str">
        <f>FieldCard!F1600</f>
        <v>Dead</v>
      </c>
      <c r="AU18" s="9" t="str">
        <f>FieldCard!F1723</f>
        <v>Moribund</v>
      </c>
      <c r="AV18" s="9" t="str">
        <f>FieldCard!F1853</f>
        <v>Poor</v>
      </c>
      <c r="AY18" t="str">
        <f>FieldCard!G15</f>
        <v>Fair</v>
      </c>
      <c r="AZ18" t="str">
        <f>FieldCard!G137</f>
        <v>Good</v>
      </c>
      <c r="BA18" t="str">
        <f>FieldCard!G267</f>
        <v>Good</v>
      </c>
      <c r="BB18" t="str">
        <f>FieldCard!G399</f>
        <v>Good</v>
      </c>
      <c r="BC18" t="str">
        <f>FieldCard!G529</f>
        <v>Dead</v>
      </c>
      <c r="BD18" t="str">
        <f>FieldCard!G659</f>
        <v>Good</v>
      </c>
      <c r="BE18" t="str">
        <f>FieldCard!G794</f>
        <v>Fair</v>
      </c>
      <c r="BF18" t="str">
        <f>FieldCard!G941</f>
        <v>Dead</v>
      </c>
      <c r="BG18" t="str">
        <f>FieldCard!G1070</f>
        <v>Poor</v>
      </c>
      <c r="BH18" t="str">
        <f>FieldCard!G1200</f>
        <v>Dead</v>
      </c>
      <c r="BI18" t="str">
        <f>FieldCard!G1334</f>
        <v>Poor</v>
      </c>
      <c r="BJ18" t="str">
        <f>FieldCard!G1465</f>
        <v>Moribund</v>
      </c>
      <c r="BK18" t="str">
        <f>FieldCard!G1600</f>
        <v>Missing</v>
      </c>
      <c r="BL18" t="str">
        <f>FieldCard!G1723</f>
        <v>Missing</v>
      </c>
      <c r="BM18" t="str">
        <f>FieldCard!G1853</f>
        <v>Moribund</v>
      </c>
    </row>
    <row r="19" spans="16:65" ht="24" customHeight="1" x14ac:dyDescent="0.25">
      <c r="P19" s="9"/>
      <c r="Q19" s="9" t="str">
        <f>FieldCard!E17</f>
        <v>Good</v>
      </c>
      <c r="R19" s="9" t="str">
        <f>FieldCard!E138</f>
        <v>Good</v>
      </c>
      <c r="S19" s="9" t="str">
        <f>FieldCard!E268</f>
        <v>Good</v>
      </c>
      <c r="T19" s="9" t="str">
        <f>FieldCard!E400</f>
        <v>Fair</v>
      </c>
      <c r="U19" s="9" t="str">
        <f>FieldCard!E530</f>
        <v>Poor</v>
      </c>
      <c r="V19" s="9" t="str">
        <f>FieldCard!E660</f>
        <v>Good</v>
      </c>
      <c r="W19" s="9" t="str">
        <f>FieldCard!E795</f>
        <v>Moribund</v>
      </c>
      <c r="X19" s="9" t="str">
        <f>FieldCard!E942</f>
        <v>Poor</v>
      </c>
      <c r="Y19" s="9" t="str">
        <f>FieldCard!E1071</f>
        <v>Poor</v>
      </c>
      <c r="Z19" s="9" t="str">
        <f>FieldCard!E1201</f>
        <v>Fair</v>
      </c>
      <c r="AA19" s="9" t="str">
        <f>FieldCard!E1335</f>
        <v>Poor</v>
      </c>
      <c r="AB19" t="str">
        <f>FieldCard!E1466</f>
        <v>Fair</v>
      </c>
      <c r="AC19" s="9" t="str">
        <f>FieldCard!E1601</f>
        <v>Poor</v>
      </c>
      <c r="AD19" s="9" t="str">
        <f>FieldCard!E1724</f>
        <v>Fair</v>
      </c>
      <c r="AE19" s="9" t="str">
        <f>FieldCard!E1854</f>
        <v>Poor</v>
      </c>
      <c r="AF19" s="9"/>
      <c r="AG19" s="9"/>
      <c r="AH19" s="9" t="str">
        <f>FieldCard!F17</f>
        <v>Good</v>
      </c>
      <c r="AI19" s="9" t="str">
        <f>FieldCard!F138</f>
        <v>Good</v>
      </c>
      <c r="AJ19" s="9" t="str">
        <f>FieldCard!F268</f>
        <v>Good</v>
      </c>
      <c r="AK19" s="9" t="str">
        <f>FieldCard!F400</f>
        <v>Fair</v>
      </c>
      <c r="AL19" s="9" t="str">
        <f>FieldCard!F530</f>
        <v>Fair</v>
      </c>
      <c r="AM19" s="9" t="str">
        <f>FieldCard!F660</f>
        <v>Fair</v>
      </c>
      <c r="AN19" s="9" t="str">
        <f>FieldCard!F795</f>
        <v>Dead</v>
      </c>
      <c r="AO19" s="9" t="str">
        <f>FieldCard!F942</f>
        <v>Dead</v>
      </c>
      <c r="AP19" s="9" t="str">
        <f>FieldCard!F1071</f>
        <v>Dead</v>
      </c>
      <c r="AQ19" s="9" t="str">
        <f>FieldCard!F1201</f>
        <v>Poor</v>
      </c>
      <c r="AR19" s="9" t="str">
        <f>FieldCard!F1335</f>
        <v>Poor</v>
      </c>
      <c r="AS19" t="str">
        <f>FieldCard!F1466</f>
        <v>Fair</v>
      </c>
      <c r="AT19" s="9" t="str">
        <f>FieldCard!F1601</f>
        <v>Poor</v>
      </c>
      <c r="AU19" s="9" t="str">
        <f>FieldCard!F1724</f>
        <v>Poor</v>
      </c>
      <c r="AV19" s="9" t="str">
        <f>FieldCard!F1854</f>
        <v>Poor</v>
      </c>
      <c r="AY19" t="str">
        <f>FieldCard!G16</f>
        <v>Good</v>
      </c>
      <c r="AZ19" t="str">
        <f>FieldCard!G138</f>
        <v>Good</v>
      </c>
      <c r="BA19" t="str">
        <f>FieldCard!G268</f>
        <v>Good</v>
      </c>
      <c r="BB19" t="str">
        <f>FieldCard!G400</f>
        <v>Good</v>
      </c>
      <c r="BC19" t="str">
        <f>FieldCard!G530</f>
        <v>Fair</v>
      </c>
      <c r="BD19" t="str">
        <f>FieldCard!G660</f>
        <v>Fair</v>
      </c>
      <c r="BE19" t="str">
        <f>FieldCard!G795</f>
        <v>Dead</v>
      </c>
      <c r="BF19" t="str">
        <f>FieldCard!G942</f>
        <v>Dead</v>
      </c>
      <c r="BG19" t="str">
        <f>FieldCard!G1071</f>
        <v>Poor</v>
      </c>
      <c r="BH19" t="str">
        <f>FieldCard!G1201</f>
        <v>Dead</v>
      </c>
      <c r="BI19" t="str">
        <f>FieldCard!G1335</f>
        <v>Poor</v>
      </c>
      <c r="BJ19" t="str">
        <f>FieldCard!G1466</f>
        <v>Moribund</v>
      </c>
      <c r="BK19" t="str">
        <f>FieldCard!G1601</f>
        <v>Dead</v>
      </c>
      <c r="BL19" t="str">
        <f>FieldCard!G1724</f>
        <v>Dead</v>
      </c>
      <c r="BM19" t="str">
        <f>FieldCard!G1854</f>
        <v>Moribund</v>
      </c>
    </row>
    <row r="20" spans="16:65" ht="24" customHeight="1" x14ac:dyDescent="0.25">
      <c r="P20" s="9"/>
      <c r="Q20" s="9" t="str">
        <f>FieldCard!E17</f>
        <v>Good</v>
      </c>
      <c r="R20" s="9" t="str">
        <f>FieldCard!E139</f>
        <v>Good</v>
      </c>
      <c r="S20" s="9" t="str">
        <f>FieldCard!E269</f>
        <v>Good</v>
      </c>
      <c r="T20" s="9" t="str">
        <f>FieldCard!E401</f>
        <v>Good</v>
      </c>
      <c r="U20" s="9" t="str">
        <f>FieldCard!E531</f>
        <v>Good</v>
      </c>
      <c r="V20" s="9" t="str">
        <f>FieldCard!E661</f>
        <v>Fair</v>
      </c>
      <c r="W20" s="9" t="str">
        <f>FieldCard!E796</f>
        <v>Poor</v>
      </c>
      <c r="X20" s="9" t="str">
        <f>FieldCard!E943</f>
        <v>Poor</v>
      </c>
      <c r="Y20" s="9" t="str">
        <f>FieldCard!E1072</f>
        <v>Moribund</v>
      </c>
      <c r="Z20" s="9" t="str">
        <f>FieldCard!E1202</f>
        <v>Fair</v>
      </c>
      <c r="AA20" s="9" t="str">
        <f>FieldCard!E1336</f>
        <v>Fair</v>
      </c>
      <c r="AB20" t="str">
        <f>FieldCard!E1467</f>
        <v>Fair</v>
      </c>
      <c r="AC20" s="9" t="str">
        <f>FieldCard!E1602</f>
        <v>Moribund</v>
      </c>
      <c r="AD20" s="9" t="str">
        <f>FieldCard!E1725</f>
        <v>Poor</v>
      </c>
      <c r="AE20" s="9" t="str">
        <f>FieldCard!E1855</f>
        <v>Poor</v>
      </c>
      <c r="AF20" s="9"/>
      <c r="AG20" s="9"/>
      <c r="AH20" s="9" t="str">
        <f>FieldCard!F17</f>
        <v>Good</v>
      </c>
      <c r="AI20" s="9" t="str">
        <f>FieldCard!F139</f>
        <v>Good</v>
      </c>
      <c r="AJ20" s="9" t="str">
        <f>FieldCard!F269</f>
        <v>Good</v>
      </c>
      <c r="AK20" s="9" t="str">
        <f>FieldCard!F401</f>
        <v>Fair</v>
      </c>
      <c r="AL20" s="9" t="str">
        <f>FieldCard!F531</f>
        <v>Good</v>
      </c>
      <c r="AM20" s="9" t="str">
        <f>FieldCard!F661</f>
        <v>Poor</v>
      </c>
      <c r="AN20" s="9" t="str">
        <f>FieldCard!F796</f>
        <v>Dead</v>
      </c>
      <c r="AO20" s="9" t="str">
        <f>FieldCard!F943</f>
        <v>Missing</v>
      </c>
      <c r="AP20" s="9" t="str">
        <f>FieldCard!F1072</f>
        <v>Dead</v>
      </c>
      <c r="AQ20" s="9" t="str">
        <f>FieldCard!F1202</f>
        <v>Poor</v>
      </c>
      <c r="AR20" s="9" t="str">
        <f>FieldCard!F1336</f>
        <v>Poor</v>
      </c>
      <c r="AS20" t="str">
        <f>FieldCard!F1467</f>
        <v>Poor</v>
      </c>
      <c r="AT20" s="9" t="str">
        <f>FieldCard!F1602</f>
        <v>Dead</v>
      </c>
      <c r="AU20" s="9" t="str">
        <f>FieldCard!F1725</f>
        <v>Poor</v>
      </c>
      <c r="AV20" s="9" t="str">
        <f>FieldCard!F1855</f>
        <v>Poor</v>
      </c>
      <c r="AY20" t="str">
        <f>FieldCard!G17</f>
        <v>Good</v>
      </c>
      <c r="AZ20" t="str">
        <f>FieldCard!G139</f>
        <v>Good</v>
      </c>
      <c r="BA20" t="str">
        <f>FieldCard!G269</f>
        <v>Good</v>
      </c>
      <c r="BB20" t="str">
        <f>FieldCard!G401</f>
        <v>Good</v>
      </c>
      <c r="BC20" t="str">
        <f>FieldCard!G531</f>
        <v>Good</v>
      </c>
      <c r="BD20" t="str">
        <f>FieldCard!G661</f>
        <v>Poor</v>
      </c>
      <c r="BE20" t="str">
        <f>FieldCard!G796</f>
        <v>Dead</v>
      </c>
      <c r="BF20" t="str">
        <f>FieldCard!G943</f>
        <v>Missing</v>
      </c>
      <c r="BG20" t="str">
        <f>FieldCard!G1072</f>
        <v>Dead</v>
      </c>
      <c r="BH20" t="str">
        <f>FieldCard!G1202</f>
        <v>Dead</v>
      </c>
      <c r="BI20" t="str">
        <f>FieldCard!G1336</f>
        <v>Moribund</v>
      </c>
      <c r="BJ20" t="str">
        <f>FieldCard!G1467</f>
        <v>Poor</v>
      </c>
      <c r="BK20" t="str">
        <f>FieldCard!G1602</f>
        <v>Dead</v>
      </c>
      <c r="BL20" t="str">
        <f>FieldCard!G1725</f>
        <v>Poor</v>
      </c>
      <c r="BM20" t="str">
        <f>FieldCard!G1855</f>
        <v>Poor</v>
      </c>
    </row>
    <row r="21" spans="16:65" ht="24" customHeight="1" x14ac:dyDescent="0.25">
      <c r="P21" s="9"/>
      <c r="Q21" s="9" t="str">
        <f>FieldCard!E19</f>
        <v>Good</v>
      </c>
      <c r="R21" s="9" t="str">
        <f>FieldCard!E140</f>
        <v>Fair</v>
      </c>
      <c r="S21" s="9" t="str">
        <f>FieldCard!E270</f>
        <v>Good</v>
      </c>
      <c r="T21" s="9" t="str">
        <f>FieldCard!E402</f>
        <v>Good</v>
      </c>
      <c r="U21" s="9" t="str">
        <f>FieldCard!E532</f>
        <v>Good</v>
      </c>
      <c r="V21" s="9" t="str">
        <f>FieldCard!E662</f>
        <v>Good</v>
      </c>
      <c r="W21" s="9" t="str">
        <f>FieldCard!E797</f>
        <v>Poor</v>
      </c>
      <c r="X21" s="9" t="str">
        <f>FieldCard!E944</f>
        <v>Dead</v>
      </c>
      <c r="Y21" s="9" t="str">
        <f>FieldCard!E1073</f>
        <v>Poor</v>
      </c>
      <c r="Z21" s="9" t="str">
        <f>FieldCard!E1203</f>
        <v>Fair</v>
      </c>
      <c r="AA21" s="9" t="str">
        <f>FieldCard!E1337</f>
        <v>Fair</v>
      </c>
      <c r="AB21" s="22" t="str">
        <f>FieldCard!E1468</f>
        <v>Poor</v>
      </c>
      <c r="AC21" s="9" t="str">
        <f>FieldCard!E1603</f>
        <v>Poor</v>
      </c>
      <c r="AD21" s="9" t="str">
        <f>FieldCard!E1726</f>
        <v>Poor</v>
      </c>
      <c r="AE21" s="9" t="str">
        <f>FieldCard!E1856</f>
        <v>Poor</v>
      </c>
      <c r="AF21" s="9"/>
      <c r="AG21" s="9"/>
      <c r="AH21" s="9" t="str">
        <f>FieldCard!F19</f>
        <v>Good</v>
      </c>
      <c r="AI21" s="9" t="str">
        <f>FieldCard!F140</f>
        <v>Fair</v>
      </c>
      <c r="AJ21" s="9" t="str">
        <f>FieldCard!F270</f>
        <v>Good</v>
      </c>
      <c r="AK21" s="9" t="str">
        <f>FieldCard!F402</f>
        <v>Good</v>
      </c>
      <c r="AL21" s="9" t="str">
        <f>FieldCard!F532</f>
        <v>Fair</v>
      </c>
      <c r="AM21" s="9" t="str">
        <f>FieldCard!F662</f>
        <v>Fair</v>
      </c>
      <c r="AN21" s="9" t="str">
        <f>FieldCard!F797</f>
        <v>Poor</v>
      </c>
      <c r="AO21" s="9" t="str">
        <f>FieldCard!F944</f>
        <v>Missing</v>
      </c>
      <c r="AP21" s="9" t="str">
        <f>FieldCard!F1073</f>
        <v>Moribund</v>
      </c>
      <c r="AQ21" s="9" t="str">
        <f>FieldCard!F1203</f>
        <v>Poor</v>
      </c>
      <c r="AR21" s="9" t="str">
        <f>FieldCard!F1337</f>
        <v>Moribund</v>
      </c>
      <c r="AS21" s="22" t="str">
        <f>FieldCard!F1468</f>
        <v>Poor</v>
      </c>
      <c r="AT21" s="9" t="str">
        <f>FieldCard!F1603</f>
        <v>Poor</v>
      </c>
      <c r="AU21" s="9" t="str">
        <f>FieldCard!F1726</f>
        <v>Dead</v>
      </c>
      <c r="AV21" s="9" t="str">
        <f>FieldCard!F1856</f>
        <v>Poor</v>
      </c>
      <c r="AY21" t="str">
        <f>FieldCard!G18</f>
        <v>Good</v>
      </c>
      <c r="AZ21" t="str">
        <f>FieldCard!G140</f>
        <v>Fair</v>
      </c>
      <c r="BA21" t="str">
        <f>FieldCard!G270</f>
        <v>Good</v>
      </c>
      <c r="BB21" t="str">
        <f>FieldCard!G402</f>
        <v>Good</v>
      </c>
      <c r="BC21" t="str">
        <f>FieldCard!G532</f>
        <v>Good</v>
      </c>
      <c r="BD21" t="str">
        <f>FieldCard!G662</f>
        <v>Good</v>
      </c>
      <c r="BE21" t="str">
        <f>FieldCard!G797</f>
        <v>Moribund</v>
      </c>
      <c r="BF21" t="str">
        <f>FieldCard!G944</f>
        <v>Missing</v>
      </c>
      <c r="BG21" t="str">
        <f>FieldCard!G1073</f>
        <v>Missing</v>
      </c>
      <c r="BH21" t="str">
        <f>FieldCard!G1203</f>
        <v>Moribund</v>
      </c>
      <c r="BI21" t="str">
        <f>FieldCard!G1337</f>
        <v>Poor</v>
      </c>
      <c r="BJ21" t="str">
        <f>FieldCard!G1468</f>
        <v>Moribund</v>
      </c>
      <c r="BK21" t="str">
        <f>FieldCard!G1603</f>
        <v>Dead</v>
      </c>
      <c r="BL21" t="str">
        <f>FieldCard!G1726</f>
        <v>Missing</v>
      </c>
      <c r="BM21" t="str">
        <f>FieldCard!G1856</f>
        <v>Poor</v>
      </c>
    </row>
    <row r="22" spans="16:65" ht="24" customHeight="1" x14ac:dyDescent="0.25">
      <c r="P22" s="9"/>
      <c r="Q22" s="9" t="str">
        <f>FieldCard!E19</f>
        <v>Good</v>
      </c>
      <c r="R22" s="9" t="str">
        <f>FieldCard!E141</f>
        <v>Good</v>
      </c>
      <c r="S22" s="9" t="str">
        <f>FieldCard!E271</f>
        <v>Good</v>
      </c>
      <c r="T22" s="9" t="str">
        <f>FieldCard!E403</f>
        <v>Good</v>
      </c>
      <c r="U22" s="9" t="str">
        <f>FieldCard!E533</f>
        <v>Good</v>
      </c>
      <c r="V22" s="9" t="str">
        <f>FieldCard!E663</f>
        <v>Fair</v>
      </c>
      <c r="W22" s="9" t="str">
        <f>FieldCard!E798</f>
        <v>Moribund</v>
      </c>
      <c r="X22" s="9" t="str">
        <f>FieldCard!E945</f>
        <v>Missing</v>
      </c>
      <c r="Y22" s="9" t="str">
        <f>FieldCard!E1074</f>
        <v>Poor</v>
      </c>
      <c r="Z22" s="9" t="str">
        <f>FieldCard!E1204</f>
        <v>Poor</v>
      </c>
      <c r="AA22" s="9" t="str">
        <f>FieldCard!E1338</f>
        <v>Fair</v>
      </c>
      <c r="AB22" t="str">
        <f>FieldCard!E1469</f>
        <v>Fair</v>
      </c>
      <c r="AC22" s="9" t="str">
        <f>FieldCard!E1604</f>
        <v>Poor</v>
      </c>
      <c r="AD22" s="9" t="str">
        <f>FieldCard!E1727</f>
        <v>Poor</v>
      </c>
      <c r="AE22" s="9" t="str">
        <f>FieldCard!E1857</f>
        <v>Poor</v>
      </c>
      <c r="AF22" s="9"/>
      <c r="AG22" s="9"/>
      <c r="AH22" s="9" t="str">
        <f>FieldCard!F19</f>
        <v>Good</v>
      </c>
      <c r="AI22" s="9" t="str">
        <f>FieldCard!F141</f>
        <v>Good</v>
      </c>
      <c r="AJ22" s="9" t="str">
        <f>FieldCard!F271</f>
        <v>Good</v>
      </c>
      <c r="AK22" s="9" t="str">
        <f>FieldCard!F403</f>
        <v>Good</v>
      </c>
      <c r="AL22" s="9" t="str">
        <f>FieldCard!F533</f>
        <v>Poor</v>
      </c>
      <c r="AM22" s="9" t="str">
        <f>FieldCard!F663</f>
        <v>Poor</v>
      </c>
      <c r="AN22" s="9" t="str">
        <f>FieldCard!F798</f>
        <v>Dead</v>
      </c>
      <c r="AO22" s="9" t="str">
        <f>FieldCard!F945</f>
        <v>Good</v>
      </c>
      <c r="AP22" s="9" t="str">
        <f>FieldCard!F1074</f>
        <v>Dead</v>
      </c>
      <c r="AQ22" s="9" t="str">
        <f>FieldCard!F1204</f>
        <v>Poor</v>
      </c>
      <c r="AR22" s="9" t="str">
        <f>FieldCard!F1338</f>
        <v>Poor</v>
      </c>
      <c r="AS22" t="str">
        <f>FieldCard!F1469</f>
        <v>Poor</v>
      </c>
      <c r="AT22" s="9" t="str">
        <f>FieldCard!F1604</f>
        <v>Poor</v>
      </c>
      <c r="AU22" s="9" t="str">
        <f>FieldCard!F1727</f>
        <v>Poor</v>
      </c>
      <c r="AV22" s="9" t="str">
        <f>FieldCard!F1857</f>
        <v>Poor</v>
      </c>
      <c r="AY22" t="str">
        <f>FieldCard!G19</f>
        <v>Good</v>
      </c>
      <c r="AZ22" t="str">
        <f>FieldCard!G141</f>
        <v>Good</v>
      </c>
      <c r="BA22" t="str">
        <f>FieldCard!G271</f>
        <v>Good</v>
      </c>
      <c r="BB22" t="str">
        <f>FieldCard!G403</f>
        <v>Good</v>
      </c>
      <c r="BC22" t="str">
        <f>FieldCard!G533</f>
        <v>Poor</v>
      </c>
      <c r="BD22" t="str">
        <f>FieldCard!G663</f>
        <v>Poor</v>
      </c>
      <c r="BE22" t="str">
        <f>FieldCard!G798</f>
        <v>Dead</v>
      </c>
      <c r="BF22" t="str">
        <f>FieldCard!G945</f>
        <v>Good</v>
      </c>
      <c r="BG22" t="str">
        <f>FieldCard!G1074</f>
        <v>Dead</v>
      </c>
      <c r="BH22" t="str">
        <f>FieldCard!G1204</f>
        <v>Moribund</v>
      </c>
      <c r="BI22" t="str">
        <f>FieldCard!G1338</f>
        <v>Missing</v>
      </c>
      <c r="BJ22" t="str">
        <f>FieldCard!G1469</f>
        <v>Moribund</v>
      </c>
      <c r="BK22" t="str">
        <f>FieldCard!G1604</f>
        <v>Fair</v>
      </c>
      <c r="BL22" t="str">
        <f>FieldCard!G1727</f>
        <v>Dead</v>
      </c>
      <c r="BM22" t="str">
        <f>FieldCard!G1857</f>
        <v>Poor</v>
      </c>
    </row>
    <row r="23" spans="16:65" ht="24" customHeight="1" x14ac:dyDescent="0.25">
      <c r="P23" s="9"/>
      <c r="Q23" s="9" t="str">
        <f>FieldCard!E21</f>
        <v>Good</v>
      </c>
      <c r="R23" s="9" t="str">
        <f>FieldCard!E142</f>
        <v>Good</v>
      </c>
      <c r="S23" s="9" t="str">
        <f>FieldCard!E272</f>
        <v>Good</v>
      </c>
      <c r="T23" s="9" t="str">
        <f>FieldCard!E404</f>
        <v>Good</v>
      </c>
      <c r="U23" s="9" t="str">
        <f>FieldCard!E534</f>
        <v>Poor</v>
      </c>
      <c r="V23" s="9" t="str">
        <f>FieldCard!E664</f>
        <v>Good</v>
      </c>
      <c r="W23" s="9" t="str">
        <f>FieldCard!E799</f>
        <v>Poor</v>
      </c>
      <c r="X23" s="9" t="str">
        <f>FieldCard!E946</f>
        <v>Fair</v>
      </c>
      <c r="Y23" s="9" t="str">
        <f>FieldCard!E1075</f>
        <v>Moribund</v>
      </c>
      <c r="Z23" s="9" t="str">
        <f>FieldCard!E1205</f>
        <v>Poor</v>
      </c>
      <c r="AA23" s="9" t="str">
        <f>FieldCard!E1339</f>
        <v>Poor</v>
      </c>
      <c r="AB23" s="22" t="str">
        <f>FieldCard!E1470</f>
        <v>Poor</v>
      </c>
      <c r="AC23" s="9" t="str">
        <f>FieldCard!E1605</f>
        <v>Fair</v>
      </c>
      <c r="AD23" s="9" t="str">
        <f>FieldCard!E1728</f>
        <v>Poor</v>
      </c>
      <c r="AE23" s="9" t="str">
        <f>FieldCard!E1858</f>
        <v>Poor</v>
      </c>
      <c r="AF23" s="9"/>
      <c r="AG23" s="9"/>
      <c r="AH23" s="9" t="str">
        <f>FieldCard!F21</f>
        <v>Good</v>
      </c>
      <c r="AI23" s="9" t="str">
        <f>FieldCard!F142</f>
        <v>Good</v>
      </c>
      <c r="AJ23" s="9" t="str">
        <f>FieldCard!F272</f>
        <v>Good</v>
      </c>
      <c r="AK23" s="9" t="str">
        <f>FieldCard!F404</f>
        <v>Fair</v>
      </c>
      <c r="AL23" s="9" t="str">
        <f>FieldCard!F534</f>
        <v>Poor</v>
      </c>
      <c r="AM23" s="9" t="str">
        <f>FieldCard!F664</f>
        <v>Good</v>
      </c>
      <c r="AN23" s="9" t="str">
        <f>FieldCard!F799</f>
        <v>Poor</v>
      </c>
      <c r="AO23" s="9" t="str">
        <f>FieldCard!F946</f>
        <v>Missing</v>
      </c>
      <c r="AP23" s="9" t="str">
        <f>FieldCard!F1075</f>
        <v>Dead</v>
      </c>
      <c r="AQ23" s="9" t="str">
        <f>FieldCard!F1205</f>
        <v>Poor</v>
      </c>
      <c r="AR23" s="9" t="str">
        <f>FieldCard!F1339</f>
        <v>Poor</v>
      </c>
      <c r="AS23" s="22" t="str">
        <f>FieldCard!F1470</f>
        <v>Poor</v>
      </c>
      <c r="AT23" s="9" t="str">
        <f>FieldCard!F1605</f>
        <v>Poor</v>
      </c>
      <c r="AU23" s="9" t="str">
        <f>FieldCard!F1728</f>
        <v>Poor</v>
      </c>
      <c r="AV23" s="9" t="str">
        <f>FieldCard!F1858</f>
        <v>Poor</v>
      </c>
      <c r="AY23" t="str">
        <f>FieldCard!G20</f>
        <v>Fair</v>
      </c>
      <c r="AZ23" t="str">
        <f>FieldCard!G142</f>
        <v>Good</v>
      </c>
      <c r="BA23" t="str">
        <f>FieldCard!G272</f>
        <v>Dead</v>
      </c>
      <c r="BB23" t="str">
        <f>FieldCard!G404</f>
        <v>Fair</v>
      </c>
      <c r="BC23" t="str">
        <f>FieldCard!G534</f>
        <v>Poor</v>
      </c>
      <c r="BD23" t="str">
        <f>FieldCard!G664</f>
        <v>Fair</v>
      </c>
      <c r="BE23" t="str">
        <f>FieldCard!G799</f>
        <v>Fair</v>
      </c>
      <c r="BF23" t="str">
        <f>FieldCard!G946</f>
        <v>Missing</v>
      </c>
      <c r="BG23" t="str">
        <f>FieldCard!G1075</f>
        <v>Missing</v>
      </c>
      <c r="BH23" t="str">
        <f>FieldCard!G1205</f>
        <v>Dead</v>
      </c>
      <c r="BI23" t="str">
        <f>FieldCard!G1339</f>
        <v>Poor</v>
      </c>
      <c r="BJ23" t="str">
        <f>FieldCard!G1470</f>
        <v>Moribund</v>
      </c>
      <c r="BK23" t="str">
        <f>FieldCard!G1605</f>
        <v>Good</v>
      </c>
      <c r="BL23" t="str">
        <f>FieldCard!G1728</f>
        <v>Dead</v>
      </c>
      <c r="BM23" t="str">
        <f>FieldCard!G1858</f>
        <v>Poor</v>
      </c>
    </row>
    <row r="24" spans="16:65" ht="24" customHeight="1" x14ac:dyDescent="0.25">
      <c r="P24" s="9"/>
      <c r="Q24" s="9" t="str">
        <f>FieldCard!E21</f>
        <v>Good</v>
      </c>
      <c r="R24" s="9" t="str">
        <f>FieldCard!E143</f>
        <v>Good</v>
      </c>
      <c r="S24" s="9" t="str">
        <f>FieldCard!E273</f>
        <v>Good</v>
      </c>
      <c r="T24" s="9" t="str">
        <f>FieldCard!E405</f>
        <v>Fair</v>
      </c>
      <c r="U24" s="9" t="str">
        <f>FieldCard!E535</f>
        <v>Poor</v>
      </c>
      <c r="V24" s="9" t="str">
        <f>FieldCard!E665</f>
        <v>Fair</v>
      </c>
      <c r="W24" s="9" t="str">
        <f>FieldCard!E800</f>
        <v>Moribund</v>
      </c>
      <c r="X24" s="9" t="str">
        <f>FieldCard!E947</f>
        <v>Missing</v>
      </c>
      <c r="Y24" s="9" t="str">
        <f>FieldCard!E1076</f>
        <v>Poor</v>
      </c>
      <c r="Z24" s="9" t="str">
        <f>FieldCard!E1206</f>
        <v>Poor</v>
      </c>
      <c r="AA24" s="9" t="str">
        <f>FieldCard!E1340</f>
        <v>Poor</v>
      </c>
      <c r="AB24" s="22" t="str">
        <f>FieldCard!E1471</f>
        <v>Poor</v>
      </c>
      <c r="AC24" s="9" t="str">
        <f>FieldCard!E1606</f>
        <v>Poor</v>
      </c>
      <c r="AD24" s="9" t="str">
        <f>FieldCard!E1729</f>
        <v>Poor</v>
      </c>
      <c r="AE24" s="9" t="str">
        <f>FieldCard!E1859</f>
        <v>Poor</v>
      </c>
      <c r="AF24" s="9"/>
      <c r="AG24" s="9"/>
      <c r="AH24" s="9" t="str">
        <f>FieldCard!F21</f>
        <v>Good</v>
      </c>
      <c r="AI24" s="9" t="str">
        <f>FieldCard!F143</f>
        <v>Fair</v>
      </c>
      <c r="AJ24" s="9" t="str">
        <f>FieldCard!F273</f>
        <v>Fair</v>
      </c>
      <c r="AK24" s="9" t="str">
        <f>FieldCard!F405</f>
        <v>Fair</v>
      </c>
      <c r="AL24" s="9" t="str">
        <f>FieldCard!F535</f>
        <v>Poor</v>
      </c>
      <c r="AM24" s="9" t="str">
        <f>FieldCard!F665</f>
        <v>Fair</v>
      </c>
      <c r="AN24" s="9" t="str">
        <f>FieldCard!F800</f>
        <v>Dead</v>
      </c>
      <c r="AO24" s="9" t="str">
        <f>FieldCard!F947</f>
        <v>Missing</v>
      </c>
      <c r="AP24" s="9" t="str">
        <f>FieldCard!F1076</f>
        <v>Dead</v>
      </c>
      <c r="AQ24" s="9" t="str">
        <f>FieldCard!F1206</f>
        <v>Poor</v>
      </c>
      <c r="AR24" s="9" t="str">
        <f>FieldCard!F1340</f>
        <v>Poor</v>
      </c>
      <c r="AS24" s="22" t="str">
        <f>FieldCard!F1471</f>
        <v>Moribund</v>
      </c>
      <c r="AT24" s="9" t="str">
        <f>FieldCard!F1606</f>
        <v>Moribund</v>
      </c>
      <c r="AU24" s="9" t="str">
        <f>FieldCard!F1729</f>
        <v>Moribund</v>
      </c>
      <c r="AV24" s="9" t="str">
        <f>FieldCard!F1859</f>
        <v>Poor</v>
      </c>
      <c r="AY24" t="str">
        <f>FieldCard!G21</f>
        <v>Good</v>
      </c>
      <c r="AZ24" t="str">
        <f>FieldCard!G143</f>
        <v>Fair</v>
      </c>
      <c r="BA24" t="str">
        <f>FieldCard!G273</f>
        <v>Good</v>
      </c>
      <c r="BB24" t="str">
        <f>FieldCard!G405</f>
        <v>Fair</v>
      </c>
      <c r="BC24" t="str">
        <f>FieldCard!G535</f>
        <v>Poor</v>
      </c>
      <c r="BD24" t="str">
        <f>FieldCard!G665</f>
        <v>Fair</v>
      </c>
      <c r="BE24" t="str">
        <f>FieldCard!G800</f>
        <v>Dead</v>
      </c>
      <c r="BF24" t="str">
        <f>FieldCard!G947</f>
        <v>Missing</v>
      </c>
      <c r="BG24" t="str">
        <f>FieldCard!G1076</f>
        <v>Poor</v>
      </c>
      <c r="BH24" t="str">
        <f>FieldCard!G1206</f>
        <v>Moribund</v>
      </c>
      <c r="BI24" t="str">
        <f>FieldCard!G1340</f>
        <v>Poor</v>
      </c>
      <c r="BJ24" t="str">
        <f>FieldCard!G1471</f>
        <v>Moribund</v>
      </c>
      <c r="BK24" t="str">
        <f>FieldCard!G1606</f>
        <v>Missing</v>
      </c>
      <c r="BL24" t="str">
        <f>FieldCard!G1729</f>
        <v>Dead</v>
      </c>
      <c r="BM24" t="str">
        <f>FieldCard!G1859</f>
        <v>Poor</v>
      </c>
    </row>
    <row r="25" spans="16:65" ht="24" customHeight="1" x14ac:dyDescent="0.25">
      <c r="P25" s="9"/>
      <c r="Q25" s="9" t="str">
        <f>FieldCard!E23</f>
        <v>Good</v>
      </c>
      <c r="R25" s="9" t="str">
        <f>FieldCard!E144</f>
        <v>Fair</v>
      </c>
      <c r="S25" s="9" t="str">
        <f>FieldCard!E274</f>
        <v>Good</v>
      </c>
      <c r="T25" s="9" t="str">
        <f>FieldCard!E406</f>
        <v>Fair</v>
      </c>
      <c r="U25" s="9" t="str">
        <f>FieldCard!E536</f>
        <v>Fair</v>
      </c>
      <c r="V25" s="9" t="str">
        <f>FieldCard!E666</f>
        <v>Poor</v>
      </c>
      <c r="W25" s="9" t="str">
        <f>FieldCard!E801</f>
        <v>Moribund</v>
      </c>
      <c r="X25" s="9" t="str">
        <f>FieldCard!E948</f>
        <v>Missing</v>
      </c>
      <c r="Y25" s="9" t="str">
        <f>FieldCard!E1077</f>
        <v>Poor</v>
      </c>
      <c r="Z25" s="9" t="str">
        <f>FieldCard!E1207</f>
        <v>Poor</v>
      </c>
      <c r="AA25" s="9" t="str">
        <f>FieldCard!E1341</f>
        <v>Poor</v>
      </c>
      <c r="AB25" t="str">
        <f>FieldCard!E1472</f>
        <v>Fair</v>
      </c>
      <c r="AC25" s="9" t="str">
        <f>FieldCard!E1607</f>
        <v>Poor</v>
      </c>
      <c r="AD25" s="9" t="str">
        <f>FieldCard!E1730</f>
        <v>Poor</v>
      </c>
      <c r="AE25" s="9" t="str">
        <f>FieldCard!E1860</f>
        <v>Poor</v>
      </c>
      <c r="AF25" s="9"/>
      <c r="AG25" s="9"/>
      <c r="AH25" s="9" t="str">
        <f>FieldCard!F23</f>
        <v>Good</v>
      </c>
      <c r="AI25" s="9" t="str">
        <f>FieldCard!F144</f>
        <v>Good</v>
      </c>
      <c r="AJ25" s="9" t="str">
        <f>FieldCard!F274</f>
        <v>Good</v>
      </c>
      <c r="AK25" s="9" t="str">
        <f>FieldCard!F406</f>
        <v>Fair</v>
      </c>
      <c r="AL25" s="9" t="str">
        <f>FieldCard!F536</f>
        <v>Poor</v>
      </c>
      <c r="AM25" s="9" t="str">
        <f>FieldCard!F666</f>
        <v>Poor</v>
      </c>
      <c r="AN25" s="9" t="str">
        <f>FieldCard!F801</f>
        <v>Dead</v>
      </c>
      <c r="AO25" s="9" t="str">
        <f>FieldCard!F948</f>
        <v>Poor</v>
      </c>
      <c r="AP25" s="9" t="str">
        <f>FieldCard!F1077</f>
        <v>Dead</v>
      </c>
      <c r="AQ25" s="9" t="str">
        <f>FieldCard!F1207</f>
        <v>Poor</v>
      </c>
      <c r="AR25" s="9" t="str">
        <f>FieldCard!F1341</f>
        <v>Moribund</v>
      </c>
      <c r="AS25" t="str">
        <f>FieldCard!F1472</f>
        <v>Fair</v>
      </c>
      <c r="AT25" s="9" t="str">
        <f>FieldCard!F1607</f>
        <v>Poor</v>
      </c>
      <c r="AU25" s="9" t="str">
        <f>FieldCard!F1730</f>
        <v>Poor</v>
      </c>
      <c r="AV25" s="9" t="str">
        <f>FieldCard!F1860</f>
        <v>Poor</v>
      </c>
      <c r="AY25" t="str">
        <f>FieldCard!G22</f>
        <v>Good</v>
      </c>
      <c r="AZ25" t="str">
        <f>FieldCard!G144</f>
        <v>Fair</v>
      </c>
      <c r="BA25" t="str">
        <f>FieldCard!G274</f>
        <v>Good</v>
      </c>
      <c r="BB25" t="str">
        <f>FieldCard!G406</f>
        <v>Fair</v>
      </c>
      <c r="BC25" t="str">
        <f>FieldCard!G536</f>
        <v>Good</v>
      </c>
      <c r="BD25" t="str">
        <f>FieldCard!G666</f>
        <v>Poor</v>
      </c>
      <c r="BE25" t="str">
        <f>FieldCard!G801</f>
        <v>Fair</v>
      </c>
      <c r="BF25" t="str">
        <f>FieldCard!G948</f>
        <v>Poor</v>
      </c>
      <c r="BG25" t="str">
        <f>FieldCard!G1077</f>
        <v>Missing</v>
      </c>
      <c r="BH25" t="str">
        <f>FieldCard!G1207</f>
        <v>Moribund</v>
      </c>
      <c r="BI25" t="str">
        <f>FieldCard!G1341</f>
        <v>Dead</v>
      </c>
      <c r="BJ25" t="str">
        <f>FieldCard!G1472</f>
        <v>Poor</v>
      </c>
      <c r="BK25" t="str">
        <f>FieldCard!G1607</f>
        <v>Poor</v>
      </c>
      <c r="BL25" t="str">
        <f>FieldCard!G1730</f>
        <v>Poor</v>
      </c>
      <c r="BM25" t="str">
        <f>FieldCard!G1860</f>
        <v>Moribund</v>
      </c>
    </row>
    <row r="26" spans="16:65" ht="24" customHeight="1" x14ac:dyDescent="0.25">
      <c r="P26" s="9"/>
      <c r="Q26" s="9" t="str">
        <f>FieldCard!E23</f>
        <v>Good</v>
      </c>
      <c r="R26" s="9" t="str">
        <f>FieldCard!E145</f>
        <v>Fair</v>
      </c>
      <c r="S26" s="9" t="str">
        <f>FieldCard!E275</f>
        <v>Good</v>
      </c>
      <c r="T26" s="9" t="str">
        <f>FieldCard!E407</f>
        <v>Fair</v>
      </c>
      <c r="U26" s="9" t="str">
        <f>FieldCard!E537</f>
        <v>Good</v>
      </c>
      <c r="V26" s="9" t="str">
        <f>FieldCard!E667</f>
        <v>Poor</v>
      </c>
      <c r="W26" s="9" t="str">
        <f>FieldCard!E802</f>
        <v>Moribund</v>
      </c>
      <c r="X26" s="9" t="str">
        <f>FieldCard!E949</f>
        <v>Poor</v>
      </c>
      <c r="Y26" s="9" t="str">
        <f>FieldCard!E1078</f>
        <v>Poor</v>
      </c>
      <c r="Z26" s="9" t="str">
        <f>FieldCard!E1208</f>
        <v>Fair</v>
      </c>
      <c r="AA26" s="9" t="str">
        <f>FieldCard!E1342</f>
        <v>Poor</v>
      </c>
      <c r="AB26" t="str">
        <f>FieldCard!E1473</f>
        <v>Fair</v>
      </c>
      <c r="AC26" s="9" t="str">
        <f>FieldCard!E1608</f>
        <v>Fair</v>
      </c>
      <c r="AD26" s="9" t="str">
        <f>FieldCard!E1731</f>
        <v>Fair</v>
      </c>
      <c r="AE26" s="9" t="str">
        <f>FieldCard!E1861</f>
        <v>Poor</v>
      </c>
      <c r="AF26" s="9"/>
      <c r="AG26" s="9"/>
      <c r="AH26" s="9" t="str">
        <f>FieldCard!F23</f>
        <v>Good</v>
      </c>
      <c r="AI26" s="9" t="str">
        <f>FieldCard!F145</f>
        <v>Good</v>
      </c>
      <c r="AJ26" s="9" t="str">
        <f>FieldCard!F275</f>
        <v>Fair</v>
      </c>
      <c r="AK26" s="9" t="str">
        <f>FieldCard!F407</f>
        <v>Fair</v>
      </c>
      <c r="AL26" s="9" t="str">
        <f>FieldCard!F537</f>
        <v>Fair</v>
      </c>
      <c r="AM26" s="9" t="str">
        <f>FieldCard!F667</f>
        <v>Poor</v>
      </c>
      <c r="AN26" s="9" t="str">
        <f>FieldCard!F802</f>
        <v>Dead</v>
      </c>
      <c r="AO26" s="9" t="str">
        <f>FieldCard!F949</f>
        <v>Missing</v>
      </c>
      <c r="AP26" s="9" t="str">
        <f>FieldCard!F1078</f>
        <v>Dead</v>
      </c>
      <c r="AQ26" s="9" t="str">
        <f>FieldCard!F1208</f>
        <v>Poor</v>
      </c>
      <c r="AR26" s="9" t="str">
        <f>FieldCard!F1342</f>
        <v>Poor</v>
      </c>
      <c r="AS26" t="str">
        <f>FieldCard!F1473</f>
        <v>Fair</v>
      </c>
      <c r="AT26" s="9" t="str">
        <f>FieldCard!F1608</f>
        <v>Fair</v>
      </c>
      <c r="AU26" s="9" t="str">
        <f>FieldCard!F1731</f>
        <v>Fair</v>
      </c>
      <c r="AV26" s="9" t="str">
        <f>FieldCard!F1861</f>
        <v>Poor</v>
      </c>
      <c r="AY26" t="str">
        <f>FieldCard!G23</f>
        <v>Good</v>
      </c>
      <c r="AZ26" t="str">
        <f>FieldCard!G145</f>
        <v>Good</v>
      </c>
      <c r="BA26" t="str">
        <f>FieldCard!G275</f>
        <v>Good</v>
      </c>
      <c r="BB26" t="str">
        <f>FieldCard!G407</f>
        <v>Fair</v>
      </c>
      <c r="BC26" t="str">
        <f>FieldCard!G537</f>
        <v>Good</v>
      </c>
      <c r="BD26" t="str">
        <f>FieldCard!G667</f>
        <v>Poor</v>
      </c>
      <c r="BE26" t="str">
        <f>FieldCard!G802</f>
        <v>Dead</v>
      </c>
      <c r="BF26" t="str">
        <f>FieldCard!G949</f>
        <v>Missing</v>
      </c>
      <c r="BG26" t="str">
        <f>FieldCard!G1078</f>
        <v>Poor</v>
      </c>
      <c r="BH26" t="str">
        <f>FieldCard!G1208</f>
        <v>Moribund</v>
      </c>
      <c r="BI26" t="str">
        <f>FieldCard!G1342</f>
        <v>Poor</v>
      </c>
      <c r="BJ26" t="str">
        <f>FieldCard!G1473</f>
        <v>Poor</v>
      </c>
      <c r="BK26" t="str">
        <f>FieldCard!G1608</f>
        <v>Good</v>
      </c>
      <c r="BL26" t="str">
        <f>FieldCard!G1731</f>
        <v>Fair</v>
      </c>
      <c r="BM26" t="str">
        <f>FieldCard!G1861</f>
        <v>Dead</v>
      </c>
    </row>
    <row r="27" spans="16:65" ht="24" customHeight="1" x14ac:dyDescent="0.25">
      <c r="P27" s="9"/>
      <c r="Q27" s="9" t="str">
        <f>FieldCard!E25</f>
        <v>Good</v>
      </c>
      <c r="R27" s="9" t="str">
        <f>FieldCard!E146</f>
        <v>Fair</v>
      </c>
      <c r="S27" s="9" t="str">
        <f>FieldCard!E276</f>
        <v>Good</v>
      </c>
      <c r="T27" s="9" t="str">
        <f>FieldCard!E408</f>
        <v>Good</v>
      </c>
      <c r="U27" s="9" t="str">
        <f>FieldCard!E538</f>
        <v>Good</v>
      </c>
      <c r="V27" s="9" t="str">
        <f>FieldCard!E668</f>
        <v>Fair</v>
      </c>
      <c r="W27" s="9" t="str">
        <f>FieldCard!E803</f>
        <v>Moribund</v>
      </c>
      <c r="X27" s="9" t="str">
        <f>FieldCard!E950</f>
        <v>Missing</v>
      </c>
      <c r="Y27" s="9" t="str">
        <f>FieldCard!E1079</f>
        <v>Poor</v>
      </c>
      <c r="Z27" s="9" t="str">
        <f>FieldCard!E1209</f>
        <v>Poor</v>
      </c>
      <c r="AA27" s="9" t="str">
        <f>FieldCard!E1343</f>
        <v>Poor</v>
      </c>
      <c r="AB27" t="str">
        <f>FieldCard!E1474</f>
        <v>Fair</v>
      </c>
      <c r="AC27" s="9" t="str">
        <f>FieldCard!E1609</f>
        <v>Poor</v>
      </c>
      <c r="AD27" s="9" t="str">
        <f>FieldCard!E1732</f>
        <v>Poor</v>
      </c>
      <c r="AE27" s="9" t="str">
        <f>FieldCard!E1862</f>
        <v>Poor</v>
      </c>
      <c r="AF27" s="9"/>
      <c r="AG27" s="9"/>
      <c r="AH27" s="9" t="str">
        <f>FieldCard!F25</f>
        <v>Good</v>
      </c>
      <c r="AI27" s="9" t="str">
        <f>FieldCard!F146</f>
        <v>Good</v>
      </c>
      <c r="AJ27" s="9" t="str">
        <f>FieldCard!F276</f>
        <v>Good</v>
      </c>
      <c r="AK27" s="9" t="str">
        <f>FieldCard!F408</f>
        <v>Poor</v>
      </c>
      <c r="AL27" s="9" t="str">
        <f>FieldCard!F538</f>
        <v>Good</v>
      </c>
      <c r="AM27" s="9" t="str">
        <f>FieldCard!F668</f>
        <v>Fair</v>
      </c>
      <c r="AN27" s="9" t="str">
        <f>FieldCard!F803</f>
        <v>Dead</v>
      </c>
      <c r="AO27" s="9" t="str">
        <f>FieldCard!F950</f>
        <v>Dead</v>
      </c>
      <c r="AP27" s="9" t="str">
        <f>FieldCard!F1079</f>
        <v>Moribund</v>
      </c>
      <c r="AQ27" s="9" t="str">
        <f>FieldCard!F1209</f>
        <v>Poor</v>
      </c>
      <c r="AR27" s="9" t="str">
        <f>FieldCard!F1343</f>
        <v>Moribund</v>
      </c>
      <c r="AS27" t="str">
        <f>FieldCard!F1474</f>
        <v>Fair</v>
      </c>
      <c r="AT27" s="9" t="str">
        <f>FieldCard!F1609</f>
        <v>Fair</v>
      </c>
      <c r="AU27" s="9" t="str">
        <f>FieldCard!F1732</f>
        <v>Poor</v>
      </c>
      <c r="AV27" s="9" t="str">
        <f>FieldCard!F1862</f>
        <v>Poor</v>
      </c>
      <c r="AY27" t="str">
        <f>FieldCard!G24</f>
        <v>Good</v>
      </c>
      <c r="AZ27" t="str">
        <f>FieldCard!G146</f>
        <v>Good</v>
      </c>
      <c r="BA27" t="str">
        <f>FieldCard!G276</f>
        <v>Good</v>
      </c>
      <c r="BB27" t="str">
        <f>FieldCard!G408</f>
        <v>Fair</v>
      </c>
      <c r="BC27" t="str">
        <f>FieldCard!G538</f>
        <v>Fair</v>
      </c>
      <c r="BD27" t="str">
        <f>FieldCard!G668</f>
        <v>Fair</v>
      </c>
      <c r="BE27" t="str">
        <f>FieldCard!G803</f>
        <v>Dead</v>
      </c>
      <c r="BF27" t="str">
        <f>FieldCard!G950</f>
        <v>Dead</v>
      </c>
      <c r="BG27" t="str">
        <f>FieldCard!G1079</f>
        <v>Poor</v>
      </c>
      <c r="BH27" t="str">
        <f>FieldCard!G1209</f>
        <v>Dead</v>
      </c>
      <c r="BI27" t="str">
        <f>FieldCard!G1343</f>
        <v>Missing</v>
      </c>
      <c r="BJ27" t="str">
        <f>FieldCard!G1474</f>
        <v>Fair</v>
      </c>
      <c r="BK27" t="str">
        <f>FieldCard!G1609</f>
        <v>Fair</v>
      </c>
      <c r="BL27" t="str">
        <f>FieldCard!G1732</f>
        <v>Poor</v>
      </c>
      <c r="BM27" t="str">
        <f>FieldCard!G1862</f>
        <v>Poor</v>
      </c>
    </row>
    <row r="28" spans="16:65" ht="24" customHeight="1" x14ac:dyDescent="0.25">
      <c r="P28" s="9"/>
      <c r="Q28" s="9" t="str">
        <f>FieldCard!E25</f>
        <v>Good</v>
      </c>
      <c r="R28" s="9" t="str">
        <f>FieldCard!E147</f>
        <v>Fair</v>
      </c>
      <c r="S28" s="9" t="str">
        <f>FieldCard!E277</f>
        <v>Good</v>
      </c>
      <c r="T28" s="9" t="str">
        <f>FieldCard!E409</f>
        <v>Fair</v>
      </c>
      <c r="U28" s="9" t="str">
        <f>FieldCard!E539</f>
        <v>Fair</v>
      </c>
      <c r="V28" s="9" t="str">
        <f>FieldCard!E669</f>
        <v>Fair</v>
      </c>
      <c r="W28" s="9" t="str">
        <f>FieldCard!E804</f>
        <v>Dead</v>
      </c>
      <c r="X28" s="9" t="str">
        <f>FieldCard!E951</f>
        <v>Moribund</v>
      </c>
      <c r="Y28" s="9" t="str">
        <f>FieldCard!E1080</f>
        <v>Fair</v>
      </c>
      <c r="Z28" s="9" t="str">
        <f>FieldCard!E1210</f>
        <v>Fair</v>
      </c>
      <c r="AA28" s="9" t="str">
        <f>FieldCard!E1344</f>
        <v>Fair</v>
      </c>
      <c r="AB28" t="str">
        <f>FieldCard!E1475</f>
        <v>Fair</v>
      </c>
      <c r="AC28" s="9" t="str">
        <f>FieldCard!E1610</f>
        <v>Fair</v>
      </c>
      <c r="AD28" s="9" t="str">
        <f>FieldCard!E1733</f>
        <v>Poor</v>
      </c>
      <c r="AE28" s="9" t="str">
        <f>FieldCard!E1863</f>
        <v>Poor</v>
      </c>
      <c r="AF28" s="9"/>
      <c r="AG28" s="9"/>
      <c r="AH28" s="9" t="str">
        <f>FieldCard!F25</f>
        <v>Good</v>
      </c>
      <c r="AI28" s="9" t="str">
        <f>FieldCard!F147</f>
        <v>Fair</v>
      </c>
      <c r="AJ28" s="9" t="str">
        <f>FieldCard!F277</f>
        <v>Fair</v>
      </c>
      <c r="AK28" s="9" t="str">
        <f>FieldCard!F409</f>
        <v>Fair</v>
      </c>
      <c r="AL28" s="9" t="str">
        <f>FieldCard!F539</f>
        <v>Fair</v>
      </c>
      <c r="AM28" s="9" t="str">
        <f>FieldCard!F669</f>
        <v>Poor</v>
      </c>
      <c r="AN28" s="9" t="str">
        <f>FieldCard!F804</f>
        <v>Dead</v>
      </c>
      <c r="AO28" s="9" t="str">
        <f>FieldCard!F951</f>
        <v>Dead</v>
      </c>
      <c r="AP28" s="9" t="str">
        <f>FieldCard!F1080</f>
        <v>Moribund</v>
      </c>
      <c r="AQ28" s="9" t="str">
        <f>FieldCard!F1210</f>
        <v>Poor</v>
      </c>
      <c r="AR28" s="9" t="str">
        <f>FieldCard!F1344</f>
        <v>Poor</v>
      </c>
      <c r="AS28" t="str">
        <f>FieldCard!F1475</f>
        <v>Fair</v>
      </c>
      <c r="AT28" s="9" t="str">
        <f>FieldCard!F1610</f>
        <v>Poor</v>
      </c>
      <c r="AU28" s="9" t="str">
        <f>FieldCard!F1733</f>
        <v>Poor</v>
      </c>
      <c r="AV28" s="9" t="str">
        <f>FieldCard!F1863</f>
        <v>Poor</v>
      </c>
      <c r="AY28" t="str">
        <f>FieldCard!G25</f>
        <v>Good</v>
      </c>
      <c r="AZ28" t="str">
        <f>FieldCard!G147</f>
        <v>Fair</v>
      </c>
      <c r="BA28" t="str">
        <f>FieldCard!G277</f>
        <v>Fair</v>
      </c>
      <c r="BB28" t="str">
        <f>FieldCard!G409</f>
        <v>Fair</v>
      </c>
      <c r="BC28" t="str">
        <f>FieldCard!G539</f>
        <v>Fair</v>
      </c>
      <c r="BD28" t="str">
        <f>FieldCard!G669</f>
        <v>Poor</v>
      </c>
      <c r="BE28" t="str">
        <f>FieldCard!G804</f>
        <v>Dead</v>
      </c>
      <c r="BF28" t="str">
        <f>FieldCard!G951</f>
        <v>Missing</v>
      </c>
      <c r="BG28" t="str">
        <f>FieldCard!G1080</f>
        <v>Missing</v>
      </c>
      <c r="BH28" t="str">
        <f>FieldCard!G1210</f>
        <v>Moribund</v>
      </c>
      <c r="BI28" t="str">
        <f>FieldCard!G1344</f>
        <v>Poor</v>
      </c>
      <c r="BJ28" t="str">
        <f>FieldCard!G1475</f>
        <v>Poor</v>
      </c>
      <c r="BK28" t="str">
        <f>FieldCard!G1610</f>
        <v>Dead</v>
      </c>
      <c r="BL28" t="str">
        <f>FieldCard!G1733</f>
        <v>Moribund</v>
      </c>
      <c r="BM28" t="str">
        <f>FieldCard!G1863</f>
        <v>Fair</v>
      </c>
    </row>
    <row r="29" spans="16:65" ht="24" customHeight="1" x14ac:dyDescent="0.25">
      <c r="P29" s="9"/>
      <c r="Q29" s="9" t="str">
        <f>FieldCard!E27</f>
        <v>Fair</v>
      </c>
      <c r="R29" s="9" t="str">
        <f>FieldCard!E148</f>
        <v>Good</v>
      </c>
      <c r="S29" s="9" t="str">
        <f>FieldCard!E278</f>
        <v>Fair</v>
      </c>
      <c r="T29" s="9" t="str">
        <f>FieldCard!E410</f>
        <v>Fair</v>
      </c>
      <c r="U29" s="9" t="str">
        <f>FieldCard!E540</f>
        <v>Fair</v>
      </c>
      <c r="V29" s="9" t="str">
        <f>FieldCard!E670</f>
        <v>Good</v>
      </c>
      <c r="W29" s="9" t="str">
        <f>FieldCard!E805</f>
        <v>Poor</v>
      </c>
      <c r="X29" s="9" t="str">
        <f>FieldCard!E952</f>
        <v>Moribund</v>
      </c>
      <c r="Y29" s="9" t="str">
        <f>FieldCard!E1081</f>
        <v>Fair</v>
      </c>
      <c r="Z29" s="9" t="str">
        <f>FieldCard!E1211</f>
        <v>Fair</v>
      </c>
      <c r="AA29" s="9" t="str">
        <f>FieldCard!E1345</f>
        <v>Fair</v>
      </c>
      <c r="AB29" s="22" t="str">
        <f>FieldCard!E1476</f>
        <v>Poor</v>
      </c>
      <c r="AC29" s="9" t="str">
        <f>FieldCard!E1611</f>
        <v>Poor</v>
      </c>
      <c r="AD29" s="9" t="str">
        <f>FieldCard!E1734</f>
        <v>Poor</v>
      </c>
      <c r="AE29" s="9" t="str">
        <f>FieldCard!E1864</f>
        <v>Poor</v>
      </c>
      <c r="AF29" s="9"/>
      <c r="AG29" s="9"/>
      <c r="AH29" s="9" t="str">
        <f>FieldCard!F27</f>
        <v>Good</v>
      </c>
      <c r="AI29" s="9" t="str">
        <f>FieldCard!F148</f>
        <v>Good</v>
      </c>
      <c r="AJ29" s="9" t="str">
        <f>FieldCard!F278</f>
        <v>Fair</v>
      </c>
      <c r="AK29" s="9" t="str">
        <f>FieldCard!F410</f>
        <v>Fair</v>
      </c>
      <c r="AL29" s="9" t="str">
        <f>FieldCard!F540</f>
        <v>Poor</v>
      </c>
      <c r="AM29" s="9" t="str">
        <f>FieldCard!F670</f>
        <v>Good</v>
      </c>
      <c r="AN29" s="9" t="str">
        <f>FieldCard!F805</f>
        <v>Dead</v>
      </c>
      <c r="AO29" s="9" t="str">
        <f>FieldCard!F952</f>
        <v>Dead</v>
      </c>
      <c r="AP29" s="9" t="str">
        <f>FieldCard!F1081</f>
        <v>Moribund</v>
      </c>
      <c r="AQ29" s="9" t="str">
        <f>FieldCard!F1211</f>
        <v>Fair</v>
      </c>
      <c r="AR29" s="9" t="str">
        <f>FieldCard!F1345</f>
        <v>Fair</v>
      </c>
      <c r="AS29" s="22" t="str">
        <f>FieldCard!F1476</f>
        <v>Poor</v>
      </c>
      <c r="AT29" s="9" t="str">
        <f>FieldCard!F1611</f>
        <v>Poor</v>
      </c>
      <c r="AU29" s="9" t="str">
        <f>FieldCard!F1734</f>
        <v>Poor</v>
      </c>
      <c r="AV29" s="9" t="str">
        <f>FieldCard!F1864</f>
        <v>Poor</v>
      </c>
      <c r="AY29" t="str">
        <f>FieldCard!G26</f>
        <v>Good</v>
      </c>
      <c r="AZ29" t="str">
        <f>FieldCard!G148</f>
        <v>Fair</v>
      </c>
      <c r="BA29" t="str">
        <f>FieldCard!G278</f>
        <v>Fair</v>
      </c>
      <c r="BB29" t="str">
        <f>FieldCard!G410</f>
        <v>Fair</v>
      </c>
      <c r="BC29" t="str">
        <f>FieldCard!G540</f>
        <v>Poor</v>
      </c>
      <c r="BD29" t="str">
        <f>FieldCard!G670</f>
        <v>Fair</v>
      </c>
      <c r="BE29" t="str">
        <f>FieldCard!G805</f>
        <v>Dead</v>
      </c>
      <c r="BF29" t="str">
        <f>FieldCard!G952</f>
        <v>Dead</v>
      </c>
      <c r="BG29" t="str">
        <f>FieldCard!G1081</f>
        <v>Poor</v>
      </c>
      <c r="BH29" t="str">
        <f>FieldCard!G1211</f>
        <v>Moribund</v>
      </c>
      <c r="BI29" t="str">
        <f>FieldCard!G1345</f>
        <v>Good</v>
      </c>
      <c r="BJ29" t="str">
        <f>FieldCard!G1476</f>
        <v>Moribund</v>
      </c>
      <c r="BK29" t="str">
        <f>FieldCard!G1611</f>
        <v>Fair</v>
      </c>
      <c r="BL29" t="str">
        <f>FieldCard!G1734</f>
        <v>Dead</v>
      </c>
      <c r="BM29" t="str">
        <f>FieldCard!G1864</f>
        <v>Poor</v>
      </c>
    </row>
    <row r="30" spans="16:65" ht="24" customHeight="1" x14ac:dyDescent="0.25">
      <c r="P30" s="9"/>
      <c r="Q30" s="9" t="str">
        <f>FieldCard!E27</f>
        <v>Fair</v>
      </c>
      <c r="R30" s="9" t="str">
        <f>FieldCard!E149</f>
        <v>Good</v>
      </c>
      <c r="S30" s="9" t="str">
        <f>FieldCard!E279</f>
        <v>Good</v>
      </c>
      <c r="T30" s="9" t="str">
        <f>FieldCard!E411</f>
        <v>Good</v>
      </c>
      <c r="U30" s="9" t="str">
        <f>FieldCard!E541</f>
        <v>Poor</v>
      </c>
      <c r="V30" s="9" t="str">
        <f>FieldCard!E671</f>
        <v>Fair</v>
      </c>
      <c r="W30" s="9" t="str">
        <f>FieldCard!E806</f>
        <v>Poor</v>
      </c>
      <c r="X30" s="9" t="str">
        <f>FieldCard!E953</f>
        <v>Poor</v>
      </c>
      <c r="Y30" s="9" t="str">
        <f>FieldCard!E1082</f>
        <v>Poor</v>
      </c>
      <c r="Z30" s="9" t="str">
        <f>FieldCard!E1212</f>
        <v>Poor</v>
      </c>
      <c r="AA30" s="9" t="str">
        <f>FieldCard!E1346</f>
        <v>Poor</v>
      </c>
      <c r="AB30" t="str">
        <f>FieldCard!E1477</f>
        <v>Fair</v>
      </c>
      <c r="AC30" s="9" t="str">
        <f>FieldCard!E1612</f>
        <v>Poor</v>
      </c>
      <c r="AD30" s="9" t="str">
        <f>FieldCard!E1735</f>
        <v>Poor</v>
      </c>
      <c r="AE30" s="9" t="str">
        <f>FieldCard!E1865</f>
        <v>Poor</v>
      </c>
      <c r="AF30" s="9"/>
      <c r="AG30" s="9"/>
      <c r="AH30" s="9" t="str">
        <f>FieldCard!F27</f>
        <v>Good</v>
      </c>
      <c r="AI30" s="9" t="str">
        <f>FieldCard!F149</f>
        <v>Fair</v>
      </c>
      <c r="AJ30" s="9" t="str">
        <f>FieldCard!F279</f>
        <v>Fair</v>
      </c>
      <c r="AK30" s="9" t="str">
        <f>FieldCard!F411</f>
        <v>Poor</v>
      </c>
      <c r="AL30" s="9" t="str">
        <f>FieldCard!F541</f>
        <v>Moribund</v>
      </c>
      <c r="AM30" s="9" t="str">
        <f>FieldCard!F671</f>
        <v>Fair</v>
      </c>
      <c r="AN30" s="9" t="str">
        <f>FieldCard!F806</f>
        <v>Dead</v>
      </c>
      <c r="AO30" s="9" t="str">
        <f>FieldCard!F953</f>
        <v>Dead</v>
      </c>
      <c r="AP30" s="9" t="str">
        <f>FieldCard!F1082</f>
        <v>Poor</v>
      </c>
      <c r="AQ30" s="9" t="str">
        <f>FieldCard!F1212</f>
        <v>Poor</v>
      </c>
      <c r="AR30" s="9" t="str">
        <f>FieldCard!F1346</f>
        <v>Poor</v>
      </c>
      <c r="AS30" t="str">
        <f>FieldCard!F1477</f>
        <v>Fair</v>
      </c>
      <c r="AT30" s="9" t="str">
        <f>FieldCard!F1612</f>
        <v>Moribund</v>
      </c>
      <c r="AU30" s="9" t="str">
        <f>FieldCard!F1735</f>
        <v>Fair</v>
      </c>
      <c r="AV30" s="9" t="str">
        <f>FieldCard!F1865</f>
        <v>Poor</v>
      </c>
      <c r="AY30" t="str">
        <f>FieldCard!G27</f>
        <v>Good</v>
      </c>
      <c r="AZ30" t="str">
        <f>FieldCard!G149</f>
        <v>Poor</v>
      </c>
      <c r="BA30" t="str">
        <f>FieldCard!G279</f>
        <v>Fair</v>
      </c>
      <c r="BB30" t="str">
        <f>FieldCard!G411</f>
        <v>Fair</v>
      </c>
      <c r="BC30" t="str">
        <f>FieldCard!G541</f>
        <v>Poor</v>
      </c>
      <c r="BD30" t="str">
        <f>FieldCard!G671</f>
        <v>Fair</v>
      </c>
      <c r="BE30" t="str">
        <f>FieldCard!G806</f>
        <v>Dead</v>
      </c>
      <c r="BF30" t="str">
        <f>FieldCard!G953</f>
        <v>Moribund</v>
      </c>
      <c r="BG30" t="str">
        <f>FieldCard!G1082</f>
        <v>Poor</v>
      </c>
      <c r="BH30" t="str">
        <f>FieldCard!G1212</f>
        <v>Poor</v>
      </c>
      <c r="BI30" t="str">
        <f>FieldCard!G1346</f>
        <v>Poor</v>
      </c>
      <c r="BJ30" t="str">
        <f>FieldCard!G1477</f>
        <v>Moribund</v>
      </c>
      <c r="BK30" t="str">
        <f>FieldCard!G1612</f>
        <v>Dead</v>
      </c>
      <c r="BL30" t="str">
        <f>FieldCard!G1735</f>
        <v>Good</v>
      </c>
      <c r="BM30" t="str">
        <f>FieldCard!G1865</f>
        <v>Poor</v>
      </c>
    </row>
    <row r="31" spans="16:65" ht="24" customHeight="1" x14ac:dyDescent="0.25">
      <c r="P31" s="9"/>
      <c r="Q31" s="9" t="str">
        <f>FieldCard!E29</f>
        <v>Fair</v>
      </c>
      <c r="R31" s="9" t="str">
        <f>FieldCard!E150</f>
        <v>Good</v>
      </c>
      <c r="S31" s="9" t="str">
        <f>FieldCard!E280</f>
        <v>Good</v>
      </c>
      <c r="T31" s="9" t="str">
        <f>FieldCard!E412</f>
        <v>Fair</v>
      </c>
      <c r="U31" s="9" t="str">
        <f>FieldCard!E542</f>
        <v>Poor</v>
      </c>
      <c r="V31" s="9" t="str">
        <f>FieldCard!E672</f>
        <v>Fair</v>
      </c>
      <c r="W31" s="9" t="str">
        <f>FieldCard!E807</f>
        <v>Fair</v>
      </c>
      <c r="X31" s="9" t="str">
        <f>FieldCard!E954</f>
        <v>Poor</v>
      </c>
      <c r="Y31" s="9" t="str">
        <f>FieldCard!E1083</f>
        <v>Fair</v>
      </c>
      <c r="Z31" s="9" t="str">
        <f>FieldCard!E1213</f>
        <v>Fair</v>
      </c>
      <c r="AA31" s="9" t="str">
        <f>FieldCard!E1347</f>
        <v>Poor</v>
      </c>
      <c r="AB31" t="str">
        <f>FieldCard!E1478</f>
        <v>Fair</v>
      </c>
      <c r="AC31" s="9" t="str">
        <f>FieldCard!E1613</f>
        <v>Poor</v>
      </c>
      <c r="AD31" s="9" t="str">
        <f>FieldCard!E1736</f>
        <v>Poor</v>
      </c>
      <c r="AE31" s="9" t="str">
        <f>FieldCard!E1866</f>
        <v>Poor</v>
      </c>
      <c r="AF31" s="9"/>
      <c r="AG31" s="9"/>
      <c r="AH31" s="9" t="str">
        <f>FieldCard!F29</f>
        <v>Fair</v>
      </c>
      <c r="AI31" s="9" t="str">
        <f>FieldCard!F150</f>
        <v>Fair</v>
      </c>
      <c r="AJ31" s="9" t="str">
        <f>FieldCard!F280</f>
        <v>Fair</v>
      </c>
      <c r="AK31" s="9" t="str">
        <f>FieldCard!F412</f>
        <v>Good</v>
      </c>
      <c r="AL31" s="9" t="str">
        <f>FieldCard!F542</f>
        <v>Fair</v>
      </c>
      <c r="AM31" s="9" t="str">
        <f>FieldCard!F672</f>
        <v>Fair</v>
      </c>
      <c r="AN31" s="9" t="str">
        <f>FieldCard!F807</f>
        <v>Fair</v>
      </c>
      <c r="AO31" s="9" t="str">
        <f>FieldCard!F954</f>
        <v>Poor</v>
      </c>
      <c r="AP31" s="9" t="str">
        <f>FieldCard!F1083</f>
        <v>Moribund</v>
      </c>
      <c r="AQ31" s="9" t="str">
        <f>FieldCard!F1213</f>
        <v>Fair</v>
      </c>
      <c r="AR31" s="9" t="str">
        <f>FieldCard!F1347</f>
        <v>Poor</v>
      </c>
      <c r="AS31" t="str">
        <f>FieldCard!F1478</f>
        <v>Poor</v>
      </c>
      <c r="AT31" s="9" t="str">
        <f>FieldCard!F1613</f>
        <v>Moribund</v>
      </c>
      <c r="AU31" s="9" t="str">
        <f>FieldCard!F1736</f>
        <v>Poor</v>
      </c>
      <c r="AV31" s="9" t="str">
        <f>FieldCard!F1866</f>
        <v>Poor</v>
      </c>
      <c r="AY31" t="str">
        <f>FieldCard!G28</f>
        <v>Fair</v>
      </c>
      <c r="AZ31" t="str">
        <f>FieldCard!G150</f>
        <v>Fair</v>
      </c>
      <c r="BA31" t="str">
        <f>FieldCard!G280</f>
        <v>Fair</v>
      </c>
      <c r="BB31" t="str">
        <f>FieldCard!G412</f>
        <v>Good</v>
      </c>
      <c r="BC31" t="str">
        <f>FieldCard!G542</f>
        <v>Poor</v>
      </c>
      <c r="BD31" t="str">
        <f>FieldCard!G672</f>
        <v>Fair</v>
      </c>
      <c r="BE31" t="str">
        <f>FieldCard!G807</f>
        <v>Dead</v>
      </c>
      <c r="BF31" t="str">
        <f>FieldCard!G954</f>
        <v>Dead</v>
      </c>
      <c r="BG31" t="str">
        <f>FieldCard!G1083</f>
        <v>Poor</v>
      </c>
      <c r="BH31" t="str">
        <f>FieldCard!G1213</f>
        <v>Poor</v>
      </c>
      <c r="BI31" t="str">
        <f>FieldCard!G1347</f>
        <v>Poor</v>
      </c>
      <c r="BJ31" t="str">
        <f>FieldCard!G1478</f>
        <v>Moribund</v>
      </c>
      <c r="BK31" t="str">
        <f>FieldCard!G1613</f>
        <v>Dead</v>
      </c>
      <c r="BL31" t="str">
        <f>FieldCard!G1736</f>
        <v>Good</v>
      </c>
      <c r="BM31" t="str">
        <f>FieldCard!G1866</f>
        <v>Poor</v>
      </c>
    </row>
    <row r="32" spans="16:65" ht="24" customHeight="1" x14ac:dyDescent="0.25">
      <c r="P32" s="9"/>
      <c r="Q32" s="9" t="str">
        <f>FieldCard!E29</f>
        <v>Fair</v>
      </c>
      <c r="R32" s="9" t="str">
        <f>FieldCard!E151</f>
        <v>Good</v>
      </c>
      <c r="S32" s="9" t="str">
        <f>FieldCard!E281</f>
        <v>Good</v>
      </c>
      <c r="T32" s="9" t="str">
        <f>FieldCard!E413</f>
        <v>Good</v>
      </c>
      <c r="U32" s="9" t="str">
        <f>FieldCard!E543</f>
        <v>Good</v>
      </c>
      <c r="V32" s="9" t="str">
        <f>FieldCard!E673</f>
        <v>Good</v>
      </c>
      <c r="W32" s="9" t="str">
        <f>FieldCard!E808</f>
        <v>Poor</v>
      </c>
      <c r="X32" s="9" t="str">
        <f>FieldCard!E955</f>
        <v>Poor</v>
      </c>
      <c r="Y32" s="9" t="str">
        <f>FieldCard!E1084</f>
        <v>Poor</v>
      </c>
      <c r="Z32" s="9" t="str">
        <f>FieldCard!E1214</f>
        <v>Fair</v>
      </c>
      <c r="AA32" s="9" t="str">
        <f>FieldCard!E1348</f>
        <v>Poor</v>
      </c>
      <c r="AB32" s="22" t="str">
        <f>FieldCard!E1479</f>
        <v>Poor</v>
      </c>
      <c r="AC32" s="9" t="str">
        <f>FieldCard!E1614</f>
        <v>Poor</v>
      </c>
      <c r="AD32" s="9" t="str">
        <f>FieldCard!E1737</f>
        <v>Poor</v>
      </c>
      <c r="AE32" s="9" t="str">
        <f>FieldCard!E1867</f>
        <v>Poor</v>
      </c>
      <c r="AF32" s="9"/>
      <c r="AG32" s="9"/>
      <c r="AH32" s="9" t="str">
        <f>FieldCard!F29</f>
        <v>Fair</v>
      </c>
      <c r="AI32" s="9" t="str">
        <f>FieldCard!F151</f>
        <v>Fair</v>
      </c>
      <c r="AJ32" s="9" t="str">
        <f>FieldCard!F281</f>
        <v>Good</v>
      </c>
      <c r="AK32" s="9" t="str">
        <f>FieldCard!F413</f>
        <v>Fair</v>
      </c>
      <c r="AL32" s="9" t="str">
        <f>FieldCard!F543</f>
        <v>Fair</v>
      </c>
      <c r="AM32" s="9" t="str">
        <f>FieldCard!F673</f>
        <v>Good</v>
      </c>
      <c r="AN32" s="9" t="str">
        <f>FieldCard!F808</f>
        <v>Poor</v>
      </c>
      <c r="AO32" s="9" t="str">
        <f>FieldCard!F955</f>
        <v>Dead</v>
      </c>
      <c r="AP32" s="9" t="str">
        <f>FieldCard!F1084</f>
        <v>Poor</v>
      </c>
      <c r="AQ32" s="9" t="str">
        <f>FieldCard!F1214</f>
        <v>Poor</v>
      </c>
      <c r="AR32" s="9" t="str">
        <f>FieldCard!F1348</f>
        <v>Poor</v>
      </c>
      <c r="AS32" s="22" t="str">
        <f>FieldCard!F1479</f>
        <v>Moribund</v>
      </c>
      <c r="AT32" s="9" t="str">
        <f>FieldCard!F1614</f>
        <v>Moribund</v>
      </c>
      <c r="AU32" s="9" t="str">
        <f>FieldCard!F1737</f>
        <v>Poor</v>
      </c>
      <c r="AV32" s="9" t="str">
        <f>FieldCard!F1867</f>
        <v>Poor</v>
      </c>
      <c r="AY32" t="str">
        <f>FieldCard!G29</f>
        <v>Fair</v>
      </c>
      <c r="AZ32" t="str">
        <f>FieldCard!G151</f>
        <v>Fair</v>
      </c>
      <c r="BA32" t="str">
        <f>FieldCard!G281</f>
        <v>Good</v>
      </c>
      <c r="BB32" t="str">
        <f>FieldCard!G413</f>
        <v>Fair</v>
      </c>
      <c r="BC32" t="str">
        <f>FieldCard!G543</f>
        <v>Poor</v>
      </c>
      <c r="BD32" t="str">
        <f>FieldCard!G673</f>
        <v>Good</v>
      </c>
      <c r="BE32" t="str">
        <f>FieldCard!G808</f>
        <v>Dead</v>
      </c>
      <c r="BF32" t="str">
        <f>FieldCard!G955</f>
        <v>Dead</v>
      </c>
      <c r="BG32" t="str">
        <f>FieldCard!G1084</f>
        <v>Fair</v>
      </c>
      <c r="BH32" t="str">
        <f>FieldCard!G1214</f>
        <v>Moribund</v>
      </c>
      <c r="BI32" t="str">
        <f>FieldCard!G1348</f>
        <v>Poor</v>
      </c>
      <c r="BJ32" t="str">
        <f>FieldCard!G1479</f>
        <v>Moribund</v>
      </c>
      <c r="BK32" t="str">
        <f>FieldCard!G1614</f>
        <v>Poor</v>
      </c>
      <c r="BL32" t="str">
        <f>FieldCard!G1737</f>
        <v>Moribund</v>
      </c>
      <c r="BM32" t="str">
        <f>FieldCard!G1867</f>
        <v>Poor</v>
      </c>
    </row>
    <row r="33" spans="16:65" ht="24" customHeight="1" x14ac:dyDescent="0.25">
      <c r="P33" s="9"/>
      <c r="Q33" s="9" t="str">
        <f>FieldCard!E30</f>
        <v>Good</v>
      </c>
      <c r="R33" s="9" t="str">
        <f>FieldCard!E152</f>
        <v>Good</v>
      </c>
      <c r="S33" s="9" t="str">
        <f>FieldCard!E282</f>
        <v>Good</v>
      </c>
      <c r="T33" s="9" t="str">
        <f>FieldCard!E414</f>
        <v>Fair</v>
      </c>
      <c r="U33" s="9" t="str">
        <f>FieldCard!E544</f>
        <v>Fair</v>
      </c>
      <c r="V33" s="9" t="str">
        <f>FieldCard!E674</f>
        <v>Fair</v>
      </c>
      <c r="W33" s="9" t="str">
        <f>FieldCard!E809</f>
        <v>Poor</v>
      </c>
      <c r="X33" s="9" t="str">
        <f>FieldCard!E956</f>
        <v>Dead</v>
      </c>
      <c r="Y33" s="9" t="str">
        <f>FieldCard!E1085</f>
        <v>Poor</v>
      </c>
      <c r="Z33" s="9" t="str">
        <f>FieldCard!E1215</f>
        <v>Poor</v>
      </c>
      <c r="AA33" s="9" t="str">
        <f>FieldCard!E1349</f>
        <v>Moribund</v>
      </c>
      <c r="AB33" s="22" t="str">
        <f>FieldCard!E1480</f>
        <v>Poor</v>
      </c>
      <c r="AC33" s="9" t="str">
        <f>FieldCard!E1615</f>
        <v>Poor</v>
      </c>
      <c r="AD33" s="9" t="str">
        <f>FieldCard!E1738</f>
        <v>Poor</v>
      </c>
      <c r="AE33" s="9" t="str">
        <f>FieldCard!E1868</f>
        <v>Poor</v>
      </c>
      <c r="AF33" s="9"/>
      <c r="AG33" s="9"/>
      <c r="AH33" s="9" t="str">
        <f>FieldCard!F30</f>
        <v>Fair</v>
      </c>
      <c r="AI33" s="9" t="str">
        <f>FieldCard!F152</f>
        <v>Fair</v>
      </c>
      <c r="AJ33" s="9" t="str">
        <f>FieldCard!F282</f>
        <v>Good</v>
      </c>
      <c r="AK33" s="9" t="str">
        <f>FieldCard!F414</f>
        <v>Fair</v>
      </c>
      <c r="AL33" s="9" t="str">
        <f>FieldCard!F544</f>
        <v>Poor</v>
      </c>
      <c r="AM33" s="9" t="str">
        <f>FieldCard!F674</f>
        <v>Fair</v>
      </c>
      <c r="AN33" s="9" t="str">
        <f>FieldCard!F809</f>
        <v>Moribund</v>
      </c>
      <c r="AO33" s="9" t="str">
        <f>FieldCard!F956</f>
        <v>Missing</v>
      </c>
      <c r="AP33" s="9" t="str">
        <f>FieldCard!F1085</f>
        <v>Moribund</v>
      </c>
      <c r="AQ33" s="9" t="str">
        <f>FieldCard!F1215</f>
        <v>Poor</v>
      </c>
      <c r="AR33" s="9" t="str">
        <f>FieldCard!F1349</f>
        <v>Moribund</v>
      </c>
      <c r="AS33" s="22" t="str">
        <f>FieldCard!F1480</f>
        <v>Moribund</v>
      </c>
      <c r="AT33" s="9" t="str">
        <f>FieldCard!F1615</f>
        <v>Moribund</v>
      </c>
      <c r="AU33" s="9" t="str">
        <f>FieldCard!F1738</f>
        <v>Fair</v>
      </c>
      <c r="AV33" s="9" t="str">
        <f>FieldCard!F1868</f>
        <v>Poor</v>
      </c>
      <c r="AY33" t="str">
        <f>FieldCard!G30</f>
        <v>Fair</v>
      </c>
      <c r="AZ33" t="str">
        <f>FieldCard!G152</f>
        <v>Fair</v>
      </c>
      <c r="BA33" t="str">
        <f>FieldCard!G282</f>
        <v>Good</v>
      </c>
      <c r="BB33" t="str">
        <f>FieldCard!G414</f>
        <v>Fair</v>
      </c>
      <c r="BC33" t="str">
        <f>FieldCard!G544</f>
        <v>Fair</v>
      </c>
      <c r="BD33" t="str">
        <f>FieldCard!G674</f>
        <v>Fair</v>
      </c>
      <c r="BE33" t="str">
        <f>FieldCard!G809</f>
        <v>Dead</v>
      </c>
      <c r="BF33" t="str">
        <f>FieldCard!G956</f>
        <v>Missing</v>
      </c>
      <c r="BG33" t="str">
        <f>FieldCard!G1085</f>
        <v>Fair</v>
      </c>
      <c r="BH33" t="str">
        <f>FieldCard!G1215</f>
        <v>Dead</v>
      </c>
      <c r="BI33" t="str">
        <f>FieldCard!G1349</f>
        <v>Dead</v>
      </c>
      <c r="BJ33" t="str">
        <f>FieldCard!G1480</f>
        <v>Moribund</v>
      </c>
      <c r="BK33" t="str">
        <f>FieldCard!G1615</f>
        <v>Dead</v>
      </c>
      <c r="BL33" t="str">
        <f>FieldCard!G1738</f>
        <v>Poor</v>
      </c>
      <c r="BM33" t="str">
        <f>FieldCard!G1868</f>
        <v>Fair</v>
      </c>
    </row>
    <row r="34" spans="16:65" ht="24" customHeight="1" x14ac:dyDescent="0.25">
      <c r="P34" s="9"/>
      <c r="Q34" s="9" t="str">
        <f>FieldCard!E31</f>
        <v>Good</v>
      </c>
      <c r="R34" s="9" t="str">
        <f>FieldCard!E153</f>
        <v>Fair</v>
      </c>
      <c r="S34" s="9" t="str">
        <f>FieldCard!E283</f>
        <v>Good</v>
      </c>
      <c r="T34" s="9" t="str">
        <f>FieldCard!E415</f>
        <v>Fair</v>
      </c>
      <c r="U34" s="9" t="str">
        <f>FieldCard!E545</f>
        <v>Good</v>
      </c>
      <c r="V34" s="9" t="str">
        <f>FieldCard!E675</f>
        <v>Poor</v>
      </c>
      <c r="W34" s="9" t="str">
        <f>FieldCard!E810</f>
        <v>Fair</v>
      </c>
      <c r="X34" s="9" t="str">
        <f>FieldCard!E957</f>
        <v>Missing</v>
      </c>
      <c r="Y34" s="9" t="str">
        <f>FieldCard!E1086</f>
        <v>Poor</v>
      </c>
      <c r="Z34" s="9" t="str">
        <f>FieldCard!E1216</f>
        <v>Poor</v>
      </c>
      <c r="AA34" s="9" t="str">
        <f>FieldCard!E1350</f>
        <v>Moribund</v>
      </c>
      <c r="AB34" s="22" t="str">
        <f>FieldCard!E1481</f>
        <v>Poor</v>
      </c>
      <c r="AC34" s="9" t="str">
        <f>FieldCard!E1616</f>
        <v>Poor</v>
      </c>
      <c r="AD34" s="9" t="str">
        <f>FieldCard!E1739</f>
        <v>Poor</v>
      </c>
      <c r="AE34" s="9" t="str">
        <f>FieldCard!E1869</f>
        <v>Poor</v>
      </c>
      <c r="AF34" s="9"/>
      <c r="AG34" s="9"/>
      <c r="AH34" s="9" t="str">
        <f>FieldCard!F31</f>
        <v>Good</v>
      </c>
      <c r="AI34" s="9" t="str">
        <f>FieldCard!F153</f>
        <v>Fair</v>
      </c>
      <c r="AJ34" s="9" t="str">
        <f>FieldCard!F283</f>
        <v>Fair</v>
      </c>
      <c r="AK34" s="9" t="str">
        <f>FieldCard!F415</f>
        <v>Good</v>
      </c>
      <c r="AL34" s="9" t="str">
        <f>FieldCard!F545</f>
        <v>Fair</v>
      </c>
      <c r="AM34" s="9" t="str">
        <f>FieldCard!F675</f>
        <v>Poor</v>
      </c>
      <c r="AN34" s="9" t="str">
        <f>FieldCard!F810</f>
        <v>Fair</v>
      </c>
      <c r="AO34" s="9" t="str">
        <f>FieldCard!F957</f>
        <v>Poor</v>
      </c>
      <c r="AP34" s="9" t="str">
        <f>FieldCard!F1086</f>
        <v>Poor</v>
      </c>
      <c r="AQ34" s="9" t="str">
        <f>FieldCard!F1216</f>
        <v>Poor</v>
      </c>
      <c r="AR34" s="9" t="str">
        <f>FieldCard!F1350</f>
        <v>Moribund</v>
      </c>
      <c r="AS34" s="22" t="str">
        <f>FieldCard!F1481</f>
        <v>Poor</v>
      </c>
      <c r="AT34" s="9" t="str">
        <f>FieldCard!F1616</f>
        <v>Poor</v>
      </c>
      <c r="AU34" s="9" t="str">
        <f>FieldCard!F1739</f>
        <v>Poor</v>
      </c>
      <c r="AV34" s="9" t="str">
        <f>FieldCard!F1869</f>
        <v>Poor</v>
      </c>
      <c r="AY34" t="str">
        <f>FieldCard!G31</f>
        <v>Good</v>
      </c>
      <c r="AZ34" t="str">
        <f>FieldCard!G153</f>
        <v>Fair</v>
      </c>
      <c r="BA34" t="str">
        <f>FieldCard!G283</f>
        <v>Fair</v>
      </c>
      <c r="BB34" t="str">
        <f>FieldCard!G415</f>
        <v>Good</v>
      </c>
      <c r="BC34" t="str">
        <f>FieldCard!G545</f>
        <v>Poor</v>
      </c>
      <c r="BD34" t="str">
        <f>FieldCard!G675</f>
        <v>Poor</v>
      </c>
      <c r="BE34" t="str">
        <f>FieldCard!G810</f>
        <v>Fair</v>
      </c>
      <c r="BF34" t="str">
        <f>FieldCard!G957</f>
        <v>Missing</v>
      </c>
      <c r="BG34" t="str">
        <f>FieldCard!G1086</f>
        <v>Poor</v>
      </c>
      <c r="BH34" t="str">
        <f>FieldCard!G1216</f>
        <v>Moribund</v>
      </c>
      <c r="BI34" t="str">
        <f>FieldCard!G1350</f>
        <v>Poor</v>
      </c>
      <c r="BJ34" t="str">
        <f>FieldCard!G1481</f>
        <v>Moribund</v>
      </c>
      <c r="BK34" t="str">
        <f>FieldCard!G1616</f>
        <v>Dead</v>
      </c>
      <c r="BL34" t="str">
        <f>FieldCard!G1739</f>
        <v>Moribund</v>
      </c>
      <c r="BM34" t="str">
        <f>FieldCard!G1869</f>
        <v>Poor</v>
      </c>
    </row>
    <row r="35" spans="16:65" ht="24" customHeight="1" x14ac:dyDescent="0.25">
      <c r="P35" s="9"/>
      <c r="Q35" s="9" t="str">
        <f>FieldCard!E32</f>
        <v>Good</v>
      </c>
      <c r="R35" s="9" t="str">
        <f>FieldCard!E154</f>
        <v>Fair</v>
      </c>
      <c r="S35" s="9" t="str">
        <f>FieldCard!E284</f>
        <v>Fair</v>
      </c>
      <c r="T35" s="9" t="str">
        <f>FieldCard!E416</f>
        <v>Good</v>
      </c>
      <c r="U35" s="9" t="str">
        <f>FieldCard!E546</f>
        <v>Poor</v>
      </c>
      <c r="V35" s="9" t="str">
        <f>FieldCard!E676</f>
        <v>Poor</v>
      </c>
      <c r="W35" s="9" t="str">
        <f>FieldCard!E811</f>
        <v>Poor</v>
      </c>
      <c r="X35" s="9" t="str">
        <f>FieldCard!E958</f>
        <v>Poor</v>
      </c>
      <c r="Y35" s="9" t="str">
        <f>FieldCard!E1087</f>
        <v>Fair</v>
      </c>
      <c r="Z35" s="9" t="str">
        <f>FieldCard!E1217</f>
        <v>Fair</v>
      </c>
      <c r="AA35" s="9" t="str">
        <f>FieldCard!E1351</f>
        <v>Poor</v>
      </c>
      <c r="AB35" t="str">
        <f>FieldCard!E1482</f>
        <v>Fair</v>
      </c>
      <c r="AC35" s="9" t="str">
        <f>FieldCard!E1617</f>
        <v>Poor</v>
      </c>
      <c r="AD35" s="9" t="str">
        <f>FieldCard!E1740</f>
        <v>Poor</v>
      </c>
      <c r="AE35" s="9" t="str">
        <f>FieldCard!E1870</f>
        <v>Poor</v>
      </c>
      <c r="AF35" s="9"/>
      <c r="AG35" s="9"/>
      <c r="AH35" s="9" t="str">
        <f>FieldCard!F32</f>
        <v>Good</v>
      </c>
      <c r="AI35" s="9" t="str">
        <f>FieldCard!F154</f>
        <v>Good</v>
      </c>
      <c r="AJ35" s="9" t="str">
        <f>FieldCard!F284</f>
        <v>Fair</v>
      </c>
      <c r="AK35" s="9" t="str">
        <f>FieldCard!F416</f>
        <v>Good</v>
      </c>
      <c r="AL35" s="9" t="str">
        <f>FieldCard!F546</f>
        <v>Fair</v>
      </c>
      <c r="AM35" s="9" t="str">
        <f>FieldCard!F676</f>
        <v>Poor</v>
      </c>
      <c r="AN35" s="9" t="str">
        <f>FieldCard!F811</f>
        <v>Moribund</v>
      </c>
      <c r="AO35" s="9" t="str">
        <f>FieldCard!F958</f>
        <v>Dead</v>
      </c>
      <c r="AP35" s="9" t="str">
        <f>FieldCard!F1087</f>
        <v>Poor</v>
      </c>
      <c r="AQ35" s="9" t="str">
        <f>FieldCard!F1217</f>
        <v>Poor</v>
      </c>
      <c r="AR35" s="9" t="str">
        <f>FieldCard!F1351</f>
        <v>Poor</v>
      </c>
      <c r="AS35" t="str">
        <f>FieldCard!F1482</f>
        <v>Moribund</v>
      </c>
      <c r="AT35" s="9" t="str">
        <f>FieldCard!F1617</f>
        <v>Poor</v>
      </c>
      <c r="AU35" s="9" t="str">
        <f>FieldCard!F1740</f>
        <v>Dead</v>
      </c>
      <c r="AV35" s="9" t="str">
        <f>FieldCard!F1870</f>
        <v>Poor</v>
      </c>
      <c r="AY35" t="str">
        <f>FieldCard!G32</f>
        <v>Good</v>
      </c>
      <c r="AZ35" t="str">
        <f>FieldCard!G154</f>
        <v>Good</v>
      </c>
      <c r="BA35" t="str">
        <f>FieldCard!G284</f>
        <v>Good</v>
      </c>
      <c r="BB35" t="str">
        <f>FieldCard!G416</f>
        <v>Good</v>
      </c>
      <c r="BC35" t="str">
        <f>FieldCard!G546</f>
        <v>Poor</v>
      </c>
      <c r="BD35" t="str">
        <f>FieldCard!G676</f>
        <v>Poor</v>
      </c>
      <c r="BE35" t="str">
        <f>FieldCard!G811</f>
        <v>Poor</v>
      </c>
      <c r="BF35" t="str">
        <f>FieldCard!G958</f>
        <v>Dead</v>
      </c>
      <c r="BG35" t="str">
        <f>FieldCard!G1087</f>
        <v>Good</v>
      </c>
      <c r="BH35" t="str">
        <f>FieldCard!G1217</f>
        <v>Moribund</v>
      </c>
      <c r="BI35" t="str">
        <f>FieldCard!G1351</f>
        <v>Poor</v>
      </c>
      <c r="BJ35" t="str">
        <f>FieldCard!G1482</f>
        <v>Dead</v>
      </c>
      <c r="BK35" t="str">
        <f>FieldCard!G1617</f>
        <v>Dead</v>
      </c>
      <c r="BL35" t="str">
        <f>FieldCard!G1740</f>
        <v>Dead</v>
      </c>
      <c r="BM35" t="str">
        <f>FieldCard!G1870</f>
        <v>Fair</v>
      </c>
    </row>
    <row r="36" spans="16:65" ht="24" customHeight="1" x14ac:dyDescent="0.25">
      <c r="P36" s="9"/>
      <c r="Q36" s="9" t="str">
        <f>FieldCard!E33</f>
        <v>Good</v>
      </c>
      <c r="R36" s="9" t="str">
        <f>FieldCard!E155</f>
        <v>Fair</v>
      </c>
      <c r="S36" s="9" t="str">
        <f>FieldCard!E285</f>
        <v>Good</v>
      </c>
      <c r="T36" s="9" t="str">
        <f>FieldCard!E417</f>
        <v>Fair</v>
      </c>
      <c r="U36" s="9" t="str">
        <f>FieldCard!E547</f>
        <v>Good</v>
      </c>
      <c r="V36" s="9" t="str">
        <f>FieldCard!E677</f>
        <v>Poor</v>
      </c>
      <c r="W36" s="9" t="str">
        <f>FieldCard!E812</f>
        <v>Poor</v>
      </c>
      <c r="X36" s="9" t="str">
        <f>FieldCard!E959</f>
        <v>Dead</v>
      </c>
      <c r="Y36" s="9" t="str">
        <f>FieldCard!E1088</f>
        <v>Poor</v>
      </c>
      <c r="Z36" s="9" t="str">
        <f>FieldCard!E1218</f>
        <v>Poor</v>
      </c>
      <c r="AA36" s="9" t="str">
        <f>FieldCard!E1352</f>
        <v>Poor</v>
      </c>
      <c r="AB36" t="str">
        <f>FieldCard!E1483</f>
        <v>Fair</v>
      </c>
      <c r="AC36" s="9" t="str">
        <f>FieldCard!E1618</f>
        <v>Poor</v>
      </c>
      <c r="AD36" s="9" t="str">
        <f>FieldCard!E1741</f>
        <v>Poor</v>
      </c>
      <c r="AE36" s="9" t="str">
        <f>FieldCard!E1871</f>
        <v>Poor</v>
      </c>
      <c r="AF36" s="9"/>
      <c r="AG36" s="9"/>
      <c r="AH36" s="9" t="str">
        <f>FieldCard!F33</f>
        <v>Fair</v>
      </c>
      <c r="AI36" s="9" t="str">
        <f>FieldCard!F155</f>
        <v>Fair</v>
      </c>
      <c r="AJ36" s="9" t="str">
        <f>FieldCard!F285</f>
        <v>Fair</v>
      </c>
      <c r="AK36" s="9" t="str">
        <f>FieldCard!F417</f>
        <v>Good</v>
      </c>
      <c r="AL36" s="9" t="str">
        <f>FieldCard!F547</f>
        <v>Fair</v>
      </c>
      <c r="AM36" s="9" t="str">
        <f>FieldCard!F677</f>
        <v>Moribund</v>
      </c>
      <c r="AN36" s="9" t="str">
        <f>FieldCard!F812</f>
        <v>Dead</v>
      </c>
      <c r="AO36" s="9" t="str">
        <f>FieldCard!F959</f>
        <v>Dead</v>
      </c>
      <c r="AP36" s="9" t="str">
        <f>FieldCard!F1088</f>
        <v>Dead</v>
      </c>
      <c r="AQ36" s="9" t="str">
        <f>FieldCard!F1218</f>
        <v>Moribund</v>
      </c>
      <c r="AR36" s="9" t="str">
        <f>FieldCard!F1352</f>
        <v>Moribund</v>
      </c>
      <c r="AS36" t="str">
        <f>FieldCard!F1483</f>
        <v>Poor</v>
      </c>
      <c r="AT36" s="9" t="str">
        <f>FieldCard!F1618</f>
        <v>Poor</v>
      </c>
      <c r="AU36" s="9" t="str">
        <f>FieldCard!F1741</f>
        <v>Fair</v>
      </c>
      <c r="AV36" s="9" t="str">
        <f>FieldCard!F1871</f>
        <v>Poor</v>
      </c>
      <c r="AY36" t="str">
        <f>FieldCard!G33</f>
        <v>Good</v>
      </c>
      <c r="AZ36" t="str">
        <f>FieldCard!G155</f>
        <v>Fair</v>
      </c>
      <c r="BA36" t="str">
        <f>FieldCard!G285</f>
        <v>Poor</v>
      </c>
      <c r="BB36" t="str">
        <f>FieldCard!G417</f>
        <v>Good</v>
      </c>
      <c r="BC36" t="str">
        <f>FieldCard!G547</f>
        <v>Fair</v>
      </c>
      <c r="BD36" t="str">
        <f>FieldCard!G677</f>
        <v>Poor</v>
      </c>
      <c r="BE36" t="str">
        <f>FieldCard!G812</f>
        <v>Dead</v>
      </c>
      <c r="BF36" t="str">
        <f>FieldCard!G959</f>
        <v>Missing</v>
      </c>
      <c r="BG36" t="str">
        <f>FieldCard!G1088</f>
        <v>Poor</v>
      </c>
      <c r="BH36" t="str">
        <f>FieldCard!G1218</f>
        <v>Moribund</v>
      </c>
      <c r="BI36" t="str">
        <f>FieldCard!G1352</f>
        <v>Poor</v>
      </c>
      <c r="BJ36" t="str">
        <f>FieldCard!G1483</f>
        <v>Moribund</v>
      </c>
      <c r="BK36" t="str">
        <f>FieldCard!G1618</f>
        <v>Poor</v>
      </c>
      <c r="BL36" t="str">
        <f>FieldCard!G1741</f>
        <v>Fair</v>
      </c>
      <c r="BM36" t="str">
        <f>FieldCard!G1871</f>
        <v>Fair</v>
      </c>
    </row>
    <row r="37" spans="16:65" ht="24" customHeight="1" x14ac:dyDescent="0.25">
      <c r="P37" s="9"/>
      <c r="Q37" s="9" t="str">
        <f>FieldCard!E34</f>
        <v>Good</v>
      </c>
      <c r="R37" s="9" t="str">
        <f>FieldCard!E156</f>
        <v>Good</v>
      </c>
      <c r="S37" s="9" t="str">
        <f>FieldCard!E286</f>
        <v>Good</v>
      </c>
      <c r="T37" s="9" t="str">
        <f>FieldCard!E418</f>
        <v>Fair</v>
      </c>
      <c r="U37" s="9" t="str">
        <f>FieldCard!E548</f>
        <v>Good</v>
      </c>
      <c r="V37" s="9" t="str">
        <f>FieldCard!E678</f>
        <v>Fair</v>
      </c>
      <c r="W37" s="9" t="str">
        <f>FieldCard!E813</f>
        <v>Dead</v>
      </c>
      <c r="X37" s="9" t="str">
        <f>FieldCard!E960</f>
        <v>Poor</v>
      </c>
      <c r="Y37" s="9" t="str">
        <f>FieldCard!E1089</f>
        <v>Moribund</v>
      </c>
      <c r="Z37" s="9" t="str">
        <f>FieldCard!E1219</f>
        <v>Poor</v>
      </c>
      <c r="AA37" s="9" t="str">
        <f>FieldCard!E1353</f>
        <v>Fair</v>
      </c>
      <c r="AB37" t="str">
        <f>FieldCard!E1484</f>
        <v>Fair</v>
      </c>
      <c r="AC37" s="9" t="str">
        <f>FieldCard!E1619</f>
        <v>Poor</v>
      </c>
      <c r="AD37" s="9" t="str">
        <f>FieldCard!E1742</f>
        <v>Poor</v>
      </c>
      <c r="AE37" s="9" t="str">
        <f>FieldCard!E1872</f>
        <v>Poor</v>
      </c>
      <c r="AF37" s="9"/>
      <c r="AG37" s="9"/>
      <c r="AH37" s="9" t="str">
        <f>FieldCard!F34</f>
        <v>Good</v>
      </c>
      <c r="AI37" s="9" t="str">
        <f>FieldCard!F156</f>
        <v>Fair</v>
      </c>
      <c r="AJ37" s="9" t="str">
        <f>FieldCard!F286</f>
        <v>Good</v>
      </c>
      <c r="AK37" s="9" t="str">
        <f>FieldCard!F418</f>
        <v>Good</v>
      </c>
      <c r="AL37" s="9" t="str">
        <f>FieldCard!F548</f>
        <v>Fair</v>
      </c>
      <c r="AM37" s="9" t="str">
        <f>FieldCard!F678</f>
        <v>Fair</v>
      </c>
      <c r="AN37" s="9" t="str">
        <f>FieldCard!F813</f>
        <v>Dead</v>
      </c>
      <c r="AO37" s="9" t="str">
        <f>FieldCard!F960</f>
        <v>Poor</v>
      </c>
      <c r="AP37" s="9" t="str">
        <f>FieldCard!F1089</f>
        <v>Dead</v>
      </c>
      <c r="AQ37" s="9" t="str">
        <f>FieldCard!F1219</f>
        <v>Poor</v>
      </c>
      <c r="AR37" s="9" t="str">
        <f>FieldCard!F1353</f>
        <v>Poor</v>
      </c>
      <c r="AS37" t="str">
        <f>FieldCard!F1484</f>
        <v>Fair</v>
      </c>
      <c r="AT37" s="9" t="str">
        <f>FieldCard!F1619</f>
        <v>Moribund</v>
      </c>
      <c r="AU37" s="9" t="str">
        <f>FieldCard!F1742</f>
        <v>Poor</v>
      </c>
      <c r="AV37" s="9" t="str">
        <f>FieldCard!F1872</f>
        <v>Poor</v>
      </c>
      <c r="AY37" t="str">
        <f>FieldCard!G34</f>
        <v>Good</v>
      </c>
      <c r="AZ37" t="str">
        <f>FieldCard!G156</f>
        <v>Fair</v>
      </c>
      <c r="BA37" t="str">
        <f>FieldCard!G286</f>
        <v>Good</v>
      </c>
      <c r="BB37" t="str">
        <f>FieldCard!G418</f>
        <v>Fair</v>
      </c>
      <c r="BC37" t="str">
        <f>FieldCard!G548</f>
        <v>Fair</v>
      </c>
      <c r="BD37" t="str">
        <f>FieldCard!G678</f>
        <v>Fair</v>
      </c>
      <c r="BE37" t="str">
        <f>FieldCard!G813</f>
        <v>Dead</v>
      </c>
      <c r="BF37" t="str">
        <f>FieldCard!G960</f>
        <v>Poor</v>
      </c>
      <c r="BG37" t="str">
        <f>FieldCard!G1089</f>
        <v>Poor</v>
      </c>
      <c r="BH37" t="str">
        <f>FieldCard!G1219</f>
        <v>Moribund</v>
      </c>
      <c r="BI37" t="str">
        <f>FieldCard!G1353</f>
        <v>Fair</v>
      </c>
      <c r="BJ37" t="str">
        <f>FieldCard!G1484</f>
        <v>Moribund</v>
      </c>
      <c r="BK37" t="str">
        <f>FieldCard!G1619</f>
        <v>Moribund</v>
      </c>
      <c r="BL37" t="str">
        <f>FieldCard!G1742</f>
        <v>Fair</v>
      </c>
      <c r="BM37" t="str">
        <f>FieldCard!G1872</f>
        <v>Poor</v>
      </c>
    </row>
    <row r="38" spans="16:65" ht="24" customHeight="1" x14ac:dyDescent="0.25">
      <c r="P38" s="9"/>
      <c r="Q38" s="9" t="str">
        <f>FieldCard!E35</f>
        <v>Good</v>
      </c>
      <c r="R38" s="9" t="str">
        <f>FieldCard!E157</f>
        <v>Good</v>
      </c>
      <c r="S38" s="9" t="str">
        <f>FieldCard!E287</f>
        <v>Good</v>
      </c>
      <c r="T38" s="9" t="str">
        <f>FieldCard!E419</f>
        <v>Fair</v>
      </c>
      <c r="U38" s="9" t="str">
        <f>FieldCard!E549</f>
        <v>Fair</v>
      </c>
      <c r="V38" s="9" t="str">
        <f>FieldCard!E679</f>
        <v>Good</v>
      </c>
      <c r="W38" s="9" t="str">
        <f>FieldCard!E814</f>
        <v>Poor</v>
      </c>
      <c r="X38" s="9" t="str">
        <f>FieldCard!E961</f>
        <v>Poor</v>
      </c>
      <c r="Y38" s="9" t="str">
        <f>FieldCard!E1090</f>
        <v>Moribund</v>
      </c>
      <c r="Z38" s="9" t="str">
        <f>FieldCard!E1220</f>
        <v>Poor</v>
      </c>
      <c r="AA38" s="9" t="str">
        <f>FieldCard!E1354</f>
        <v>Poor</v>
      </c>
      <c r="AB38" t="str">
        <f>FieldCard!E1485</f>
        <v>Fair</v>
      </c>
      <c r="AC38" s="9" t="str">
        <f>FieldCard!E1620</f>
        <v>Poor</v>
      </c>
      <c r="AD38" s="9" t="str">
        <f>FieldCard!E1743</f>
        <v>Fair</v>
      </c>
      <c r="AE38" s="9" t="str">
        <f>FieldCard!E1873</f>
        <v>Poor</v>
      </c>
      <c r="AF38" s="9"/>
      <c r="AG38" s="9"/>
      <c r="AH38" s="9" t="str">
        <f>FieldCard!F35</f>
        <v>Good</v>
      </c>
      <c r="AI38" s="9" t="str">
        <f>FieldCard!F157</f>
        <v>Good</v>
      </c>
      <c r="AJ38" s="9" t="str">
        <f>FieldCard!F287</f>
        <v>Good</v>
      </c>
      <c r="AK38" s="9" t="str">
        <f>FieldCard!F419</f>
        <v>Fair</v>
      </c>
      <c r="AL38" s="9" t="str">
        <f>FieldCard!F549</f>
        <v>Fair</v>
      </c>
      <c r="AM38" s="9" t="str">
        <f>FieldCard!F679</f>
        <v>Good</v>
      </c>
      <c r="AN38" s="9" t="str">
        <f>FieldCard!F814</f>
        <v>Fair</v>
      </c>
      <c r="AO38" s="9" t="str">
        <f>FieldCard!F961</f>
        <v>Dead</v>
      </c>
      <c r="AP38" s="9" t="str">
        <f>FieldCard!F1090</f>
        <v>Fair</v>
      </c>
      <c r="AQ38" s="9" t="str">
        <f>FieldCard!F1220</f>
        <v>Poor</v>
      </c>
      <c r="AR38" s="9" t="str">
        <f>FieldCard!F1354</f>
        <v>Moribund</v>
      </c>
      <c r="AS38" t="str">
        <f>FieldCard!F1485</f>
        <v>Poor</v>
      </c>
      <c r="AT38" s="9" t="str">
        <f>FieldCard!F1620</f>
        <v>Poor</v>
      </c>
      <c r="AU38" s="9" t="str">
        <f>FieldCard!F1743</f>
        <v>Good</v>
      </c>
      <c r="AV38" s="9" t="str">
        <f>FieldCard!F1873</f>
        <v>Poor</v>
      </c>
      <c r="AY38" t="str">
        <f>FieldCard!G35</f>
        <v>Good</v>
      </c>
      <c r="AZ38" t="str">
        <f>FieldCard!G157</f>
        <v>Good</v>
      </c>
      <c r="BA38" t="str">
        <f>FieldCard!G287</f>
        <v>Fair</v>
      </c>
      <c r="BB38" t="str">
        <f>FieldCard!G419</f>
        <v>Good</v>
      </c>
      <c r="BC38" t="str">
        <f>FieldCard!G549</f>
        <v>Fair</v>
      </c>
      <c r="BD38" t="str">
        <f>FieldCard!G679</f>
        <v>Good</v>
      </c>
      <c r="BE38" t="str">
        <f>FieldCard!G814</f>
        <v>Fair</v>
      </c>
      <c r="BF38" t="str">
        <f>FieldCard!G961</f>
        <v>Missing</v>
      </c>
      <c r="BG38" t="str">
        <f>FieldCard!G1090</f>
        <v>Dead</v>
      </c>
      <c r="BH38" t="str">
        <f>FieldCard!G1220</f>
        <v>Moribund</v>
      </c>
      <c r="BI38" t="str">
        <f>FieldCard!G1354</f>
        <v>Moribund</v>
      </c>
      <c r="BJ38" t="str">
        <f>FieldCard!G1485</f>
        <v>Fair</v>
      </c>
      <c r="BK38" t="str">
        <f>FieldCard!G1620</f>
        <v>Poor</v>
      </c>
      <c r="BL38" t="str">
        <f>FieldCard!G1743</f>
        <v>Good</v>
      </c>
      <c r="BM38" t="str">
        <f>FieldCard!G1873</f>
        <v>Poor</v>
      </c>
    </row>
    <row r="39" spans="16:65" ht="24" customHeight="1" x14ac:dyDescent="0.25">
      <c r="P39" s="9"/>
      <c r="Q39" s="9" t="str">
        <f>FieldCard!E36</f>
        <v>Good</v>
      </c>
      <c r="R39" s="9" t="str">
        <f>FieldCard!E158</f>
        <v>Good</v>
      </c>
      <c r="S39" s="9" t="str">
        <f>FieldCard!E288</f>
        <v>Fair</v>
      </c>
      <c r="T39" s="9" t="str">
        <f>FieldCard!E420</f>
        <v>Fair</v>
      </c>
      <c r="U39" s="9" t="str">
        <f>FieldCard!E550</f>
        <v>Good</v>
      </c>
      <c r="V39" s="9" t="str">
        <f>FieldCard!E680</f>
        <v>Poor</v>
      </c>
      <c r="W39" s="9" t="str">
        <f>FieldCard!E815</f>
        <v>Poor</v>
      </c>
      <c r="X39" s="9" t="str">
        <f>FieldCard!E962</f>
        <v>Missing</v>
      </c>
      <c r="Y39" s="9" t="str">
        <f>FieldCard!E1091</f>
        <v>Fair</v>
      </c>
      <c r="Z39" s="9" t="str">
        <f>FieldCard!E1221</f>
        <v>Fair</v>
      </c>
      <c r="AA39" s="9" t="str">
        <f>FieldCard!E1355</f>
        <v>Poor</v>
      </c>
      <c r="AB39" s="22" t="str">
        <f>FieldCard!E1486</f>
        <v>Poor</v>
      </c>
      <c r="AC39" s="9" t="str">
        <f>FieldCard!E1621</f>
        <v>Poor</v>
      </c>
      <c r="AD39" s="9" t="str">
        <f>FieldCard!E1744</f>
        <v>Poor</v>
      </c>
      <c r="AE39" s="9" t="str">
        <f>FieldCard!E1874</f>
        <v>Poor</v>
      </c>
      <c r="AF39" s="9"/>
      <c r="AG39" s="9"/>
      <c r="AH39" s="9" t="str">
        <f>FieldCard!F36</f>
        <v>Good</v>
      </c>
      <c r="AI39" s="9" t="str">
        <f>FieldCard!F158</f>
        <v>Good</v>
      </c>
      <c r="AJ39" s="9" t="str">
        <f>FieldCard!F288</f>
        <v>Good</v>
      </c>
      <c r="AK39" s="9" t="str">
        <f>FieldCard!F420</f>
        <v>Good</v>
      </c>
      <c r="AL39" s="9" t="str">
        <f>FieldCard!F550</f>
        <v>Fair</v>
      </c>
      <c r="AM39" s="9" t="str">
        <f>FieldCard!F680</f>
        <v>Fair</v>
      </c>
      <c r="AN39" s="9" t="str">
        <f>FieldCard!F815</f>
        <v>Dead</v>
      </c>
      <c r="AO39" s="9" t="str">
        <f>FieldCard!F962</f>
        <v>Dead</v>
      </c>
      <c r="AP39" s="9" t="str">
        <f>FieldCard!F1091</f>
        <v>Fair</v>
      </c>
      <c r="AQ39" s="9" t="str">
        <f>FieldCard!F1221</f>
        <v>Moribund</v>
      </c>
      <c r="AR39" s="9" t="str">
        <f>FieldCard!F1355</f>
        <v>Poor</v>
      </c>
      <c r="AS39" s="22" t="str">
        <f>FieldCard!F1486</f>
        <v>Fair</v>
      </c>
      <c r="AT39" s="9" t="str">
        <f>FieldCard!F1621</f>
        <v>Poor</v>
      </c>
      <c r="AU39" s="9" t="str">
        <f>FieldCard!F1744</f>
        <v>Poor</v>
      </c>
      <c r="AV39" s="9" t="str">
        <f>FieldCard!F1874</f>
        <v>Poor</v>
      </c>
      <c r="AY39" t="str">
        <f>FieldCard!G36</f>
        <v>Good</v>
      </c>
      <c r="AZ39" t="str">
        <f>FieldCard!G158</f>
        <v>Fair</v>
      </c>
      <c r="BA39" t="str">
        <f>FieldCard!G288</f>
        <v>Fair</v>
      </c>
      <c r="BB39" t="str">
        <f>FieldCard!G420</f>
        <v>Good</v>
      </c>
      <c r="BC39" t="str">
        <f>FieldCard!G550</f>
        <v>Poor</v>
      </c>
      <c r="BD39" t="str">
        <f>FieldCard!G680</f>
        <v>Poor</v>
      </c>
      <c r="BE39" t="str">
        <f>FieldCard!G815</f>
        <v>Dead</v>
      </c>
      <c r="BF39" t="str">
        <f>FieldCard!G962</f>
        <v>Dead</v>
      </c>
      <c r="BG39" t="str">
        <f>FieldCard!G1091</f>
        <v>Good</v>
      </c>
      <c r="BH39" t="str">
        <f>FieldCard!G1221</f>
        <v>Moribund</v>
      </c>
      <c r="BI39" t="str">
        <f>FieldCard!G1355</f>
        <v>Poor</v>
      </c>
      <c r="BJ39" t="str">
        <f>FieldCard!G1486</f>
        <v>Moribund</v>
      </c>
      <c r="BK39" t="str">
        <f>FieldCard!G1621</f>
        <v>Poor</v>
      </c>
      <c r="BL39" t="str">
        <f>FieldCard!G1744</f>
        <v>Moribund</v>
      </c>
      <c r="BM39" t="str">
        <f>FieldCard!G1874</f>
        <v>Poor</v>
      </c>
    </row>
    <row r="40" spans="16:65" ht="24" customHeight="1" x14ac:dyDescent="0.25">
      <c r="P40" s="9"/>
      <c r="Q40" s="9" t="str">
        <f>FieldCard!E37</f>
        <v>Fair</v>
      </c>
      <c r="R40" s="9" t="str">
        <f>FieldCard!E159</f>
        <v>Good</v>
      </c>
      <c r="S40" s="9" t="str">
        <f>FieldCard!E289</f>
        <v>Good</v>
      </c>
      <c r="T40" s="9" t="str">
        <f>FieldCard!E421</f>
        <v>Good</v>
      </c>
      <c r="U40" s="9" t="str">
        <f>FieldCard!E551</f>
        <v>Fair</v>
      </c>
      <c r="V40" s="9" t="str">
        <f>FieldCard!E681</f>
        <v>Good</v>
      </c>
      <c r="W40" s="9" t="str">
        <f>FieldCard!E816</f>
        <v>Poor</v>
      </c>
      <c r="X40" s="9" t="str">
        <f>FieldCard!E963</f>
        <v>Moribund</v>
      </c>
      <c r="Y40" s="9" t="str">
        <f>FieldCard!E1092</f>
        <v>Fair</v>
      </c>
      <c r="Z40" s="9" t="str">
        <f>FieldCard!E1222</f>
        <v>Poor</v>
      </c>
      <c r="AA40" s="9" t="str">
        <f>FieldCard!E1356</f>
        <v>Poor</v>
      </c>
      <c r="AB40" s="22" t="str">
        <f>FieldCard!E1487</f>
        <v>Poor</v>
      </c>
      <c r="AC40" s="9" t="str">
        <f>FieldCard!E1622</f>
        <v>Poor</v>
      </c>
      <c r="AD40" s="9" t="str">
        <f>FieldCard!E1745</f>
        <v>Poor</v>
      </c>
      <c r="AE40" s="9" t="str">
        <f>FieldCard!E1875</f>
        <v>Poor</v>
      </c>
      <c r="AF40" s="9"/>
      <c r="AG40" s="9"/>
      <c r="AH40" s="9" t="str">
        <f>FieldCard!F37</f>
        <v>Good</v>
      </c>
      <c r="AI40" s="9" t="str">
        <f>FieldCard!F159</f>
        <v>Good</v>
      </c>
      <c r="AJ40" s="9" t="str">
        <f>FieldCard!F289</f>
        <v>Good</v>
      </c>
      <c r="AK40" s="9" t="str">
        <f>FieldCard!F421</f>
        <v>Good</v>
      </c>
      <c r="AL40" s="9" t="str">
        <f>FieldCard!F551</f>
        <v>Fair</v>
      </c>
      <c r="AM40" s="9" t="str">
        <f>FieldCard!F681</f>
        <v>Fair</v>
      </c>
      <c r="AN40" s="9" t="str">
        <f>FieldCard!F816</f>
        <v>Fair</v>
      </c>
      <c r="AO40" s="9" t="str">
        <f>FieldCard!F963</f>
        <v>Fair</v>
      </c>
      <c r="AP40" s="9" t="str">
        <f>FieldCard!F1092</f>
        <v>Moribund</v>
      </c>
      <c r="AQ40" s="9" t="str">
        <f>FieldCard!F1222</f>
        <v>Moribund</v>
      </c>
      <c r="AR40" s="9" t="str">
        <f>FieldCard!F1356</f>
        <v>Moribund</v>
      </c>
      <c r="AS40" s="22" t="str">
        <f>FieldCard!F1487</f>
        <v>Moribund</v>
      </c>
      <c r="AT40" s="9" t="str">
        <f>FieldCard!F1622</f>
        <v>Fair</v>
      </c>
      <c r="AU40" s="9" t="str">
        <f>FieldCard!F1745</f>
        <v>Poor</v>
      </c>
      <c r="AV40" s="9" t="str">
        <f>FieldCard!F1875</f>
        <v>Poor</v>
      </c>
      <c r="AY40" t="str">
        <f>FieldCard!G37</f>
        <v>Good</v>
      </c>
      <c r="AZ40" t="str">
        <f>FieldCard!G159</f>
        <v>Fair</v>
      </c>
      <c r="BA40" t="str">
        <f>FieldCard!G289</f>
        <v>Good</v>
      </c>
      <c r="BB40" t="str">
        <f>FieldCard!G421</f>
        <v>Good</v>
      </c>
      <c r="BC40" t="str">
        <f>FieldCard!G551</f>
        <v>Fair</v>
      </c>
      <c r="BD40" t="str">
        <f>FieldCard!G681</f>
        <v>Fair</v>
      </c>
      <c r="BE40" t="str">
        <f>FieldCard!G816</f>
        <v>Missing</v>
      </c>
      <c r="BF40" t="str">
        <f>FieldCard!G963</f>
        <v>Fair</v>
      </c>
      <c r="BG40" t="str">
        <f>FieldCard!G1092</f>
        <v>Good</v>
      </c>
      <c r="BH40" t="str">
        <f>FieldCard!G1222</f>
        <v>Moribund</v>
      </c>
      <c r="BI40" t="str">
        <f>FieldCard!G1356</f>
        <v>Poor</v>
      </c>
      <c r="BJ40" t="str">
        <f>FieldCard!G1487</f>
        <v>Moribund</v>
      </c>
      <c r="BK40" t="str">
        <f>FieldCard!G1622</f>
        <v>Fair</v>
      </c>
      <c r="BL40" t="str">
        <f>FieldCard!G1745</f>
        <v>Moribund</v>
      </c>
      <c r="BM40" t="str">
        <f>FieldCard!G1875</f>
        <v>Poor</v>
      </c>
    </row>
    <row r="41" spans="16:65" ht="24" customHeight="1" x14ac:dyDescent="0.25">
      <c r="P41" s="9"/>
      <c r="Q41" s="9" t="str">
        <f>FieldCard!E38</f>
        <v>Good</v>
      </c>
      <c r="R41" s="9" t="str">
        <f>FieldCard!E160</f>
        <v>Good</v>
      </c>
      <c r="S41" s="9" t="str">
        <f>FieldCard!E290</f>
        <v>Good</v>
      </c>
      <c r="T41" s="9" t="str">
        <f>FieldCard!E422</f>
        <v>Good</v>
      </c>
      <c r="U41" s="9" t="str">
        <f>FieldCard!E552</f>
        <v>Good</v>
      </c>
      <c r="V41" s="9" t="str">
        <f>FieldCard!E682</f>
        <v>Good</v>
      </c>
      <c r="W41" s="9" t="str">
        <f>FieldCard!E817</f>
        <v>Poor</v>
      </c>
      <c r="X41" s="9" t="str">
        <f>FieldCard!E964</f>
        <v>Poor</v>
      </c>
      <c r="Y41" s="9" t="str">
        <f>FieldCard!E1093</f>
        <v>Poor</v>
      </c>
      <c r="Z41" s="9" t="str">
        <f>FieldCard!E1223</f>
        <v>Poor</v>
      </c>
      <c r="AA41" s="9" t="str">
        <f>FieldCard!E1357</f>
        <v>Poor</v>
      </c>
      <c r="AB41" s="22" t="str">
        <f>FieldCard!E1488</f>
        <v>Poor</v>
      </c>
      <c r="AC41" s="9" t="str">
        <f>FieldCard!E1623</f>
        <v>Moribund</v>
      </c>
      <c r="AD41" s="9" t="str">
        <f>FieldCard!E1746</f>
        <v>Poor</v>
      </c>
      <c r="AE41" s="9" t="str">
        <f>FieldCard!E1876</f>
        <v>Poor</v>
      </c>
      <c r="AF41" s="9"/>
      <c r="AG41" s="9"/>
      <c r="AH41" s="9" t="str">
        <f>FieldCard!F38</f>
        <v>Good</v>
      </c>
      <c r="AI41" s="9" t="str">
        <f>FieldCard!F160</f>
        <v>Good</v>
      </c>
      <c r="AJ41" s="9" t="str">
        <f>FieldCard!F290</f>
        <v>Fair</v>
      </c>
      <c r="AK41" s="9" t="str">
        <f>FieldCard!F422</f>
        <v>Good</v>
      </c>
      <c r="AL41" s="9" t="str">
        <f>FieldCard!F552</f>
        <v>Fair</v>
      </c>
      <c r="AM41" s="9" t="str">
        <f>FieldCard!F682</f>
        <v>Good</v>
      </c>
      <c r="AN41" s="9" t="str">
        <f>FieldCard!F817</f>
        <v>Moribund</v>
      </c>
      <c r="AO41" s="9" t="str">
        <f>FieldCard!F964</f>
        <v>Poor</v>
      </c>
      <c r="AP41" s="9" t="str">
        <f>FieldCard!F1093</f>
        <v>Fair</v>
      </c>
      <c r="AQ41" s="9" t="str">
        <f>FieldCard!F1223</f>
        <v>Poor</v>
      </c>
      <c r="AR41" s="9" t="str">
        <f>FieldCard!F1357</f>
        <v>Poor</v>
      </c>
      <c r="AS41" s="22" t="str">
        <f>FieldCard!F1488</f>
        <v>Moribund</v>
      </c>
      <c r="AT41" s="9" t="str">
        <f>FieldCard!F1623</f>
        <v>Moribund</v>
      </c>
      <c r="AU41" s="9" t="str">
        <f>FieldCard!F1746</f>
        <v>Poor</v>
      </c>
      <c r="AV41" s="9" t="str">
        <f>FieldCard!F1876</f>
        <v>Poor</v>
      </c>
      <c r="AY41" t="str">
        <f>FieldCard!G38</f>
        <v>Good</v>
      </c>
      <c r="AZ41" t="str">
        <f>FieldCard!G160</f>
        <v>Fair</v>
      </c>
      <c r="BA41" t="str">
        <f>FieldCard!G290</f>
        <v>Good</v>
      </c>
      <c r="BB41" t="str">
        <f>FieldCard!G422</f>
        <v>Good</v>
      </c>
      <c r="BC41" t="str">
        <f>FieldCard!G552</f>
        <v>Fair</v>
      </c>
      <c r="BD41" t="str">
        <f>FieldCard!G682</f>
        <v>Good</v>
      </c>
      <c r="BE41" t="str">
        <f>FieldCard!G817</f>
        <v>Dead</v>
      </c>
      <c r="BF41" t="str">
        <f>FieldCard!G964</f>
        <v>Missing</v>
      </c>
      <c r="BG41" t="str">
        <f>FieldCard!G1093</f>
        <v>Poor</v>
      </c>
      <c r="BH41" t="str">
        <f>FieldCard!G1223</f>
        <v>Moribund</v>
      </c>
      <c r="BI41" t="str">
        <f>FieldCard!G1357</f>
        <v>Poor</v>
      </c>
      <c r="BJ41" t="str">
        <f>FieldCard!G1488</f>
        <v>Moribund</v>
      </c>
      <c r="BK41" t="str">
        <f>FieldCard!G1623</f>
        <v>Dead</v>
      </c>
      <c r="BL41" t="str">
        <f>FieldCard!G1746</f>
        <v>Poor</v>
      </c>
      <c r="BM41" t="str">
        <f>FieldCard!G1876</f>
        <v>Poor</v>
      </c>
    </row>
    <row r="42" spans="16:65" ht="24" customHeight="1" x14ac:dyDescent="0.25">
      <c r="P42" s="9"/>
      <c r="Q42" s="9" t="str">
        <f>FieldCard!E39</f>
        <v>Good</v>
      </c>
      <c r="R42" s="9" t="str">
        <f>FieldCard!E161</f>
        <v>Good</v>
      </c>
      <c r="S42" s="9" t="str">
        <f>FieldCard!E291</f>
        <v>Fair</v>
      </c>
      <c r="T42" s="9" t="str">
        <f>FieldCard!E423</f>
        <v>Good</v>
      </c>
      <c r="U42" s="9" t="str">
        <f>FieldCard!E553</f>
        <v>Fair</v>
      </c>
      <c r="V42" s="9" t="str">
        <f>FieldCard!E683</f>
        <v>Poor</v>
      </c>
      <c r="W42" s="9" t="str">
        <f>FieldCard!E818</f>
        <v>Poor</v>
      </c>
      <c r="X42" s="9" t="str">
        <f>FieldCard!E965</f>
        <v>Missing</v>
      </c>
      <c r="Y42" s="9" t="str">
        <f>FieldCard!E1094</f>
        <v>Poor</v>
      </c>
      <c r="Z42" s="9" t="str">
        <f>FieldCard!E1224</f>
        <v>Poor</v>
      </c>
      <c r="AA42" s="9" t="str">
        <f>FieldCard!E1358</f>
        <v>Poor</v>
      </c>
      <c r="AB42" s="22" t="str">
        <f>FieldCard!E1489</f>
        <v>Poor</v>
      </c>
      <c r="AC42" s="9" t="str">
        <f>FieldCard!E1624</f>
        <v>Poor</v>
      </c>
      <c r="AD42" s="9" t="str">
        <f>FieldCard!E1747</f>
        <v>Poor</v>
      </c>
      <c r="AE42" s="9" t="str">
        <f>FieldCard!E1877</f>
        <v>Poor</v>
      </c>
      <c r="AF42" s="9"/>
      <c r="AG42" s="9"/>
      <c r="AH42" s="9" t="str">
        <f>FieldCard!F39</f>
        <v>Good</v>
      </c>
      <c r="AI42" s="9" t="str">
        <f>FieldCard!F161</f>
        <v>Good</v>
      </c>
      <c r="AJ42" s="9" t="str">
        <f>FieldCard!F291</f>
        <v>Fair</v>
      </c>
      <c r="AK42" s="9" t="str">
        <f>FieldCard!F423</f>
        <v>Good</v>
      </c>
      <c r="AL42" s="9" t="str">
        <f>FieldCard!F553</f>
        <v>Fair</v>
      </c>
      <c r="AM42" s="9" t="str">
        <f>FieldCard!F683</f>
        <v>Poor</v>
      </c>
      <c r="AN42" s="9" t="str">
        <f>FieldCard!F818</f>
        <v>Fair</v>
      </c>
      <c r="AO42" s="9" t="str">
        <f>FieldCard!F965</f>
        <v>Dead</v>
      </c>
      <c r="AP42" s="9" t="str">
        <f>FieldCard!F1094</f>
        <v>Poor</v>
      </c>
      <c r="AQ42" s="9" t="str">
        <f>FieldCard!F1224</f>
        <v>Poor</v>
      </c>
      <c r="AR42" s="9" t="str">
        <f>FieldCard!F1358</f>
        <v>Moribund</v>
      </c>
      <c r="AS42" s="22" t="str">
        <f>FieldCard!F1489</f>
        <v>Poor</v>
      </c>
      <c r="AT42" s="9" t="str">
        <f>FieldCard!F1624</f>
        <v>Moribund</v>
      </c>
      <c r="AU42" s="9" t="str">
        <f>FieldCard!F1747</f>
        <v>Moribund</v>
      </c>
      <c r="AV42" s="9" t="str">
        <f>FieldCard!F1877</f>
        <v>Poor</v>
      </c>
      <c r="AY42" t="str">
        <f>FieldCard!G39</f>
        <v>Good</v>
      </c>
      <c r="AZ42" t="str">
        <f>FieldCard!G161</f>
        <v>Good</v>
      </c>
      <c r="BA42" t="str">
        <f>FieldCard!G291</f>
        <v>Good</v>
      </c>
      <c r="BB42" t="str">
        <f>FieldCard!G423</f>
        <v>Fair</v>
      </c>
      <c r="BC42" t="str">
        <f>FieldCard!G553</f>
        <v>Fair</v>
      </c>
      <c r="BD42" t="str">
        <f>FieldCard!G683</f>
        <v>Fair</v>
      </c>
      <c r="BE42" t="str">
        <f>FieldCard!G818</f>
        <v>Fair</v>
      </c>
      <c r="BF42" t="str">
        <f>FieldCard!G965</f>
        <v>Missing</v>
      </c>
      <c r="BG42" t="str">
        <f>FieldCard!G1094</f>
        <v>Fair</v>
      </c>
      <c r="BH42" t="str">
        <f>FieldCard!G1224</f>
        <v>Moribund</v>
      </c>
      <c r="BI42" t="str">
        <f>FieldCard!G1358</f>
        <v>Missing</v>
      </c>
      <c r="BJ42" t="str">
        <f>FieldCard!G1489</f>
        <v>Dead</v>
      </c>
      <c r="BK42" t="str">
        <f>FieldCard!G1624</f>
        <v>Missing</v>
      </c>
      <c r="BL42" t="str">
        <f>FieldCard!G1747</f>
        <v>Poor</v>
      </c>
      <c r="BM42" t="str">
        <f>FieldCard!G1877</f>
        <v>Poor</v>
      </c>
    </row>
    <row r="43" spans="16:65" ht="24" customHeight="1" x14ac:dyDescent="0.25">
      <c r="P43" s="9"/>
      <c r="Q43" s="9" t="str">
        <f>FieldCard!E40</f>
        <v>Good</v>
      </c>
      <c r="R43" s="9" t="str">
        <f>FieldCard!E162</f>
        <v>Good</v>
      </c>
      <c r="S43" s="9" t="str">
        <f>FieldCard!E292</f>
        <v>Good</v>
      </c>
      <c r="T43" s="9" t="str">
        <f>FieldCard!E424</f>
        <v>Good</v>
      </c>
      <c r="U43" s="9" t="str">
        <f>FieldCard!E554</f>
        <v>Fair</v>
      </c>
      <c r="V43" s="9" t="str">
        <f>FieldCard!E684</f>
        <v>Poor</v>
      </c>
      <c r="W43" s="9" t="str">
        <f>FieldCard!E819</f>
        <v>Poor</v>
      </c>
      <c r="X43" s="9" t="str">
        <f>FieldCard!E966</f>
        <v>Fair</v>
      </c>
      <c r="Y43" s="9" t="str">
        <f>FieldCard!E1095</f>
        <v>Poor</v>
      </c>
      <c r="Z43" s="9" t="str">
        <f>FieldCard!E1225</f>
        <v>Fair</v>
      </c>
      <c r="AA43" s="9" t="str">
        <f>FieldCard!E1359</f>
        <v>Poor</v>
      </c>
      <c r="AB43" s="22" t="str">
        <f>FieldCard!E1490</f>
        <v>Poor</v>
      </c>
      <c r="AC43" s="9" t="str">
        <f>FieldCard!E1625</f>
        <v>Poor</v>
      </c>
      <c r="AD43" s="9" t="str">
        <f>FieldCard!E1748</f>
        <v>Poor</v>
      </c>
      <c r="AE43" s="9" t="str">
        <f>FieldCard!E1878</f>
        <v>Poor</v>
      </c>
      <c r="AF43" s="9"/>
      <c r="AG43" s="9"/>
      <c r="AH43" s="9" t="str">
        <f>FieldCard!F40</f>
        <v>Good</v>
      </c>
      <c r="AI43" s="9" t="str">
        <f>FieldCard!F162</f>
        <v>Good</v>
      </c>
      <c r="AJ43" s="9" t="str">
        <f>FieldCard!F292</f>
        <v>Fair</v>
      </c>
      <c r="AK43" s="9" t="str">
        <f>FieldCard!F424</f>
        <v>Fair</v>
      </c>
      <c r="AL43" s="9" t="str">
        <f>FieldCard!F554</f>
        <v>Poor</v>
      </c>
      <c r="AM43" s="9" t="str">
        <f>FieldCard!F684</f>
        <v>Poor</v>
      </c>
      <c r="AN43" s="9" t="str">
        <f>FieldCard!F819</f>
        <v>Poor</v>
      </c>
      <c r="AO43" s="9" t="str">
        <f>FieldCard!F966</f>
        <v>Poor</v>
      </c>
      <c r="AP43" s="9" t="str">
        <f>FieldCard!F1095</f>
        <v>Dead</v>
      </c>
      <c r="AQ43" s="9" t="str">
        <f>FieldCard!F1225</f>
        <v>Poor</v>
      </c>
      <c r="AR43" s="9" t="str">
        <f>FieldCard!F1359</f>
        <v>Moribund</v>
      </c>
      <c r="AS43" s="22" t="str">
        <f>FieldCard!F1490</f>
        <v>Poor</v>
      </c>
      <c r="AT43" s="9" t="str">
        <f>FieldCard!F1625</f>
        <v>Fair</v>
      </c>
      <c r="AU43" s="9" t="str">
        <f>FieldCard!F1748</f>
        <v>Poor</v>
      </c>
      <c r="AV43" s="9" t="str">
        <f>FieldCard!F1878</f>
        <v>Poor</v>
      </c>
      <c r="AY43" t="str">
        <f>FieldCard!G40</f>
        <v>Good</v>
      </c>
      <c r="AZ43" t="str">
        <f>FieldCard!G162</f>
        <v>Good</v>
      </c>
      <c r="BA43" t="str">
        <f>FieldCard!G292</f>
        <v>Good</v>
      </c>
      <c r="BB43" t="str">
        <f>FieldCard!G424</f>
        <v>Fair</v>
      </c>
      <c r="BC43" t="str">
        <f>FieldCard!G554</f>
        <v>Poor</v>
      </c>
      <c r="BD43" t="str">
        <f>FieldCard!G684</f>
        <v>Fair</v>
      </c>
      <c r="BE43" t="str">
        <f>FieldCard!G819</f>
        <v>Dead</v>
      </c>
      <c r="BF43" t="str">
        <f>FieldCard!G966</f>
        <v>Missing</v>
      </c>
      <c r="BG43" t="str">
        <f>FieldCard!G1095</f>
        <v>Poor</v>
      </c>
      <c r="BH43" t="str">
        <f>FieldCard!G1225</f>
        <v>Dead</v>
      </c>
      <c r="BI43" t="str">
        <f>FieldCard!G1359</f>
        <v>Missing</v>
      </c>
      <c r="BJ43" t="str">
        <f>FieldCard!G1490</f>
        <v>Moribund</v>
      </c>
      <c r="BK43" t="str">
        <f>FieldCard!G1625</f>
        <v>Good</v>
      </c>
      <c r="BL43" t="str">
        <f>FieldCard!G1748</f>
        <v>Dead</v>
      </c>
      <c r="BM43" t="str">
        <f>FieldCard!G1878</f>
        <v>Poor</v>
      </c>
    </row>
    <row r="44" spans="16:65" ht="24" customHeight="1" x14ac:dyDescent="0.25">
      <c r="P44" s="9"/>
      <c r="Q44" s="9" t="str">
        <f>FieldCard!E41</f>
        <v>Good</v>
      </c>
      <c r="R44" s="9" t="str">
        <f>FieldCard!E163</f>
        <v>Fair</v>
      </c>
      <c r="S44" s="9" t="str">
        <f>FieldCard!E293</f>
        <v>Good</v>
      </c>
      <c r="T44" s="9" t="str">
        <f>FieldCard!E425</f>
        <v>Fair</v>
      </c>
      <c r="U44" s="9" t="str">
        <f>FieldCard!E555</f>
        <v>Poor</v>
      </c>
      <c r="V44" s="9" t="str">
        <f>FieldCard!E685</f>
        <v>Fair</v>
      </c>
      <c r="W44" s="9" t="str">
        <f>FieldCard!E820</f>
        <v>Missing</v>
      </c>
      <c r="X44" s="9" t="str">
        <f>FieldCard!E967</f>
        <v>Dead</v>
      </c>
      <c r="Y44" s="9" t="str">
        <f>FieldCard!E1096</f>
        <v>Dead</v>
      </c>
      <c r="Z44" s="9" t="str">
        <f>FieldCard!E1226</f>
        <v>Fair</v>
      </c>
      <c r="AA44" s="9" t="str">
        <f>FieldCard!E1360</f>
        <v>Poor</v>
      </c>
      <c r="AB44" s="22" t="str">
        <f>FieldCard!E1491</f>
        <v>Poor</v>
      </c>
      <c r="AC44" s="9" t="str">
        <f>FieldCard!E1626</f>
        <v>Fair</v>
      </c>
      <c r="AD44" s="9" t="str">
        <f>FieldCard!E1749</f>
        <v>Poor</v>
      </c>
      <c r="AE44" s="9" t="str">
        <f>FieldCard!E1879</f>
        <v>Poor</v>
      </c>
      <c r="AF44" s="9"/>
      <c r="AG44" s="9"/>
      <c r="AH44" s="9" t="str">
        <f>FieldCard!F41</f>
        <v>Good</v>
      </c>
      <c r="AI44" s="9" t="str">
        <f>FieldCard!F163</f>
        <v>Good</v>
      </c>
      <c r="AJ44" s="9" t="str">
        <f>FieldCard!F293</f>
        <v>Fair</v>
      </c>
      <c r="AK44" s="9" t="str">
        <f>FieldCard!F425</f>
        <v>Poor</v>
      </c>
      <c r="AL44" s="9" t="str">
        <f>FieldCard!F555</f>
        <v>Poor</v>
      </c>
      <c r="AM44" s="9" t="str">
        <f>FieldCard!F685</f>
        <v>Poor</v>
      </c>
      <c r="AN44" s="9" t="str">
        <f>FieldCard!F820</f>
        <v>Dead</v>
      </c>
      <c r="AO44" s="9" t="str">
        <f>FieldCard!F967</f>
        <v>Fair</v>
      </c>
      <c r="AP44" s="9" t="str">
        <f>FieldCard!F1096</f>
        <v>Dead</v>
      </c>
      <c r="AQ44" s="9" t="str">
        <f>FieldCard!F1226</f>
        <v>Poor</v>
      </c>
      <c r="AR44" s="9" t="str">
        <f>FieldCard!F1360</f>
        <v>Moribund</v>
      </c>
      <c r="AS44" s="22" t="str">
        <f>FieldCard!F1491</f>
        <v>Fair</v>
      </c>
      <c r="AT44" s="9" t="str">
        <f>FieldCard!F1626</f>
        <v>Fair</v>
      </c>
      <c r="AU44" s="9" t="str">
        <f>FieldCard!F1749</f>
        <v>Fair</v>
      </c>
      <c r="AV44" s="9" t="str">
        <f>FieldCard!F1879</f>
        <v>Poor</v>
      </c>
      <c r="AY44" t="str">
        <f>FieldCard!G41</f>
        <v>Fair</v>
      </c>
      <c r="AZ44" t="str">
        <f>FieldCard!G163</f>
        <v>Good</v>
      </c>
      <c r="BA44" t="str">
        <f>FieldCard!G293</f>
        <v>Fair</v>
      </c>
      <c r="BB44" t="str">
        <f>FieldCard!G425</f>
        <v>Fair</v>
      </c>
      <c r="BC44" t="str">
        <f>FieldCard!G555</f>
        <v>Fair</v>
      </c>
      <c r="BD44" t="str">
        <f>FieldCard!G685</f>
        <v>Fair</v>
      </c>
      <c r="BE44" t="str">
        <f>FieldCard!G820</f>
        <v>Dead</v>
      </c>
      <c r="BF44" t="str">
        <f>FieldCard!G967</f>
        <v>Missing</v>
      </c>
      <c r="BG44" t="str">
        <f>FieldCard!G1096</f>
        <v>Missing</v>
      </c>
      <c r="BH44" t="str">
        <f>FieldCard!G1226</f>
        <v>Moribund</v>
      </c>
      <c r="BI44" t="str">
        <f>FieldCard!G1360</f>
        <v>Poor</v>
      </c>
      <c r="BJ44" t="str">
        <f>FieldCard!G1491</f>
        <v>Poor</v>
      </c>
      <c r="BK44" t="str">
        <f>FieldCard!G1626</f>
        <v>Good</v>
      </c>
      <c r="BL44" t="str">
        <f>FieldCard!G1749</f>
        <v>Good</v>
      </c>
      <c r="BM44" t="str">
        <f>FieldCard!G1879</f>
        <v>Poor</v>
      </c>
    </row>
    <row r="45" spans="16:65" ht="24" customHeight="1" x14ac:dyDescent="0.25">
      <c r="P45" s="9"/>
      <c r="Q45" s="9" t="str">
        <f>FieldCard!E42</f>
        <v>Good</v>
      </c>
      <c r="R45" s="9" t="str">
        <f>FieldCard!E164</f>
        <v>Good</v>
      </c>
      <c r="S45" s="9" t="str">
        <f>FieldCard!E294</f>
        <v>Good</v>
      </c>
      <c r="T45" s="9" t="str">
        <f>FieldCard!E426</f>
        <v>Poor</v>
      </c>
      <c r="U45" s="9" t="str">
        <f>FieldCard!E556</f>
        <v>Poor</v>
      </c>
      <c r="V45" s="9" t="str">
        <f>FieldCard!E686</f>
        <v>Poor</v>
      </c>
      <c r="W45" s="9" t="str">
        <f>FieldCard!E821</f>
        <v>Poor</v>
      </c>
      <c r="X45" s="9" t="str">
        <f>FieldCard!E968</f>
        <v>Poor</v>
      </c>
      <c r="Y45" s="9" t="str">
        <f>FieldCard!E1097</f>
        <v>Poor</v>
      </c>
      <c r="Z45" s="9" t="str">
        <f>FieldCard!E1227</f>
        <v>Fair</v>
      </c>
      <c r="AA45" s="9" t="str">
        <f>FieldCard!E1361</f>
        <v>Fair</v>
      </c>
      <c r="AB45" s="22" t="str">
        <f>FieldCard!E1492</f>
        <v>Poor</v>
      </c>
      <c r="AC45" s="9" t="str">
        <f>FieldCard!E1627</f>
        <v>Poor</v>
      </c>
      <c r="AD45" s="9" t="str">
        <f>FieldCard!E1750</f>
        <v>Fair</v>
      </c>
      <c r="AE45" s="9" t="str">
        <f>FieldCard!E1880</f>
        <v>Poor</v>
      </c>
      <c r="AF45" s="9"/>
      <c r="AG45" s="9"/>
      <c r="AH45" s="9" t="str">
        <f>FieldCard!F42</f>
        <v>Good</v>
      </c>
      <c r="AI45" s="9" t="str">
        <f>FieldCard!F164</f>
        <v>Fair</v>
      </c>
      <c r="AJ45" s="9" t="str">
        <f>FieldCard!F294</f>
        <v>Poor</v>
      </c>
      <c r="AK45" s="9" t="str">
        <f>FieldCard!F426</f>
        <v>Poor</v>
      </c>
      <c r="AL45" s="9" t="str">
        <f>FieldCard!F556</f>
        <v>Good</v>
      </c>
      <c r="AM45" s="9" t="str">
        <f>FieldCard!F686</f>
        <v>Poor</v>
      </c>
      <c r="AN45" s="9" t="str">
        <f>FieldCard!F821</f>
        <v>Dead</v>
      </c>
      <c r="AO45" s="9" t="str">
        <f>FieldCard!F968</f>
        <v>Missing</v>
      </c>
      <c r="AP45" s="9" t="str">
        <f>FieldCard!F1097</f>
        <v>Dead</v>
      </c>
      <c r="AQ45" s="9" t="str">
        <f>FieldCard!F1227</f>
        <v>Poor</v>
      </c>
      <c r="AR45" s="9" t="str">
        <f>FieldCard!F1361</f>
        <v>Moribund</v>
      </c>
      <c r="AS45" s="22" t="str">
        <f>FieldCard!F1492</f>
        <v>Poor</v>
      </c>
      <c r="AT45" s="9" t="str">
        <f>FieldCard!F1627</f>
        <v>Dead</v>
      </c>
      <c r="AU45" s="9" t="str">
        <f>FieldCard!F1750</f>
        <v>Fair</v>
      </c>
      <c r="AV45" s="9" t="str">
        <f>FieldCard!F1880</f>
        <v>Poor</v>
      </c>
      <c r="AY45" t="str">
        <f>FieldCard!G42</f>
        <v>Good</v>
      </c>
      <c r="AZ45" t="str">
        <f>FieldCard!G164</f>
        <v>Fair</v>
      </c>
      <c r="BA45" t="str">
        <f>FieldCard!G294</f>
        <v>Fair</v>
      </c>
      <c r="BB45" t="str">
        <f>FieldCard!G426</f>
        <v>Fair</v>
      </c>
      <c r="BC45" t="str">
        <f>FieldCard!G556</f>
        <v>Fair</v>
      </c>
      <c r="BD45" t="str">
        <f>FieldCard!G686</f>
        <v>Fair</v>
      </c>
      <c r="BE45" t="str">
        <f>FieldCard!G821</f>
        <v>Dead</v>
      </c>
      <c r="BF45" t="str">
        <f>FieldCard!G968</f>
        <v>Poor</v>
      </c>
      <c r="BG45" t="str">
        <f>FieldCard!G1097</f>
        <v>Poor</v>
      </c>
      <c r="BH45" t="str">
        <f>FieldCard!G1227</f>
        <v>Moribund</v>
      </c>
      <c r="BI45" t="str">
        <f>FieldCard!G1361</f>
        <v>Poor</v>
      </c>
      <c r="BJ45" t="str">
        <f>FieldCard!G1492</f>
        <v>Poor</v>
      </c>
      <c r="BK45" t="str">
        <f>FieldCard!G1627</f>
        <v>Missing</v>
      </c>
      <c r="BL45" t="str">
        <f>FieldCard!G1750</f>
        <v>Good</v>
      </c>
      <c r="BM45" t="str">
        <f>FieldCard!G1880</f>
        <v>Poor</v>
      </c>
    </row>
    <row r="46" spans="16:65" ht="24" customHeight="1" x14ac:dyDescent="0.25">
      <c r="P46" s="9"/>
      <c r="Q46" s="9" t="str">
        <f>FieldCard!E43</f>
        <v>Good</v>
      </c>
      <c r="R46" s="9" t="str">
        <f>FieldCard!E165</f>
        <v>Good</v>
      </c>
      <c r="S46" s="9" t="str">
        <f>FieldCard!E295</f>
        <v>Good</v>
      </c>
      <c r="T46" s="9" t="str">
        <f>FieldCard!E427</f>
        <v>Fair</v>
      </c>
      <c r="U46" s="9" t="str">
        <f>FieldCard!E557</f>
        <v>Good</v>
      </c>
      <c r="V46" s="9" t="str">
        <f>FieldCard!E687</f>
        <v>Poor</v>
      </c>
      <c r="W46" s="9" t="str">
        <f>FieldCard!E822</f>
        <v>Moribund</v>
      </c>
      <c r="X46" s="9" t="str">
        <f>FieldCard!E969</f>
        <v>Poor</v>
      </c>
      <c r="Y46" s="9" t="str">
        <f>FieldCard!E1098</f>
        <v>Poor</v>
      </c>
      <c r="Z46" s="9" t="str">
        <f>FieldCard!E1228</f>
        <v>Fair</v>
      </c>
      <c r="AA46" s="9" t="str">
        <f>FieldCard!E1362</f>
        <v>Poor</v>
      </c>
      <c r="AB46" s="22" t="str">
        <f>FieldCard!E1493</f>
        <v>Poor</v>
      </c>
      <c r="AC46" s="9" t="str">
        <f>FieldCard!E1628</f>
        <v>Moribund</v>
      </c>
      <c r="AD46" s="9" t="str">
        <f>FieldCard!E1751</f>
        <v>Fair</v>
      </c>
      <c r="AE46" s="9" t="str">
        <f>FieldCard!E1881</f>
        <v>Poor</v>
      </c>
      <c r="AF46" s="9"/>
      <c r="AG46" s="9"/>
      <c r="AH46" s="9" t="str">
        <f>FieldCard!F43</f>
        <v>Fair</v>
      </c>
      <c r="AI46" s="9" t="str">
        <f>FieldCard!F165</f>
        <v>Fair</v>
      </c>
      <c r="AJ46" s="9" t="str">
        <f>FieldCard!F295</f>
        <v>Poor</v>
      </c>
      <c r="AK46" s="9" t="str">
        <f>FieldCard!F427</f>
        <v>Fair</v>
      </c>
      <c r="AL46" s="9" t="str">
        <f>FieldCard!F557</f>
        <v>Poor</v>
      </c>
      <c r="AM46" s="9" t="str">
        <f>FieldCard!F687</f>
        <v>Poor</v>
      </c>
      <c r="AN46" s="9" t="str">
        <f>FieldCard!F822</f>
        <v>Dead</v>
      </c>
      <c r="AO46" s="9" t="str">
        <f>FieldCard!F969</f>
        <v>Dead</v>
      </c>
      <c r="AP46" s="9" t="str">
        <f>FieldCard!F1098</f>
        <v>Dead</v>
      </c>
      <c r="AQ46" s="9" t="str">
        <f>FieldCard!F1228</f>
        <v>Poor</v>
      </c>
      <c r="AR46" s="9" t="str">
        <f>FieldCard!F1362</f>
        <v>Poor</v>
      </c>
      <c r="AS46" s="22" t="str">
        <f>FieldCard!F1493</f>
        <v>Poor</v>
      </c>
      <c r="AT46" s="9" t="str">
        <f>FieldCard!F1628</f>
        <v>Moribund</v>
      </c>
      <c r="AU46" s="9" t="str">
        <f>FieldCard!F1751</f>
        <v>Fair</v>
      </c>
      <c r="AV46" s="9" t="str">
        <f>FieldCard!F1881</f>
        <v>Poor</v>
      </c>
      <c r="AY46" t="str">
        <f>FieldCard!G43</f>
        <v>Good</v>
      </c>
      <c r="AZ46" t="str">
        <f>FieldCard!G165</f>
        <v>Fair</v>
      </c>
      <c r="BA46" t="str">
        <f>FieldCard!G295</f>
        <v>Poor</v>
      </c>
      <c r="BB46" t="str">
        <f>FieldCard!G427</f>
        <v>Poor</v>
      </c>
      <c r="BC46" t="str">
        <f>FieldCard!G557</f>
        <v>Poor</v>
      </c>
      <c r="BD46" t="str">
        <f>FieldCard!G687</f>
        <v>Poor</v>
      </c>
      <c r="BE46" t="str">
        <f>FieldCard!G822</f>
        <v>Fair</v>
      </c>
      <c r="BF46" t="str">
        <f>FieldCard!G969</f>
        <v>Poor</v>
      </c>
      <c r="BG46" t="str">
        <f>FieldCard!G1098</f>
        <v>Poor</v>
      </c>
      <c r="BH46" t="str">
        <f>FieldCard!G1228</f>
        <v>Moribund</v>
      </c>
      <c r="BI46" t="str">
        <f>FieldCard!G1362</f>
        <v>Poor</v>
      </c>
      <c r="BJ46" t="str">
        <f>FieldCard!G1493</f>
        <v>Poor</v>
      </c>
      <c r="BK46" t="str">
        <f>FieldCard!G1628</f>
        <v>Poor</v>
      </c>
      <c r="BL46" t="str">
        <f>FieldCard!G1751</f>
        <v>Dead</v>
      </c>
      <c r="BM46" t="str">
        <f>FieldCard!G1881</f>
        <v>Poor</v>
      </c>
    </row>
    <row r="47" spans="16:65" ht="24" customHeight="1" x14ac:dyDescent="0.25">
      <c r="P47" s="9"/>
      <c r="Q47" s="9" t="str">
        <f>FieldCard!E44</f>
        <v>Good</v>
      </c>
      <c r="R47" s="9" t="str">
        <f>FieldCard!E166</f>
        <v>Good</v>
      </c>
      <c r="S47" s="9" t="str">
        <f>FieldCard!E296</f>
        <v>Good</v>
      </c>
      <c r="T47" s="9" t="str">
        <f>FieldCard!E428</f>
        <v>Fair</v>
      </c>
      <c r="U47" s="9" t="str">
        <f>FieldCard!E558</f>
        <v>Poor</v>
      </c>
      <c r="V47" s="9" t="str">
        <f>FieldCard!E688</f>
        <v>Poor</v>
      </c>
      <c r="W47" s="9" t="str">
        <f>FieldCard!E823</f>
        <v>Poor</v>
      </c>
      <c r="X47" s="9" t="str">
        <f>FieldCard!E970</f>
        <v>Missing</v>
      </c>
      <c r="Y47" s="9" t="str">
        <f>FieldCard!E1099</f>
        <v>Moribund</v>
      </c>
      <c r="Z47" s="9" t="str">
        <f>FieldCard!E1229</f>
        <v>Fair</v>
      </c>
      <c r="AA47" s="9" t="str">
        <f>FieldCard!E1363</f>
        <v>Poor</v>
      </c>
      <c r="AB47" s="22" t="str">
        <f>FieldCard!E1494</f>
        <v>Poor</v>
      </c>
      <c r="AC47" s="9" t="str">
        <f>FieldCard!E1629</f>
        <v>Poor</v>
      </c>
      <c r="AD47" s="9" t="str">
        <f>FieldCard!E1752</f>
        <v>Poor</v>
      </c>
      <c r="AE47" s="9" t="str">
        <f>FieldCard!E1882</f>
        <v>Poor</v>
      </c>
      <c r="AF47" s="9"/>
      <c r="AG47" s="9"/>
      <c r="AH47" s="9" t="str">
        <f>FieldCard!F44</f>
        <v>Fair</v>
      </c>
      <c r="AI47" s="9" t="str">
        <f>FieldCard!F166</f>
        <v>Fair</v>
      </c>
      <c r="AJ47" s="9" t="str">
        <f>FieldCard!F296</f>
        <v>Fair</v>
      </c>
      <c r="AK47" s="9" t="str">
        <f>FieldCard!F428</f>
        <v>Poor</v>
      </c>
      <c r="AL47" s="9" t="str">
        <f>FieldCard!F558</f>
        <v>Poor</v>
      </c>
      <c r="AM47" s="9" t="str">
        <f>FieldCard!F688</f>
        <v>Poor</v>
      </c>
      <c r="AN47" s="9" t="str">
        <f>FieldCard!F823</f>
        <v>Moribund</v>
      </c>
      <c r="AO47" s="9" t="str">
        <f>FieldCard!F970</f>
        <v>Dead</v>
      </c>
      <c r="AP47" s="9" t="str">
        <f>FieldCard!F1099</f>
        <v>Dead</v>
      </c>
      <c r="AQ47" s="9" t="str">
        <f>FieldCard!F1229</f>
        <v>Poor</v>
      </c>
      <c r="AR47" s="9" t="str">
        <f>FieldCard!F1363</f>
        <v>Moribund</v>
      </c>
      <c r="AS47" s="22" t="str">
        <f>FieldCard!F1494</f>
        <v>Fair</v>
      </c>
      <c r="AT47" s="9" t="str">
        <f>FieldCard!F1629</f>
        <v>Moribund</v>
      </c>
      <c r="AU47" s="9" t="str">
        <f>FieldCard!F1752</f>
        <v>Poor</v>
      </c>
      <c r="AV47" s="9" t="str">
        <f>FieldCard!F1882</f>
        <v>Moribund</v>
      </c>
      <c r="AY47" t="str">
        <f>FieldCard!G44</f>
        <v>Fair</v>
      </c>
      <c r="AZ47" t="str">
        <f>FieldCard!G166</f>
        <v>Fair</v>
      </c>
      <c r="BA47" t="str">
        <f>FieldCard!G296</f>
        <v>Fair</v>
      </c>
      <c r="BB47" t="str">
        <f>FieldCard!G428</f>
        <v>Poor</v>
      </c>
      <c r="BC47" t="str">
        <f>FieldCard!G558</f>
        <v>Poor</v>
      </c>
      <c r="BD47" t="str">
        <f>FieldCard!G688</f>
        <v>Poor</v>
      </c>
      <c r="BE47" t="str">
        <f>FieldCard!G823</f>
        <v>Fair</v>
      </c>
      <c r="BF47" t="str">
        <f>FieldCard!G970</f>
        <v>Missing</v>
      </c>
      <c r="BG47" t="str">
        <f>FieldCard!G1099</f>
        <v>Dead</v>
      </c>
      <c r="BH47" t="str">
        <f>FieldCard!G1229</f>
        <v>Dead</v>
      </c>
      <c r="BI47" t="str">
        <f>FieldCard!G1363</f>
        <v>Poor</v>
      </c>
      <c r="BJ47" t="str">
        <f>FieldCard!G1494</f>
        <v>Moribund</v>
      </c>
      <c r="BK47" t="str">
        <f>FieldCard!G1629</f>
        <v>Dead</v>
      </c>
      <c r="BL47" t="str">
        <f>FieldCard!G1752</f>
        <v>Poor</v>
      </c>
      <c r="BM47" t="str">
        <f>FieldCard!G1882</f>
        <v>Dead</v>
      </c>
    </row>
    <row r="48" spans="16:65" ht="24" customHeight="1" x14ac:dyDescent="0.25">
      <c r="P48" s="9"/>
      <c r="Q48" s="9" t="str">
        <f>FieldCard!E45</f>
        <v>Good</v>
      </c>
      <c r="R48" s="9" t="str">
        <f>FieldCard!E167</f>
        <v>Good</v>
      </c>
      <c r="S48" s="9" t="str">
        <f>FieldCard!E297</f>
        <v>Good</v>
      </c>
      <c r="T48" s="9" t="str">
        <f>FieldCard!E429</f>
        <v>Poor</v>
      </c>
      <c r="U48" s="9" t="str">
        <f>FieldCard!E559</f>
        <v>Fair</v>
      </c>
      <c r="V48" s="9" t="str">
        <f>FieldCard!E689</f>
        <v>Poor</v>
      </c>
      <c r="W48" s="9" t="str">
        <f>FieldCard!E824</f>
        <v>Dead</v>
      </c>
      <c r="X48" s="9" t="str">
        <f>FieldCard!E971</f>
        <v>Moribund</v>
      </c>
      <c r="Y48" s="9" t="str">
        <f>FieldCard!E1100</f>
        <v>Dead</v>
      </c>
      <c r="Z48" s="9" t="str">
        <f>FieldCard!E1230</f>
        <v>Poor</v>
      </c>
      <c r="AA48" s="9" t="str">
        <f>FieldCard!E1364</f>
        <v>Poor</v>
      </c>
      <c r="AB48" s="22" t="str">
        <f>FieldCard!E1495</f>
        <v>Poor</v>
      </c>
      <c r="AC48" s="9" t="str">
        <f>FieldCard!E1630</f>
        <v>Poor</v>
      </c>
      <c r="AD48" s="9" t="str">
        <f>FieldCard!E1753</f>
        <v>Poor</v>
      </c>
      <c r="AE48" s="9" t="str">
        <f>FieldCard!E1883</f>
        <v>Poor</v>
      </c>
      <c r="AF48" s="9"/>
      <c r="AG48" s="9"/>
      <c r="AH48" s="9" t="str">
        <f>FieldCard!F45</f>
        <v>Good</v>
      </c>
      <c r="AI48" s="9" t="str">
        <f>FieldCard!F167</f>
        <v>Fair</v>
      </c>
      <c r="AJ48" s="9" t="str">
        <f>FieldCard!F297</f>
        <v>Poor</v>
      </c>
      <c r="AK48" s="9" t="str">
        <f>FieldCard!F429</f>
        <v>Fair</v>
      </c>
      <c r="AL48" s="9" t="str">
        <f>FieldCard!F559</f>
        <v>Moribund</v>
      </c>
      <c r="AM48" s="9" t="str">
        <f>FieldCard!F689</f>
        <v>Poor</v>
      </c>
      <c r="AN48" s="9" t="str">
        <f>FieldCard!F824</f>
        <v>Dead</v>
      </c>
      <c r="AO48" s="9" t="str">
        <f>FieldCard!F971</f>
        <v>Dead</v>
      </c>
      <c r="AP48" s="9" t="str">
        <f>FieldCard!F1100</f>
        <v>Dead</v>
      </c>
      <c r="AQ48" s="9" t="str">
        <f>FieldCard!F1230</f>
        <v>Poor</v>
      </c>
      <c r="AR48" s="9" t="str">
        <f>FieldCard!F1364</f>
        <v>Moribund</v>
      </c>
      <c r="AS48" s="22" t="str">
        <f>FieldCard!F1495</f>
        <v>Fair</v>
      </c>
      <c r="AT48" s="9" t="str">
        <f>FieldCard!F1630</f>
        <v>Poor</v>
      </c>
      <c r="AU48" s="9" t="str">
        <f>FieldCard!F1753</f>
        <v>Poor</v>
      </c>
      <c r="AV48" s="9" t="str">
        <f>FieldCard!F1883</f>
        <v>Moribund</v>
      </c>
      <c r="AY48" t="str">
        <f>FieldCard!G45</f>
        <v>Good</v>
      </c>
      <c r="AZ48" t="str">
        <f>FieldCard!G167</f>
        <v>Fair</v>
      </c>
      <c r="BA48" t="str">
        <f>FieldCard!G297</f>
        <v>Fair</v>
      </c>
      <c r="BB48" t="str">
        <f>FieldCard!G429</f>
        <v>Poor</v>
      </c>
      <c r="BC48" t="str">
        <f>FieldCard!G559</f>
        <v>Moribund</v>
      </c>
      <c r="BD48" t="str">
        <f>FieldCard!G689</f>
        <v>Fair</v>
      </c>
      <c r="BE48" t="str">
        <f>FieldCard!G824</f>
        <v>Dead</v>
      </c>
      <c r="BF48" t="str">
        <f>FieldCard!G971</f>
        <v>Missing</v>
      </c>
      <c r="BG48" t="str">
        <f>FieldCard!G1100</f>
        <v>Missing</v>
      </c>
      <c r="BH48" t="str">
        <f>FieldCard!G1230</f>
        <v>Moribund</v>
      </c>
      <c r="BI48" t="str">
        <f>FieldCard!G1364</f>
        <v>Dead</v>
      </c>
      <c r="BJ48" t="str">
        <f>FieldCard!G1495</f>
        <v>Moribund</v>
      </c>
      <c r="BK48" t="str">
        <f>FieldCard!G1630</f>
        <v>Poor</v>
      </c>
      <c r="BL48" t="str">
        <f>FieldCard!G1753</f>
        <v>Poor</v>
      </c>
      <c r="BM48" t="str">
        <f>FieldCard!G1883</f>
        <v>Missing</v>
      </c>
    </row>
    <row r="49" spans="16:65" ht="24" customHeight="1" x14ac:dyDescent="0.25">
      <c r="P49" s="9"/>
      <c r="Q49" s="9" t="str">
        <f>FieldCard!E46</f>
        <v>Good</v>
      </c>
      <c r="R49" s="9" t="str">
        <f>FieldCard!E168</f>
        <v>Good</v>
      </c>
      <c r="S49" s="9" t="str">
        <f>FieldCard!E298</f>
        <v>Good</v>
      </c>
      <c r="T49" s="9" t="str">
        <f>FieldCard!E430</f>
        <v>Poor</v>
      </c>
      <c r="U49" s="9" t="str">
        <f>FieldCard!E560</f>
        <v>Poor</v>
      </c>
      <c r="V49" s="9" t="str">
        <f>FieldCard!E690</f>
        <v>Fair</v>
      </c>
      <c r="W49" s="9" t="str">
        <f>FieldCard!E825</f>
        <v>Dead</v>
      </c>
      <c r="X49" s="9" t="str">
        <f>FieldCard!E972</f>
        <v>Dead</v>
      </c>
      <c r="Y49" s="9" t="str">
        <f>FieldCard!E1101</f>
        <v>Poor</v>
      </c>
      <c r="Z49" s="9" t="str">
        <f>FieldCard!E1231</f>
        <v>Poor</v>
      </c>
      <c r="AA49" s="9" t="str">
        <f>FieldCard!E1365</f>
        <v>Poor</v>
      </c>
      <c r="AB49" t="str">
        <f>FieldCard!E1496</f>
        <v>Moribund</v>
      </c>
      <c r="AC49" s="9" t="str">
        <f>FieldCard!E1631</f>
        <v>Dead</v>
      </c>
      <c r="AD49" s="9" t="str">
        <f>FieldCard!E1754</f>
        <v>Dead</v>
      </c>
      <c r="AE49" s="9" t="str">
        <f>FieldCard!E1884</f>
        <v>Poor</v>
      </c>
      <c r="AF49" s="9"/>
      <c r="AG49" s="9"/>
      <c r="AH49" s="9" t="str">
        <f>FieldCard!F46</f>
        <v>Good</v>
      </c>
      <c r="AI49" s="9" t="str">
        <f>FieldCard!F168</f>
        <v>Good</v>
      </c>
      <c r="AJ49" s="9" t="str">
        <f>FieldCard!F298</f>
        <v>Fair</v>
      </c>
      <c r="AK49" s="9" t="str">
        <f>FieldCard!F430</f>
        <v>Fair</v>
      </c>
      <c r="AL49" s="9" t="str">
        <f>FieldCard!F560</f>
        <v>Fair</v>
      </c>
      <c r="AM49" s="9" t="str">
        <f>FieldCard!F690</f>
        <v>Fair</v>
      </c>
      <c r="AN49" s="9" t="str">
        <f>FieldCard!F825</f>
        <v>Dead</v>
      </c>
      <c r="AO49" s="9" t="str">
        <f>FieldCard!F972</f>
        <v>Dead</v>
      </c>
      <c r="AP49" s="9" t="str">
        <f>FieldCard!F1101</f>
        <v>Dead</v>
      </c>
      <c r="AQ49" s="9" t="str">
        <f>FieldCard!F1231</f>
        <v>Fair</v>
      </c>
      <c r="AR49" s="9" t="str">
        <f>FieldCard!F1365</f>
        <v>Moribund</v>
      </c>
      <c r="AS49" t="str">
        <f>FieldCard!F1496</f>
        <v>Poor</v>
      </c>
      <c r="AT49" s="9" t="str">
        <f>FieldCard!F1631</f>
        <v>Dead</v>
      </c>
      <c r="AU49" s="9" t="str">
        <f>FieldCard!F1754</f>
        <v>Poor</v>
      </c>
      <c r="AV49" s="9" t="str">
        <f>FieldCard!F1884</f>
        <v>Moribund</v>
      </c>
      <c r="AY49" t="str">
        <f>FieldCard!G46</f>
        <v>Good</v>
      </c>
      <c r="AZ49" t="str">
        <f>FieldCard!G168</f>
        <v>Fair</v>
      </c>
      <c r="BA49" t="str">
        <f>FieldCard!G298</f>
        <v>Fair</v>
      </c>
      <c r="BB49" t="str">
        <f>FieldCard!G430</f>
        <v>Fair</v>
      </c>
      <c r="BC49" t="str">
        <f>FieldCard!G560</f>
        <v>Poor</v>
      </c>
      <c r="BD49" t="str">
        <f>FieldCard!G690</f>
        <v>Fair</v>
      </c>
      <c r="BE49" t="str">
        <f>FieldCard!G825</f>
        <v>Dead</v>
      </c>
      <c r="BF49" t="str">
        <f>FieldCard!G972</f>
        <v>Missing</v>
      </c>
      <c r="BG49" t="str">
        <f>FieldCard!G1101</f>
        <v>Dead</v>
      </c>
      <c r="BH49" t="str">
        <f>FieldCard!G1231</f>
        <v>Dead</v>
      </c>
      <c r="BI49" t="str">
        <f>FieldCard!G1365</f>
        <v>Poor</v>
      </c>
      <c r="BJ49" t="str">
        <f>FieldCard!G1496</f>
        <v>Dead</v>
      </c>
      <c r="BK49" t="str">
        <f>FieldCard!G1631</f>
        <v>Missing</v>
      </c>
      <c r="BL49" t="str">
        <f>FieldCard!G1754</f>
        <v>Dead</v>
      </c>
      <c r="BM49" t="str">
        <f>FieldCard!G1884</f>
        <v>Dead</v>
      </c>
    </row>
    <row r="50" spans="16:65" ht="24" customHeight="1" x14ac:dyDescent="0.25">
      <c r="P50" s="9"/>
      <c r="Q50" s="9" t="str">
        <f>FieldCard!E47</f>
        <v>Good</v>
      </c>
      <c r="R50" s="9" t="str">
        <f>FieldCard!E169</f>
        <v>Good</v>
      </c>
      <c r="S50" s="9" t="str">
        <f>FieldCard!E299</f>
        <v>Good</v>
      </c>
      <c r="T50" s="9" t="str">
        <f>FieldCard!E431</f>
        <v>Fair</v>
      </c>
      <c r="U50" s="9" t="str">
        <f>FieldCard!E561</f>
        <v>Poor</v>
      </c>
      <c r="V50" s="9" t="str">
        <f>FieldCard!E691</f>
        <v>Good</v>
      </c>
      <c r="W50" s="9" t="str">
        <f>FieldCard!E826</f>
        <v>Poor</v>
      </c>
      <c r="X50" s="9" t="str">
        <f>FieldCard!E973</f>
        <v>Dead</v>
      </c>
      <c r="Y50" s="9" t="str">
        <f>FieldCard!E1102</f>
        <v>Poor</v>
      </c>
      <c r="Z50" s="9" t="str">
        <f>FieldCard!E1232</f>
        <v>Fair</v>
      </c>
      <c r="AA50" s="9" t="str">
        <f>FieldCard!E1366</f>
        <v>Poor</v>
      </c>
      <c r="AB50" s="22" t="str">
        <f>FieldCard!E1497</f>
        <v>Poor</v>
      </c>
      <c r="AC50" s="9" t="str">
        <f>FieldCard!E1632</f>
        <v>Poor</v>
      </c>
      <c r="AD50" s="9" t="str">
        <f>FieldCard!E1755</f>
        <v>Poor</v>
      </c>
      <c r="AE50" s="9" t="str">
        <f>FieldCard!E1885</f>
        <v>Poor</v>
      </c>
      <c r="AF50" s="9"/>
      <c r="AG50" s="9"/>
      <c r="AH50" s="9" t="str">
        <f>FieldCard!F47</f>
        <v>Good</v>
      </c>
      <c r="AI50" s="9" t="str">
        <f>FieldCard!F169</f>
        <v>Good</v>
      </c>
      <c r="AJ50" s="9" t="str">
        <f>FieldCard!F299</f>
        <v>Fair</v>
      </c>
      <c r="AK50" s="9" t="str">
        <f>FieldCard!F431</f>
        <v>Moribund</v>
      </c>
      <c r="AL50" s="9" t="str">
        <f>FieldCard!F561</f>
        <v>Fair</v>
      </c>
      <c r="AM50" s="9" t="str">
        <f>FieldCard!F691</f>
        <v>Good</v>
      </c>
      <c r="AN50" s="9" t="str">
        <f>FieldCard!F826</f>
        <v>Dead</v>
      </c>
      <c r="AO50" s="9" t="str">
        <f>FieldCard!F973</f>
        <v>Dead</v>
      </c>
      <c r="AP50" s="9" t="str">
        <f>FieldCard!F1102</f>
        <v>Dead</v>
      </c>
      <c r="AQ50" s="9" t="str">
        <f>FieldCard!F1232</f>
        <v>Moribund</v>
      </c>
      <c r="AR50" s="9" t="str">
        <f>FieldCard!F1366</f>
        <v>Moribund</v>
      </c>
      <c r="AS50" s="22" t="str">
        <f>FieldCard!F1497</f>
        <v>Poor</v>
      </c>
      <c r="AT50" s="9" t="str">
        <f>FieldCard!F1632</f>
        <v>Poor</v>
      </c>
      <c r="AU50" s="9" t="str">
        <f>FieldCard!F1755</f>
        <v>Dead</v>
      </c>
      <c r="AV50" s="9" t="str">
        <f>FieldCard!F1885</f>
        <v>Poor</v>
      </c>
      <c r="AY50" t="str">
        <f>FieldCard!G47</f>
        <v>Good</v>
      </c>
      <c r="AZ50" t="str">
        <f>FieldCard!G169</f>
        <v>Good</v>
      </c>
      <c r="BA50" t="str">
        <f>FieldCard!G299</f>
        <v>Good</v>
      </c>
      <c r="BB50" t="str">
        <f>FieldCard!G431</f>
        <v>Dead</v>
      </c>
      <c r="BC50" t="str">
        <f>FieldCard!G561</f>
        <v>Poor</v>
      </c>
      <c r="BD50" t="str">
        <f>FieldCard!G691</f>
        <v>Fair</v>
      </c>
      <c r="BE50" t="str">
        <f>FieldCard!G826</f>
        <v>Dead</v>
      </c>
      <c r="BF50" t="str">
        <f>FieldCard!G973</f>
        <v>Missing</v>
      </c>
      <c r="BG50" t="str">
        <f>FieldCard!G1102</f>
        <v>Missing</v>
      </c>
      <c r="BH50" t="str">
        <f>FieldCard!G1232</f>
        <v>Dead</v>
      </c>
      <c r="BI50" t="str">
        <f>FieldCard!G1366</f>
        <v>Moribund</v>
      </c>
      <c r="BJ50" t="str">
        <f>FieldCard!G1497</f>
        <v>Poor</v>
      </c>
      <c r="BK50" t="str">
        <f>FieldCard!G1632</f>
        <v>Poor</v>
      </c>
      <c r="BL50" t="str">
        <f>FieldCard!G1755</f>
        <v>Dead</v>
      </c>
      <c r="BM50" t="str">
        <f>FieldCard!G1885</f>
        <v>Poor</v>
      </c>
    </row>
    <row r="51" spans="16:65" ht="24" customHeight="1" x14ac:dyDescent="0.25">
      <c r="P51" s="9"/>
      <c r="Q51" s="9" t="str">
        <f>FieldCard!E48</f>
        <v>Good</v>
      </c>
      <c r="R51" s="9" t="str">
        <f>FieldCard!E170</f>
        <v>Good</v>
      </c>
      <c r="S51" s="9" t="str">
        <f>FieldCard!E300</f>
        <v>Poor</v>
      </c>
      <c r="T51" s="9" t="str">
        <f>FieldCard!E432</f>
        <v>Moribund</v>
      </c>
      <c r="U51" s="9" t="str">
        <f>FieldCard!E562</f>
        <v>Good</v>
      </c>
      <c r="V51" s="9" t="str">
        <f>FieldCard!E692</f>
        <v>Fair</v>
      </c>
      <c r="W51" s="9" t="str">
        <f>FieldCard!E827</f>
        <v>Missing</v>
      </c>
      <c r="X51" s="9" t="str">
        <f>FieldCard!E974</f>
        <v>Moribund</v>
      </c>
      <c r="Y51" s="9" t="str">
        <f>FieldCard!E1103</f>
        <v>Dead</v>
      </c>
      <c r="Z51" s="9" t="str">
        <f>FieldCard!E1233</f>
        <v>Poor</v>
      </c>
      <c r="AA51" s="9" t="str">
        <f>FieldCard!E1367</f>
        <v>Poor</v>
      </c>
      <c r="AB51" s="22" t="str">
        <f>FieldCard!E1498</f>
        <v>Poor</v>
      </c>
      <c r="AC51" s="9" t="str">
        <f>FieldCard!E1633</f>
        <v>Moribund</v>
      </c>
      <c r="AD51" s="9" t="str">
        <f>FieldCard!E1756</f>
        <v>Poor</v>
      </c>
      <c r="AE51" s="9" t="str">
        <f>FieldCard!E1886</f>
        <v>Poor</v>
      </c>
      <c r="AF51" s="9"/>
      <c r="AG51" s="9"/>
      <c r="AH51" s="9" t="str">
        <f>FieldCard!F48</f>
        <v>Good</v>
      </c>
      <c r="AI51" s="9" t="str">
        <f>FieldCard!F170</f>
        <v>Fair</v>
      </c>
      <c r="AJ51" s="9" t="str">
        <f>FieldCard!F300</f>
        <v>Poor</v>
      </c>
      <c r="AK51" s="9" t="str">
        <f>FieldCard!F432</f>
        <v>Poor</v>
      </c>
      <c r="AL51" s="9" t="str">
        <f>FieldCard!F562</f>
        <v>Fair</v>
      </c>
      <c r="AM51" s="9" t="str">
        <f>FieldCard!F692</f>
        <v>Fair</v>
      </c>
      <c r="AN51" s="9" t="str">
        <f>FieldCard!F827</f>
        <v>Missing</v>
      </c>
      <c r="AO51" s="9" t="str">
        <f>FieldCard!F974</f>
        <v>Dead</v>
      </c>
      <c r="AP51" s="9" t="str">
        <f>FieldCard!F1103</f>
        <v>Dead</v>
      </c>
      <c r="AQ51" s="9" t="str">
        <f>FieldCard!F1233</f>
        <v>Moribund</v>
      </c>
      <c r="AR51" s="9" t="str">
        <f>FieldCard!F1367</f>
        <v>Moribund</v>
      </c>
      <c r="AS51" s="22" t="str">
        <f>FieldCard!F1498</f>
        <v>Moribund</v>
      </c>
      <c r="AT51" s="9" t="str">
        <f>FieldCard!F1633</f>
        <v>Dead</v>
      </c>
      <c r="AU51" s="9" t="str">
        <f>FieldCard!F1756</f>
        <v>Moribund</v>
      </c>
      <c r="AV51" s="9" t="str">
        <f>FieldCard!F1886</f>
        <v>Poor</v>
      </c>
      <c r="AY51" t="str">
        <f>FieldCard!G48</f>
        <v>Good</v>
      </c>
      <c r="AZ51" t="str">
        <f>FieldCard!G170</f>
        <v>Fair</v>
      </c>
      <c r="BA51" t="str">
        <f>FieldCard!G300</f>
        <v>Fair</v>
      </c>
      <c r="BB51" t="str">
        <f>FieldCard!G432</f>
        <v>Poor</v>
      </c>
      <c r="BC51" t="str">
        <f>FieldCard!G562</f>
        <v>Poor</v>
      </c>
      <c r="BD51" t="str">
        <f>FieldCard!G692</f>
        <v>Poor</v>
      </c>
      <c r="BE51" t="str">
        <f>FieldCard!G827</f>
        <v>Missing</v>
      </c>
      <c r="BF51" t="str">
        <f>FieldCard!G974</f>
        <v>Missing</v>
      </c>
      <c r="BG51" t="str">
        <f>FieldCard!G1103</f>
        <v>Missing</v>
      </c>
      <c r="BH51" t="str">
        <f>FieldCard!G1233</f>
        <v>Dead</v>
      </c>
      <c r="BI51" t="str">
        <f>FieldCard!G1367</f>
        <v>Dead</v>
      </c>
      <c r="BJ51" t="str">
        <f>FieldCard!G1498</f>
        <v>Dead</v>
      </c>
      <c r="BK51" t="str">
        <f>FieldCard!G1633</f>
        <v>Moribund</v>
      </c>
      <c r="BL51" t="str">
        <f>FieldCard!G1756</f>
        <v>Moribund</v>
      </c>
      <c r="BM51" t="str">
        <f>FieldCard!G1886</f>
        <v>Moribund</v>
      </c>
    </row>
    <row r="52" spans="16:65" ht="24" customHeight="1" x14ac:dyDescent="0.25">
      <c r="P52" s="9"/>
      <c r="Q52" s="9" t="str">
        <f>FieldCard!E49</f>
        <v>Good</v>
      </c>
      <c r="R52" s="9" t="str">
        <f>FieldCard!E171</f>
        <v>Good</v>
      </c>
      <c r="S52" s="9" t="str">
        <f>FieldCard!E301</f>
        <v>Good</v>
      </c>
      <c r="T52" s="9" t="str">
        <f>FieldCard!E433</f>
        <v>Poor</v>
      </c>
      <c r="U52" s="9" t="str">
        <f>FieldCard!E563</f>
        <v>Good</v>
      </c>
      <c r="V52" s="9" t="str">
        <f>FieldCard!E693</f>
        <v>Good</v>
      </c>
      <c r="W52" s="9" t="str">
        <f>FieldCard!E828</f>
        <v>Poor</v>
      </c>
      <c r="X52" s="9" t="str">
        <f>FieldCard!E975</f>
        <v>Dead</v>
      </c>
      <c r="Y52" s="9" t="str">
        <f>FieldCard!E1104</f>
        <v>Moribund</v>
      </c>
      <c r="Z52" s="9" t="str">
        <f>FieldCard!E1234</f>
        <v>Poor</v>
      </c>
      <c r="AA52" s="9" t="str">
        <f>FieldCard!E1368</f>
        <v>Moribund</v>
      </c>
      <c r="AB52" t="str">
        <f>FieldCard!E1499</f>
        <v>Moribund</v>
      </c>
      <c r="AC52" s="9" t="str">
        <f>FieldCard!E1634</f>
        <v>Poor</v>
      </c>
      <c r="AD52" s="9" t="str">
        <f>FieldCard!E1757</f>
        <v>Poor</v>
      </c>
      <c r="AE52" s="9" t="str">
        <f>FieldCard!E1887</f>
        <v>Poor</v>
      </c>
      <c r="AF52" s="9"/>
      <c r="AG52" s="9"/>
      <c r="AH52" s="9" t="str">
        <f>FieldCard!F49</f>
        <v>Good</v>
      </c>
      <c r="AI52" s="9" t="str">
        <f>FieldCard!F171</f>
        <v>Fair</v>
      </c>
      <c r="AJ52" s="9" t="str">
        <f>FieldCard!F301</f>
        <v>Good</v>
      </c>
      <c r="AK52" s="9" t="str">
        <f>FieldCard!F433</f>
        <v>Poor</v>
      </c>
      <c r="AL52" s="9" t="str">
        <f>FieldCard!F563</f>
        <v>Good</v>
      </c>
      <c r="AM52" s="9" t="str">
        <f>FieldCard!F693</f>
        <v>Good</v>
      </c>
      <c r="AN52" s="9" t="str">
        <f>FieldCard!F828</f>
        <v>Dead</v>
      </c>
      <c r="AO52" s="9" t="str">
        <f>FieldCard!F975</f>
        <v>Dead</v>
      </c>
      <c r="AP52" s="9" t="str">
        <f>FieldCard!F1104</f>
        <v>Good</v>
      </c>
      <c r="AQ52" s="9" t="str">
        <f>FieldCard!F1234</f>
        <v>Moribund</v>
      </c>
      <c r="AR52" s="9" t="str">
        <f>FieldCard!F1368</f>
        <v>Moribund</v>
      </c>
      <c r="AS52" t="str">
        <f>FieldCard!F1499</f>
        <v>Poor</v>
      </c>
      <c r="AT52" s="9" t="str">
        <f>FieldCard!F1634</f>
        <v>Poor</v>
      </c>
      <c r="AU52" s="9" t="str">
        <f>FieldCard!F1757</f>
        <v>Poor</v>
      </c>
      <c r="AV52" s="9" t="str">
        <f>FieldCard!F1887</f>
        <v>Poor</v>
      </c>
      <c r="AY52" t="str">
        <f>FieldCard!G49</f>
        <v>Good</v>
      </c>
      <c r="AZ52" t="str">
        <f>FieldCard!G171</f>
        <v>Fair</v>
      </c>
      <c r="BA52" t="str">
        <f>FieldCard!G301</f>
        <v>Poor</v>
      </c>
      <c r="BB52" t="str">
        <f>FieldCard!G433</f>
        <v>Poor</v>
      </c>
      <c r="BC52" t="str">
        <f>FieldCard!G563</f>
        <v>Good</v>
      </c>
      <c r="BD52" t="str">
        <f>FieldCard!G693</f>
        <v>Poor</v>
      </c>
      <c r="BE52" t="str">
        <f>FieldCard!G828</f>
        <v>Dead</v>
      </c>
      <c r="BF52" t="str">
        <f>FieldCard!G975</f>
        <v>Missing</v>
      </c>
      <c r="BG52" t="str">
        <f>FieldCard!G1104</f>
        <v>Poor</v>
      </c>
      <c r="BH52" t="str">
        <f>FieldCard!G1234</f>
        <v>Moribund</v>
      </c>
      <c r="BI52" t="str">
        <f>FieldCard!G1368</f>
        <v>Poor</v>
      </c>
      <c r="BJ52" t="str">
        <f>FieldCard!G1499</f>
        <v>Missing</v>
      </c>
      <c r="BK52" t="str">
        <f>FieldCard!G1634</f>
        <v>Poor</v>
      </c>
      <c r="BL52" t="str">
        <f>FieldCard!G1757</f>
        <v>Poor</v>
      </c>
      <c r="BM52" t="str">
        <f>FieldCard!G1887</f>
        <v>Poor</v>
      </c>
    </row>
    <row r="53" spans="16:65" ht="24" customHeight="1" x14ac:dyDescent="0.25">
      <c r="P53" s="9"/>
      <c r="Q53" s="9" t="str">
        <f>FieldCard!E50</f>
        <v>Good</v>
      </c>
      <c r="R53" s="9" t="str">
        <f>FieldCard!E172</f>
        <v>Fair</v>
      </c>
      <c r="S53" s="9" t="str">
        <f>FieldCard!E302</f>
        <v>Good</v>
      </c>
      <c r="T53" s="9" t="str">
        <f>FieldCard!E434</f>
        <v>Poor</v>
      </c>
      <c r="U53" s="9" t="str">
        <f>FieldCard!E564</f>
        <v>Poor</v>
      </c>
      <c r="V53" s="9" t="str">
        <f>FieldCard!E694</f>
        <v>Poor</v>
      </c>
      <c r="W53" s="9" t="str">
        <f>FieldCard!E829</f>
        <v>Moribund</v>
      </c>
      <c r="X53" s="9" t="str">
        <f>FieldCard!E976</f>
        <v>Moribund</v>
      </c>
      <c r="Y53" s="9" t="str">
        <f>FieldCard!E1105</f>
        <v>Good</v>
      </c>
      <c r="Z53" s="9" t="str">
        <f>FieldCard!E1235</f>
        <v>Poor</v>
      </c>
      <c r="AA53" s="9" t="str">
        <f>FieldCard!E1369</f>
        <v>Poor</v>
      </c>
      <c r="AB53" s="22" t="str">
        <f>FieldCard!E1500</f>
        <v>Poor</v>
      </c>
      <c r="AC53" s="9" t="str">
        <f>FieldCard!E1635</f>
        <v>Poor</v>
      </c>
      <c r="AD53" s="9" t="str">
        <f>FieldCard!E1758</f>
        <v>Poor</v>
      </c>
      <c r="AE53" s="9" t="str">
        <f>FieldCard!E1888</f>
        <v>Poor</v>
      </c>
      <c r="AF53" s="9"/>
      <c r="AG53" s="9"/>
      <c r="AH53" s="9" t="str">
        <f>FieldCard!F50</f>
        <v>Fair</v>
      </c>
      <c r="AI53" s="9" t="str">
        <f>FieldCard!F172</f>
        <v>Fair</v>
      </c>
      <c r="AJ53" s="9" t="str">
        <f>FieldCard!F302</f>
        <v>Good</v>
      </c>
      <c r="AK53" s="9" t="str">
        <f>FieldCard!F434</f>
        <v>Fair</v>
      </c>
      <c r="AL53" s="9" t="str">
        <f>FieldCard!F564</f>
        <v>Poor</v>
      </c>
      <c r="AM53" s="9" t="str">
        <f>FieldCard!F694</f>
        <v>Moribund</v>
      </c>
      <c r="AN53" s="9" t="str">
        <f>FieldCard!F829</f>
        <v>Dead</v>
      </c>
      <c r="AO53" s="9" t="str">
        <f>FieldCard!F976</f>
        <v>Dead</v>
      </c>
      <c r="AP53" s="9" t="str">
        <f>FieldCard!F1105</f>
        <v>Dead</v>
      </c>
      <c r="AQ53" s="9" t="str">
        <f>FieldCard!F1235</f>
        <v>Poor</v>
      </c>
      <c r="AR53" s="9" t="str">
        <f>FieldCard!F1369</f>
        <v>Moribund</v>
      </c>
      <c r="AS53" s="22" t="str">
        <f>FieldCard!F1500</f>
        <v>Poor</v>
      </c>
      <c r="AT53" s="9" t="str">
        <f>FieldCard!F1635</f>
        <v>Poor</v>
      </c>
      <c r="AU53" s="9" t="str">
        <f>FieldCard!F1758</f>
        <v>Moribund</v>
      </c>
      <c r="AV53" s="9" t="str">
        <f>FieldCard!F1888</f>
        <v>Poor</v>
      </c>
      <c r="AY53" t="str">
        <f>FieldCard!G50</f>
        <v>Fair</v>
      </c>
      <c r="AZ53" t="str">
        <f>FieldCard!G172</f>
        <v>Good</v>
      </c>
      <c r="BA53" t="str">
        <f>FieldCard!G302</f>
        <v>Good</v>
      </c>
      <c r="BB53" t="str">
        <f>FieldCard!G434</f>
        <v>Poor</v>
      </c>
      <c r="BC53" t="str">
        <f>FieldCard!G564</f>
        <v>Poor</v>
      </c>
      <c r="BD53" t="str">
        <f>FieldCard!G694</f>
        <v>Poor</v>
      </c>
      <c r="BE53" t="str">
        <f>FieldCard!G829</f>
        <v>Dead</v>
      </c>
      <c r="BF53" t="str">
        <f>FieldCard!G976</f>
        <v>Missing</v>
      </c>
      <c r="BG53" t="str">
        <f>FieldCard!G1105</f>
        <v>Fair</v>
      </c>
      <c r="BH53" t="str">
        <f>FieldCard!G1235</f>
        <v>Moribund</v>
      </c>
      <c r="BI53" t="str">
        <f>FieldCard!G1369</f>
        <v>Poor</v>
      </c>
      <c r="BJ53" t="str">
        <f>FieldCard!G1500</f>
        <v>Moribund</v>
      </c>
      <c r="BK53" t="str">
        <f>FieldCard!G1635</f>
        <v>Missing</v>
      </c>
      <c r="BL53" t="str">
        <f>FieldCard!G1758</f>
        <v>Missing</v>
      </c>
      <c r="BM53" t="str">
        <f>FieldCard!G1888</f>
        <v>Dead</v>
      </c>
    </row>
    <row r="54" spans="16:65" ht="24" customHeight="1" x14ac:dyDescent="0.25">
      <c r="P54" s="9"/>
      <c r="Q54" s="9" t="str">
        <f>FieldCard!E51</f>
        <v>Good</v>
      </c>
      <c r="R54" s="9" t="str">
        <f>FieldCard!E173</f>
        <v>Good</v>
      </c>
      <c r="S54" s="9" t="str">
        <f>FieldCard!E303</f>
        <v>Fair</v>
      </c>
      <c r="T54" s="9" t="str">
        <f>FieldCard!E435</f>
        <v>Fair</v>
      </c>
      <c r="U54" s="9" t="str">
        <f>FieldCard!E565</f>
        <v>Poor</v>
      </c>
      <c r="V54" s="9" t="str">
        <f>FieldCard!E695</f>
        <v>Fair</v>
      </c>
      <c r="W54" s="9" t="str">
        <f>FieldCard!E830</f>
        <v>Dead</v>
      </c>
      <c r="X54" s="9" t="str">
        <f>FieldCard!E977</f>
        <v>Moribund</v>
      </c>
      <c r="Y54" s="9" t="str">
        <f>FieldCard!E1106</f>
        <v>Dead</v>
      </c>
      <c r="Z54" s="9" t="str">
        <f>FieldCard!E1236</f>
        <v>Poor</v>
      </c>
      <c r="AA54" s="9" t="str">
        <f>FieldCard!E1370</f>
        <v>Poor</v>
      </c>
      <c r="AB54" s="22" t="str">
        <f>FieldCard!E1501</f>
        <v>Poor</v>
      </c>
      <c r="AC54" s="9" t="str">
        <f>FieldCard!E1636</f>
        <v>Poor</v>
      </c>
      <c r="AD54" s="9" t="str">
        <f>FieldCard!E1759</f>
        <v>Poor</v>
      </c>
      <c r="AE54" s="9" t="str">
        <f>FieldCard!E1889</f>
        <v>Poor</v>
      </c>
      <c r="AF54" s="9"/>
      <c r="AG54" s="9"/>
      <c r="AH54" s="9" t="str">
        <f>FieldCard!F51</f>
        <v>Fair</v>
      </c>
      <c r="AI54" s="9" t="str">
        <f>FieldCard!F173</f>
        <v>Poor</v>
      </c>
      <c r="AJ54" s="9" t="str">
        <f>FieldCard!F303</f>
        <v>Poor</v>
      </c>
      <c r="AK54" s="9" t="str">
        <f>FieldCard!F435</f>
        <v>Fair</v>
      </c>
      <c r="AL54" s="9" t="str">
        <f>FieldCard!F565</f>
        <v>Poor</v>
      </c>
      <c r="AM54" s="9" t="str">
        <f>FieldCard!F695</f>
        <v>Fair</v>
      </c>
      <c r="AN54" s="9" t="str">
        <f>FieldCard!F830</f>
        <v>Dead</v>
      </c>
      <c r="AO54" s="9" t="str">
        <f>FieldCard!F977</f>
        <v>Dead</v>
      </c>
      <c r="AP54" s="9" t="str">
        <f>FieldCard!F1106</f>
        <v>Dead</v>
      </c>
      <c r="AQ54" s="9" t="str">
        <f>FieldCard!F1236</f>
        <v>Moribund</v>
      </c>
      <c r="AR54" s="9" t="str">
        <f>FieldCard!F1370</f>
        <v>Moribund</v>
      </c>
      <c r="AS54" s="22" t="str">
        <f>FieldCard!F1501</f>
        <v>Missing</v>
      </c>
      <c r="AT54" s="9" t="str">
        <f>FieldCard!F1636</f>
        <v>Poor</v>
      </c>
      <c r="AU54" s="9" t="str">
        <f>FieldCard!F1759</f>
        <v>Moribund</v>
      </c>
      <c r="AV54" s="9" t="str">
        <f>FieldCard!F1889</f>
        <v>Poor</v>
      </c>
      <c r="AY54" t="str">
        <f>FieldCard!G51</f>
        <v>Fair</v>
      </c>
      <c r="AZ54" t="str">
        <f>FieldCard!G173</f>
        <v>Fair</v>
      </c>
      <c r="BA54" t="str">
        <f>FieldCard!G303</f>
        <v>Poor</v>
      </c>
      <c r="BB54" t="str">
        <f>FieldCard!G435</f>
        <v>Poor</v>
      </c>
      <c r="BC54" t="str">
        <f>FieldCard!G565</f>
        <v>Poor</v>
      </c>
      <c r="BD54" t="str">
        <f>FieldCard!G695</f>
        <v>Poor</v>
      </c>
      <c r="BE54" t="str">
        <f>FieldCard!G830</f>
        <v>Dead</v>
      </c>
      <c r="BF54" t="str">
        <f>FieldCard!G977</f>
        <v>Dead</v>
      </c>
      <c r="BG54" t="str">
        <f>FieldCard!G1106</f>
        <v>Missing</v>
      </c>
      <c r="BH54" t="str">
        <f>FieldCard!G1236</f>
        <v>Moribund</v>
      </c>
      <c r="BI54" t="str">
        <f>FieldCard!G1370</f>
        <v>Dead</v>
      </c>
      <c r="BJ54" t="str">
        <f>FieldCard!G1501</f>
        <v>Moribund</v>
      </c>
      <c r="BK54" t="str">
        <f>FieldCard!G1636</f>
        <v>Poor</v>
      </c>
      <c r="BL54" t="str">
        <f>FieldCard!G1759</f>
        <v>Moribund</v>
      </c>
      <c r="BM54" t="str">
        <f>FieldCard!G1889</f>
        <v>Poor</v>
      </c>
    </row>
    <row r="55" spans="16:65" ht="24" customHeight="1" x14ac:dyDescent="0.25">
      <c r="P55" s="9"/>
      <c r="Q55" s="9" t="str">
        <f>FieldCard!E52</f>
        <v>Good</v>
      </c>
      <c r="R55" s="9" t="str">
        <f>FieldCard!E174</f>
        <v>Good</v>
      </c>
      <c r="S55" s="9" t="str">
        <f>FieldCard!E304</f>
        <v>Good</v>
      </c>
      <c r="T55" s="9" t="str">
        <f>FieldCard!E436</f>
        <v>Good</v>
      </c>
      <c r="U55" s="9" t="str">
        <f>FieldCard!E566</f>
        <v>Poor</v>
      </c>
      <c r="V55" s="9" t="str">
        <f>FieldCard!E696</f>
        <v>Poor</v>
      </c>
      <c r="W55" s="9" t="str">
        <f>FieldCard!E831</f>
        <v>Missing</v>
      </c>
      <c r="X55" s="9" t="str">
        <f>FieldCard!E978</f>
        <v>Moribund</v>
      </c>
      <c r="Y55" s="9" t="str">
        <f>FieldCard!E1107</f>
        <v>Moribund</v>
      </c>
      <c r="Z55" s="9" t="str">
        <f>FieldCard!E1237</f>
        <v>Poor</v>
      </c>
      <c r="AA55" s="9" t="str">
        <f>FieldCard!E1371</f>
        <v>Poor</v>
      </c>
      <c r="AB55" s="22" t="str">
        <f>FieldCard!E1502</f>
        <v>Poor</v>
      </c>
      <c r="AC55" s="9" t="str">
        <f>FieldCard!E1637</f>
        <v>Poor</v>
      </c>
      <c r="AD55" s="9" t="str">
        <f>FieldCard!E1760</f>
        <v>Moribund</v>
      </c>
      <c r="AE55" s="9" t="str">
        <f>FieldCard!E1890</f>
        <v>Poor</v>
      </c>
      <c r="AF55" s="9"/>
      <c r="AG55" s="9"/>
      <c r="AH55" s="9" t="str">
        <f>FieldCard!F52</f>
        <v>Good</v>
      </c>
      <c r="AI55" s="9" t="str">
        <f>FieldCard!F174</f>
        <v>Poor</v>
      </c>
      <c r="AJ55" s="9" t="str">
        <f>FieldCard!F304</f>
        <v>Fair</v>
      </c>
      <c r="AK55" s="9" t="str">
        <f>FieldCard!F436</f>
        <v>Good</v>
      </c>
      <c r="AL55" s="9" t="str">
        <f>FieldCard!F566</f>
        <v>Poor</v>
      </c>
      <c r="AM55" s="9" t="str">
        <f>FieldCard!F696</f>
        <v>Poor</v>
      </c>
      <c r="AN55" s="9" t="str">
        <f>FieldCard!F831</f>
        <v>Missing</v>
      </c>
      <c r="AO55" s="9" t="str">
        <f>FieldCard!F978</f>
        <v>Dead</v>
      </c>
      <c r="AP55" s="9" t="str">
        <f>FieldCard!F1107</f>
        <v>Dead</v>
      </c>
      <c r="AQ55" s="9" t="str">
        <f>FieldCard!F1237</f>
        <v>Moribund</v>
      </c>
      <c r="AR55" s="9" t="str">
        <f>FieldCard!F1371</f>
        <v>Dead</v>
      </c>
      <c r="AS55" s="22" t="str">
        <f>FieldCard!F1502</f>
        <v>Poor</v>
      </c>
      <c r="AT55" s="9" t="str">
        <f>FieldCard!F1637</f>
        <v>Poor</v>
      </c>
      <c r="AU55" s="9" t="str">
        <f>FieldCard!F1760</f>
        <v>Moribund</v>
      </c>
      <c r="AV55" s="9" t="str">
        <f>FieldCard!F1890</f>
        <v>Poor</v>
      </c>
      <c r="AY55" t="str">
        <f>FieldCard!G52</f>
        <v>Good</v>
      </c>
      <c r="AZ55" t="str">
        <f>FieldCard!G174</f>
        <v>Fair</v>
      </c>
      <c r="BA55" t="str">
        <f>FieldCard!G304</f>
        <v>Fair</v>
      </c>
      <c r="BB55" t="str">
        <f>FieldCard!G436</f>
        <v>Poor</v>
      </c>
      <c r="BC55" t="str">
        <f>FieldCard!G566</f>
        <v>Poor</v>
      </c>
      <c r="BD55" t="str">
        <f>FieldCard!G696</f>
        <v>Poor</v>
      </c>
      <c r="BE55" t="str">
        <f>FieldCard!G831</f>
        <v>Missing</v>
      </c>
      <c r="BF55" t="str">
        <f>FieldCard!G978</f>
        <v>Missing</v>
      </c>
      <c r="BG55" t="str">
        <f>FieldCard!G1107</f>
        <v>Dead</v>
      </c>
      <c r="BH55" t="str">
        <f>FieldCard!G1237</f>
        <v>Dead</v>
      </c>
      <c r="BI55" t="str">
        <f>FieldCard!G1371</f>
        <v>Dead</v>
      </c>
      <c r="BJ55" t="str">
        <f>FieldCard!G1502</f>
        <v>Missing</v>
      </c>
      <c r="BK55" t="str">
        <f>FieldCard!G1637</f>
        <v>Poor</v>
      </c>
      <c r="BL55" t="str">
        <f>FieldCard!G1760</f>
        <v>Dead</v>
      </c>
      <c r="BM55" t="str">
        <f>FieldCard!G1890</f>
        <v>Moribund</v>
      </c>
    </row>
    <row r="56" spans="16:65" ht="24" customHeight="1" x14ac:dyDescent="0.25">
      <c r="P56" s="9"/>
      <c r="Q56" s="9" t="str">
        <f>FieldCard!E53</f>
        <v>Good</v>
      </c>
      <c r="R56" s="9" t="str">
        <f>FieldCard!E175</f>
        <v>Good</v>
      </c>
      <c r="S56" s="9" t="str">
        <f>FieldCard!E305</f>
        <v>Good</v>
      </c>
      <c r="T56" s="9" t="str">
        <f>FieldCard!E437</f>
        <v>Good</v>
      </c>
      <c r="U56" s="9" t="str">
        <f>FieldCard!E567</f>
        <v>Good</v>
      </c>
      <c r="V56" s="9" t="str">
        <f>FieldCard!E697</f>
        <v>Moribund</v>
      </c>
      <c r="W56" s="9" t="str">
        <f>FieldCard!E832</f>
        <v>Poor</v>
      </c>
      <c r="X56" s="9" t="str">
        <f>FieldCard!E979</f>
        <v>Missing</v>
      </c>
      <c r="Y56" s="9" t="str">
        <f>FieldCard!E1108</f>
        <v>Moribund</v>
      </c>
      <c r="Z56" s="9" t="str">
        <f>FieldCard!E1238</f>
        <v>Fair</v>
      </c>
      <c r="AA56" s="9" t="str">
        <f>FieldCard!E1372</f>
        <v>Poor</v>
      </c>
      <c r="AB56" t="str">
        <f>FieldCard!E1503</f>
        <v>Moribund</v>
      </c>
      <c r="AC56" s="9" t="str">
        <f>FieldCard!E1638</f>
        <v>Poor</v>
      </c>
      <c r="AD56" s="9" t="str">
        <f>FieldCard!E1761</f>
        <v>Poor</v>
      </c>
      <c r="AE56" s="9" t="str">
        <f>FieldCard!E1891</f>
        <v>Poor</v>
      </c>
      <c r="AF56" s="9"/>
      <c r="AG56" s="9"/>
      <c r="AH56" s="9" t="str">
        <f>FieldCard!F53</f>
        <v>Fair</v>
      </c>
      <c r="AI56" s="9" t="str">
        <f>FieldCard!F175</f>
        <v>Good</v>
      </c>
      <c r="AJ56" s="9" t="str">
        <f>FieldCard!F305</f>
        <v>Fair</v>
      </c>
      <c r="AK56" s="9" t="str">
        <f>FieldCard!F437</f>
        <v>Fair</v>
      </c>
      <c r="AL56" s="9" t="str">
        <f>FieldCard!F567</f>
        <v>Fair</v>
      </c>
      <c r="AM56" s="9" t="str">
        <f>FieldCard!F697</f>
        <v>Moribund</v>
      </c>
      <c r="AN56" s="9" t="str">
        <f>FieldCard!F832</f>
        <v>Moribund</v>
      </c>
      <c r="AO56" s="9" t="str">
        <f>FieldCard!F979</f>
        <v>Missing</v>
      </c>
      <c r="AP56" s="9" t="str">
        <f>FieldCard!F1108</f>
        <v>Dead</v>
      </c>
      <c r="AQ56" s="9" t="str">
        <f>FieldCard!F1238</f>
        <v>Poor</v>
      </c>
      <c r="AR56" s="9" t="str">
        <f>FieldCard!F1372</f>
        <v>Moribund</v>
      </c>
      <c r="AS56" t="str">
        <f>FieldCard!F1503</f>
        <v>Poor</v>
      </c>
      <c r="AT56" s="9" t="str">
        <f>FieldCard!F1638</f>
        <v>Poor</v>
      </c>
      <c r="AU56" s="9" t="str">
        <f>FieldCard!F1761</f>
        <v>Moribund</v>
      </c>
      <c r="AV56" s="9" t="str">
        <f>FieldCard!F1891</f>
        <v>Poor</v>
      </c>
      <c r="AY56" t="str">
        <f>FieldCard!G53</f>
        <v>Good</v>
      </c>
      <c r="AZ56" t="str">
        <f>FieldCard!G175</f>
        <v>Poor</v>
      </c>
      <c r="BA56" t="str">
        <f>FieldCard!G305</f>
        <v>Fair</v>
      </c>
      <c r="BB56" t="str">
        <f>FieldCard!G437</f>
        <v>Poor</v>
      </c>
      <c r="BC56" t="str">
        <f>FieldCard!G567</f>
        <v>Poor</v>
      </c>
      <c r="BD56" t="str">
        <f>FieldCard!G697</f>
        <v>Dead</v>
      </c>
      <c r="BE56" t="str">
        <f>FieldCard!G832</f>
        <v>Missing</v>
      </c>
      <c r="BF56" t="str">
        <f>FieldCard!G979</f>
        <v>Missing</v>
      </c>
      <c r="BG56" t="str">
        <f>FieldCard!G1108</f>
        <v>Missing</v>
      </c>
      <c r="BH56" t="str">
        <f>FieldCard!G1238</f>
        <v>Dead</v>
      </c>
      <c r="BI56" t="str">
        <f>FieldCard!G1372</f>
        <v>Dead</v>
      </c>
      <c r="BJ56" t="str">
        <f>FieldCard!G1503</f>
        <v>Moribund</v>
      </c>
      <c r="BK56" t="str">
        <f>FieldCard!G1638</f>
        <v>Poor</v>
      </c>
      <c r="BL56" t="str">
        <f>FieldCard!G1761</f>
        <v>Dead</v>
      </c>
      <c r="BM56" t="str">
        <f>FieldCard!G1891</f>
        <v>Moribund</v>
      </c>
    </row>
    <row r="57" spans="16:65" ht="24" customHeight="1" x14ac:dyDescent="0.25">
      <c r="P57" s="9"/>
      <c r="Q57" s="9" t="str">
        <f>FieldCard!E54</f>
        <v>Poor</v>
      </c>
      <c r="R57" s="9" t="str">
        <f>FieldCard!E176</f>
        <v>Fair</v>
      </c>
      <c r="S57" s="9" t="str">
        <f>FieldCard!E306</f>
        <v>Good</v>
      </c>
      <c r="T57" s="9" t="str">
        <f>FieldCard!E438</f>
        <v>Poor</v>
      </c>
      <c r="U57" s="9" t="str">
        <f>FieldCard!E568</f>
        <v>Poor</v>
      </c>
      <c r="V57" s="9" t="str">
        <f>FieldCard!E698</f>
        <v>Poor</v>
      </c>
      <c r="W57" s="9" t="str">
        <f>FieldCard!E833</f>
        <v>Poor</v>
      </c>
      <c r="X57" s="9" t="str">
        <f>FieldCard!E980</f>
        <v>Poor</v>
      </c>
      <c r="Y57" s="9" t="str">
        <f>FieldCard!E1109</f>
        <v>Poor</v>
      </c>
      <c r="Z57" s="9" t="str">
        <f>FieldCard!E1239</f>
        <v>Poor</v>
      </c>
      <c r="AA57" s="9" t="str">
        <f>FieldCard!E1373</f>
        <v>Moribund</v>
      </c>
      <c r="AB57" t="str">
        <f>FieldCard!E1504</f>
        <v>Poor</v>
      </c>
      <c r="AC57" s="9" t="str">
        <f>FieldCard!E1639</f>
        <v>Poor</v>
      </c>
      <c r="AD57" s="9" t="str">
        <f>FieldCard!E1762</f>
        <v>Poor</v>
      </c>
      <c r="AE57" s="9" t="str">
        <f>FieldCard!E1892</f>
        <v>Poor</v>
      </c>
      <c r="AF57" s="9"/>
      <c r="AG57" s="9"/>
      <c r="AH57" s="9" t="str">
        <f>FieldCard!F54</f>
        <v>Fair</v>
      </c>
      <c r="AI57" s="9" t="str">
        <f>FieldCard!F176</f>
        <v>Poor</v>
      </c>
      <c r="AJ57" s="9" t="str">
        <f>FieldCard!F306</f>
        <v>Poor</v>
      </c>
      <c r="AK57" s="9" t="str">
        <f>FieldCard!F438</f>
        <v>Fair</v>
      </c>
      <c r="AL57" s="9" t="str">
        <f>FieldCard!F568</f>
        <v>Poor</v>
      </c>
      <c r="AM57" s="9" t="str">
        <f>FieldCard!F698</f>
        <v>Poor</v>
      </c>
      <c r="AN57" s="9" t="str">
        <f>FieldCard!F833</f>
        <v>Poor</v>
      </c>
      <c r="AO57" s="9" t="str">
        <f>FieldCard!F980</f>
        <v>Moribund</v>
      </c>
      <c r="AP57" s="9" t="str">
        <f>FieldCard!F1109</f>
        <v>Poor</v>
      </c>
      <c r="AQ57" s="9" t="str">
        <f>FieldCard!F1239</f>
        <v>Poor</v>
      </c>
      <c r="AR57" s="9" t="str">
        <f>FieldCard!F1373</f>
        <v>Moribund</v>
      </c>
      <c r="AS57" t="str">
        <f>FieldCard!F1504</f>
        <v>Moribund</v>
      </c>
      <c r="AT57" s="9" t="str">
        <f>FieldCard!F1639</f>
        <v>Moribund</v>
      </c>
      <c r="AU57" s="9" t="str">
        <f>FieldCard!F1762</f>
        <v>Poor</v>
      </c>
      <c r="AV57" s="9" t="str">
        <f>FieldCard!F1892</f>
        <v>Poor</v>
      </c>
      <c r="AY57" t="str">
        <f>FieldCard!G54</f>
        <v>Fair</v>
      </c>
      <c r="AZ57" t="str">
        <f>FieldCard!G176</f>
        <v>Fair</v>
      </c>
      <c r="BA57" t="str">
        <f>FieldCard!G306</f>
        <v>Fair</v>
      </c>
      <c r="BB57" t="str">
        <f>FieldCard!G438</f>
        <v>Poor</v>
      </c>
      <c r="BC57" t="str">
        <f>FieldCard!G568</f>
        <v>Poor</v>
      </c>
      <c r="BD57" t="str">
        <f>FieldCard!G698</f>
        <v>Poor</v>
      </c>
      <c r="BE57" t="str">
        <f>FieldCard!G833</f>
        <v>Dead</v>
      </c>
      <c r="BF57" t="str">
        <f>FieldCard!G980</f>
        <v>Missing</v>
      </c>
      <c r="BG57" t="str">
        <f>FieldCard!G1109</f>
        <v>Poor</v>
      </c>
      <c r="BH57" t="str">
        <f>FieldCard!G1239</f>
        <v>Dead</v>
      </c>
      <c r="BI57" t="str">
        <f>FieldCard!G1373</f>
        <v>Missing</v>
      </c>
      <c r="BJ57" t="str">
        <f>FieldCard!G1504</f>
        <v>Dead</v>
      </c>
      <c r="BK57" t="str">
        <f>FieldCard!G1639</f>
        <v>Moribund</v>
      </c>
      <c r="BL57" t="str">
        <f>FieldCard!G1762</f>
        <v>Moribund</v>
      </c>
      <c r="BM57" t="str">
        <f>FieldCard!G1892</f>
        <v>Dead</v>
      </c>
    </row>
    <row r="58" spans="16:65" ht="24" customHeight="1" x14ac:dyDescent="0.25">
      <c r="P58" s="9"/>
      <c r="Q58" s="9" t="str">
        <f>FieldCard!E55</f>
        <v>Fair</v>
      </c>
      <c r="R58" s="9" t="str">
        <f>FieldCard!E177</f>
        <v>Good</v>
      </c>
      <c r="S58" s="9" t="str">
        <f>FieldCard!E307</f>
        <v>Fair</v>
      </c>
      <c r="T58" s="9" t="str">
        <f>FieldCard!E439</f>
        <v>Poor</v>
      </c>
      <c r="U58" s="9" t="str">
        <f>FieldCard!E569</f>
        <v>Poor</v>
      </c>
      <c r="V58" s="9" t="str">
        <f>FieldCard!E699</f>
        <v>Poor</v>
      </c>
      <c r="W58" s="9" t="str">
        <f>FieldCard!E834</f>
        <v>Fair</v>
      </c>
      <c r="X58" s="9" t="str">
        <f>FieldCard!E981</f>
        <v>Dead</v>
      </c>
      <c r="Y58" s="9" t="str">
        <f>FieldCard!E1110</f>
        <v>Poor</v>
      </c>
      <c r="Z58" s="9" t="str">
        <f>FieldCard!E1240</f>
        <v>Poor</v>
      </c>
      <c r="AA58" s="9" t="str">
        <f>FieldCard!E1374</f>
        <v>Poor</v>
      </c>
      <c r="AB58" t="str">
        <f>FieldCard!E1505</f>
        <v>Poor</v>
      </c>
      <c r="AC58" s="9" t="str">
        <f>FieldCard!E1640</f>
        <v>Poor</v>
      </c>
      <c r="AD58" s="9" t="str">
        <f>FieldCard!E1763</f>
        <v>Poor</v>
      </c>
      <c r="AE58" s="9" t="str">
        <f>FieldCard!E1893</f>
        <v>Poor</v>
      </c>
      <c r="AF58" s="9"/>
      <c r="AG58" s="9"/>
      <c r="AH58" s="9" t="str">
        <f>FieldCard!F55</f>
        <v>Fair</v>
      </c>
      <c r="AI58" s="9" t="str">
        <f>FieldCard!F177</f>
        <v>Good</v>
      </c>
      <c r="AJ58" s="9" t="str">
        <f>FieldCard!F307</f>
        <v>Good</v>
      </c>
      <c r="AK58" s="9" t="str">
        <f>FieldCard!F439</f>
        <v>Fair</v>
      </c>
      <c r="AL58" s="9" t="str">
        <f>FieldCard!F569</f>
        <v>Moribund</v>
      </c>
      <c r="AM58" s="9" t="str">
        <f>FieldCard!F699</f>
        <v>Poor</v>
      </c>
      <c r="AN58" s="9" t="str">
        <f>FieldCard!F834</f>
        <v>Fair</v>
      </c>
      <c r="AO58" s="9" t="str">
        <f>FieldCard!F981</f>
        <v>Poor</v>
      </c>
      <c r="AP58" s="9" t="str">
        <f>FieldCard!F1110</f>
        <v>Dead</v>
      </c>
      <c r="AQ58" s="9" t="str">
        <f>FieldCard!F1240</f>
        <v>Poor</v>
      </c>
      <c r="AR58" s="9" t="str">
        <f>FieldCard!F1374</f>
        <v>Dead</v>
      </c>
      <c r="AS58" s="30" t="str">
        <f>FieldCard!F1505</f>
        <v>Dead</v>
      </c>
      <c r="AT58" s="9" t="str">
        <f>FieldCard!F1640</f>
        <v>Good</v>
      </c>
      <c r="AU58" s="9" t="str">
        <f>FieldCard!F1763</f>
        <v>Poor</v>
      </c>
      <c r="AV58" s="9" t="str">
        <f>FieldCard!F1893</f>
        <v>Poor</v>
      </c>
      <c r="AY58" t="str">
        <f>FieldCard!G55</f>
        <v>Poor</v>
      </c>
      <c r="AZ58" t="str">
        <f>FieldCard!G177</f>
        <v>Fair</v>
      </c>
      <c r="BA58" t="str">
        <f>FieldCard!G307</f>
        <v>Good</v>
      </c>
      <c r="BB58" t="str">
        <f>FieldCard!G439</f>
        <v>Fair</v>
      </c>
      <c r="BC58" t="str">
        <f>FieldCard!G569</f>
        <v>Dead</v>
      </c>
      <c r="BD58" t="str">
        <f>FieldCard!G699</f>
        <v>Poor</v>
      </c>
      <c r="BE58" t="str">
        <f>FieldCard!G834</f>
        <v>Dead</v>
      </c>
      <c r="BF58" t="str">
        <f>FieldCard!G981</f>
        <v>Missing</v>
      </c>
      <c r="BG58" t="str">
        <f>FieldCard!G1110</f>
        <v>Fair</v>
      </c>
      <c r="BH58" t="str">
        <f>FieldCard!G1240</f>
        <v>Moribund</v>
      </c>
      <c r="BI58" t="str">
        <f>FieldCard!G1374</f>
        <v>Missing</v>
      </c>
      <c r="BJ58" t="str">
        <f>FieldCard!G1505</f>
        <v>Moribund</v>
      </c>
      <c r="BK58" t="str">
        <f>FieldCard!G1640</f>
        <v>Fair</v>
      </c>
      <c r="BL58" t="str">
        <f>FieldCard!G1763</f>
        <v>Poor</v>
      </c>
      <c r="BM58" t="str">
        <f>FieldCard!G1893</f>
        <v>Moribund</v>
      </c>
    </row>
    <row r="59" spans="16:65" ht="24" customHeight="1" x14ac:dyDescent="0.25">
      <c r="P59" s="9"/>
      <c r="Q59" s="9" t="str">
        <f>FieldCard!E56</f>
        <v>Good</v>
      </c>
      <c r="R59" s="9" t="str">
        <f>FieldCard!E178</f>
        <v>Fair</v>
      </c>
      <c r="S59" s="9" t="str">
        <f>FieldCard!E308</f>
        <v>Good</v>
      </c>
      <c r="T59" s="9" t="str">
        <f>FieldCard!E440</f>
        <v>Fair</v>
      </c>
      <c r="U59" s="9" t="str">
        <f>FieldCard!E570</f>
        <v>Good</v>
      </c>
      <c r="V59" s="9" t="str">
        <f>FieldCard!E700</f>
        <v>Poor</v>
      </c>
      <c r="W59" s="9" t="str">
        <f>FieldCard!E835</f>
        <v>Fair</v>
      </c>
      <c r="X59" s="9" t="str">
        <f>FieldCard!E982</f>
        <v>Poor</v>
      </c>
      <c r="Y59" s="9" t="str">
        <f>FieldCard!E1111</f>
        <v>Poor</v>
      </c>
      <c r="Z59" s="9" t="str">
        <f>FieldCard!E1241</f>
        <v>Poor</v>
      </c>
      <c r="AA59" s="9" t="str">
        <f>FieldCard!E1375</f>
        <v>Poor</v>
      </c>
      <c r="AB59" t="str">
        <f>FieldCard!E1506</f>
        <v>Poor</v>
      </c>
      <c r="AC59" s="9" t="str">
        <f>FieldCard!E1641</f>
        <v>Poor</v>
      </c>
      <c r="AD59" s="9" t="str">
        <f>FieldCard!E1764</f>
        <v>Poor</v>
      </c>
      <c r="AE59" s="9" t="str">
        <f>FieldCard!E1894</f>
        <v>Poor</v>
      </c>
      <c r="AF59" s="9"/>
      <c r="AG59" s="9"/>
      <c r="AH59" s="9" t="str">
        <f>FieldCard!F56</f>
        <v>Good</v>
      </c>
      <c r="AI59" s="9" t="str">
        <f>FieldCard!F178</f>
        <v>Fair</v>
      </c>
      <c r="AJ59" s="9" t="str">
        <f>FieldCard!F308</f>
        <v>Fair</v>
      </c>
      <c r="AK59" s="9" t="str">
        <f>FieldCard!F440</f>
        <v>Fair</v>
      </c>
      <c r="AL59" s="9" t="str">
        <f>FieldCard!F570</f>
        <v>Poor</v>
      </c>
      <c r="AM59" s="9" t="str">
        <f>FieldCard!F700</f>
        <v>Poor</v>
      </c>
      <c r="AN59" s="9" t="str">
        <f>FieldCard!F835</f>
        <v>Good</v>
      </c>
      <c r="AO59" s="9" t="str">
        <f>FieldCard!F982</f>
        <v>Missing</v>
      </c>
      <c r="AP59" s="9" t="str">
        <f>FieldCard!F1111</f>
        <v>Dead</v>
      </c>
      <c r="AQ59" s="9" t="str">
        <f>FieldCard!F1241</f>
        <v>Moribund</v>
      </c>
      <c r="AR59" s="9" t="str">
        <f>FieldCard!F1375</f>
        <v>Poor</v>
      </c>
      <c r="AS59" t="str">
        <f>FieldCard!F1506</f>
        <v>Poor</v>
      </c>
      <c r="AT59" s="9" t="str">
        <f>FieldCard!F1641</f>
        <v>Poor</v>
      </c>
      <c r="AU59" s="9" t="str">
        <f>FieldCard!F1764</f>
        <v>Poor</v>
      </c>
      <c r="AV59" s="9" t="str">
        <f>FieldCard!F1894</f>
        <v>Poor</v>
      </c>
      <c r="AY59" t="str">
        <f>FieldCard!G56</f>
        <v>Good</v>
      </c>
      <c r="AZ59" t="str">
        <f>FieldCard!G178</f>
        <v>Poor</v>
      </c>
      <c r="BA59" t="str">
        <f>FieldCard!G308</f>
        <v>Fair</v>
      </c>
      <c r="BB59" t="str">
        <f>FieldCard!G440</f>
        <v>Fair</v>
      </c>
      <c r="BC59" t="str">
        <f>FieldCard!G570</f>
        <v>Fair</v>
      </c>
      <c r="BD59" t="str">
        <f>FieldCard!G700</f>
        <v>Poor</v>
      </c>
      <c r="BE59" t="str">
        <f>FieldCard!G835</f>
        <v>Dead</v>
      </c>
      <c r="BF59" t="str">
        <f>FieldCard!G982</f>
        <v>Missing</v>
      </c>
      <c r="BG59" t="str">
        <f>FieldCard!G1111</f>
        <v>Poor</v>
      </c>
      <c r="BH59" t="str">
        <f>FieldCard!G1241</f>
        <v>Dead</v>
      </c>
      <c r="BI59" t="str">
        <f>FieldCard!G1375</f>
        <v>Poor</v>
      </c>
      <c r="BJ59" t="str">
        <f>FieldCard!G1506</f>
        <v>Moribund</v>
      </c>
      <c r="BK59" t="str">
        <f>FieldCard!G1641</f>
        <v>Missing</v>
      </c>
      <c r="BL59" t="str">
        <f>FieldCard!G1764</f>
        <v>Fair</v>
      </c>
      <c r="BM59" t="str">
        <f>FieldCard!G1894</f>
        <v>Poor</v>
      </c>
    </row>
    <row r="60" spans="16:65" ht="24" customHeight="1" x14ac:dyDescent="0.25">
      <c r="P60" s="9"/>
      <c r="Q60" s="9" t="str">
        <f>FieldCard!E57</f>
        <v>Good</v>
      </c>
      <c r="R60" s="9" t="str">
        <f>FieldCard!E179</f>
        <v>Fair</v>
      </c>
      <c r="S60" s="9" t="str">
        <f>FieldCard!E309</f>
        <v>Good</v>
      </c>
      <c r="T60" s="9" t="str">
        <f>FieldCard!E441</f>
        <v>Fair</v>
      </c>
      <c r="U60" s="9" t="str">
        <f>FieldCard!E571</f>
        <v>Good</v>
      </c>
      <c r="V60" s="9" t="str">
        <f>FieldCard!E701</f>
        <v>Poor</v>
      </c>
      <c r="W60" s="9" t="str">
        <f>FieldCard!E836</f>
        <v>Poor</v>
      </c>
      <c r="X60" s="9" t="str">
        <f>FieldCard!E983</f>
        <v>Poor</v>
      </c>
      <c r="Y60" s="9" t="str">
        <f>FieldCard!E1112</f>
        <v>Poor</v>
      </c>
      <c r="Z60" s="9" t="str">
        <f>FieldCard!E1242</f>
        <v>Poor</v>
      </c>
      <c r="AA60" s="9" t="str">
        <f>FieldCard!E1376</f>
        <v>Poor</v>
      </c>
      <c r="AB60" t="str">
        <f>FieldCard!E1507</f>
        <v>Poor</v>
      </c>
      <c r="AC60" s="9" t="str">
        <f>FieldCard!E1642</f>
        <v>Poor</v>
      </c>
      <c r="AD60" s="9" t="str">
        <f>FieldCard!E1765</f>
        <v>Fair</v>
      </c>
      <c r="AE60" s="9" t="str">
        <f>FieldCard!E1895</f>
        <v>Poor</v>
      </c>
      <c r="AF60" s="9"/>
      <c r="AG60" s="9"/>
      <c r="AH60" s="9" t="str">
        <f>FieldCard!F57</f>
        <v>Fair</v>
      </c>
      <c r="AI60" s="9" t="str">
        <f>FieldCard!F179</f>
        <v>Fair</v>
      </c>
      <c r="AJ60" s="9" t="str">
        <f>FieldCard!F309</f>
        <v>Good</v>
      </c>
      <c r="AK60" s="9" t="str">
        <f>FieldCard!F441</f>
        <v>Good</v>
      </c>
      <c r="AL60" s="9" t="str">
        <f>FieldCard!F571</f>
        <v>Good</v>
      </c>
      <c r="AM60" s="9" t="str">
        <f>FieldCard!F701</f>
        <v>Poor</v>
      </c>
      <c r="AN60" s="9" t="str">
        <f>FieldCard!F836</f>
        <v>Dead</v>
      </c>
      <c r="AO60" s="9" t="str">
        <f>FieldCard!F983</f>
        <v>Fair</v>
      </c>
      <c r="AP60" s="9" t="str">
        <f>FieldCard!F1112</f>
        <v>Missing</v>
      </c>
      <c r="AQ60" s="9" t="str">
        <f>FieldCard!F1242</f>
        <v>Moribund</v>
      </c>
      <c r="AR60" s="9" t="str">
        <f>FieldCard!F1376</f>
        <v>Poor</v>
      </c>
      <c r="AS60" t="str">
        <f>FieldCard!F1507</f>
        <v>Poor</v>
      </c>
      <c r="AT60" s="9" t="str">
        <f>FieldCard!F1642</f>
        <v>Moribund</v>
      </c>
      <c r="AU60" s="9" t="str">
        <f>FieldCard!F1765</f>
        <v>Poor</v>
      </c>
      <c r="AV60" s="9" t="str">
        <f>FieldCard!F1895</f>
        <v>Poor</v>
      </c>
      <c r="AY60" t="str">
        <f>FieldCard!G57</f>
        <v>Fair</v>
      </c>
      <c r="AZ60" t="str">
        <f>FieldCard!G179</f>
        <v>Fair</v>
      </c>
      <c r="BA60" t="str">
        <f>FieldCard!G309</f>
        <v>Fair</v>
      </c>
      <c r="BB60" t="str">
        <f>FieldCard!G441</f>
        <v>Fair</v>
      </c>
      <c r="BC60" t="str">
        <f>FieldCard!G571</f>
        <v>Fair</v>
      </c>
      <c r="BD60" t="str">
        <f>FieldCard!G701</f>
        <v>Poor</v>
      </c>
      <c r="BE60" t="str">
        <f>FieldCard!G836</f>
        <v>Dead</v>
      </c>
      <c r="BF60" t="str">
        <f>FieldCard!G983</f>
        <v>Missing</v>
      </c>
      <c r="BG60" t="str">
        <f>FieldCard!G1112</f>
        <v>Poor</v>
      </c>
      <c r="BH60" t="str">
        <f>FieldCard!G1242</f>
        <v>Moribund</v>
      </c>
      <c r="BI60" t="str">
        <f>FieldCard!G1376</f>
        <v>Fair</v>
      </c>
      <c r="BJ60" t="str">
        <f>FieldCard!G1507</f>
        <v>Moribund</v>
      </c>
      <c r="BK60" t="str">
        <f>FieldCard!G1642</f>
        <v>Missing</v>
      </c>
      <c r="BL60" t="str">
        <f>FieldCard!G1765</f>
        <v>Fair</v>
      </c>
      <c r="BM60" t="str">
        <f>FieldCard!G1895</f>
        <v>Dead</v>
      </c>
    </row>
    <row r="61" spans="16:65" ht="24" customHeight="1" x14ac:dyDescent="0.25">
      <c r="P61" s="9"/>
      <c r="Q61" s="9" t="str">
        <f>FieldCard!E58</f>
        <v>Poor</v>
      </c>
      <c r="R61" s="9" t="str">
        <f>FieldCard!E180</f>
        <v>Fair</v>
      </c>
      <c r="S61" s="9" t="str">
        <f>FieldCard!E310</f>
        <v>Good</v>
      </c>
      <c r="T61" s="9" t="str">
        <f>FieldCard!E442</f>
        <v>Fair</v>
      </c>
      <c r="U61" s="9" t="str">
        <f>FieldCard!E572</f>
        <v>Good</v>
      </c>
      <c r="V61" s="9" t="str">
        <f>FieldCard!E702</f>
        <v>Fair</v>
      </c>
      <c r="W61" s="9" t="str">
        <f>FieldCard!E837</f>
        <v>Poor</v>
      </c>
      <c r="X61" s="9" t="str">
        <f>FieldCard!E984</f>
        <v>Poor</v>
      </c>
      <c r="Y61" s="9" t="str">
        <f>FieldCard!E1113</f>
        <v>Missing</v>
      </c>
      <c r="Z61" s="9" t="str">
        <f>FieldCard!E1243</f>
        <v>Fair</v>
      </c>
      <c r="AA61" s="9" t="str">
        <f>FieldCard!E1377</f>
        <v>Poor</v>
      </c>
      <c r="AB61" t="str">
        <f>FieldCard!E1508</f>
        <v>Poor</v>
      </c>
      <c r="AC61" s="9" t="str">
        <f>FieldCard!E1643</f>
        <v>Poor</v>
      </c>
      <c r="AD61" s="9" t="str">
        <f>FieldCard!E1766</f>
        <v>Poor</v>
      </c>
      <c r="AE61" s="9" t="str">
        <f>FieldCard!E1896</f>
        <v>Poor</v>
      </c>
      <c r="AF61" s="9"/>
      <c r="AG61" s="9"/>
      <c r="AH61" s="9" t="str">
        <f>FieldCard!F58</f>
        <v>Fair</v>
      </c>
      <c r="AI61" s="9" t="str">
        <f>FieldCard!F180</f>
        <v>Good</v>
      </c>
      <c r="AJ61" s="9" t="str">
        <f>FieldCard!F310</f>
        <v>Good</v>
      </c>
      <c r="AK61" s="9" t="str">
        <f>FieldCard!F442</f>
        <v>Poor</v>
      </c>
      <c r="AL61" s="9" t="str">
        <f>FieldCard!F572</f>
        <v>Good</v>
      </c>
      <c r="AM61" s="9" t="str">
        <f>FieldCard!F702</f>
        <v>Fair</v>
      </c>
      <c r="AN61" s="9" t="str">
        <f>FieldCard!F837</f>
        <v>Fair</v>
      </c>
      <c r="AO61" s="9" t="str">
        <f>FieldCard!F984</f>
        <v>Fair</v>
      </c>
      <c r="AP61" s="9" t="str">
        <f>FieldCard!F1113</f>
        <v>Moribund</v>
      </c>
      <c r="AQ61" s="9" t="str">
        <f>FieldCard!F1243</f>
        <v>Moribund</v>
      </c>
      <c r="AR61" s="9" t="str">
        <f>FieldCard!F1377</f>
        <v>Poor</v>
      </c>
      <c r="AS61" t="str">
        <f>FieldCard!F1508</f>
        <v>Poor</v>
      </c>
      <c r="AT61" s="9" t="str">
        <f>FieldCard!F1643</f>
        <v>Moribund</v>
      </c>
      <c r="AU61" s="9" t="str">
        <f>FieldCard!F1766</f>
        <v>Fair</v>
      </c>
      <c r="AV61" s="9" t="str">
        <f>FieldCard!F1896</f>
        <v>Poor</v>
      </c>
      <c r="AY61" t="str">
        <f>FieldCard!G58</f>
        <v>Missing</v>
      </c>
      <c r="AZ61" t="str">
        <f>FieldCard!G180</f>
        <v>Good</v>
      </c>
      <c r="BA61" t="str">
        <f>FieldCard!G310</f>
        <v>Good</v>
      </c>
      <c r="BB61" t="str">
        <f>FieldCard!G442</f>
        <v>Fair</v>
      </c>
      <c r="BC61" t="str">
        <f>FieldCard!G572</f>
        <v>Fair</v>
      </c>
      <c r="BD61" t="str">
        <f>FieldCard!G702</f>
        <v>Poor</v>
      </c>
      <c r="BE61" t="str">
        <f>FieldCard!G837</f>
        <v>Dead</v>
      </c>
      <c r="BF61" t="str">
        <f>FieldCard!G984</f>
        <v>Poor</v>
      </c>
      <c r="BG61" t="str">
        <f>FieldCard!G1113</f>
        <v>Poor</v>
      </c>
      <c r="BH61" t="str">
        <f>FieldCard!G1243</f>
        <v>Dead</v>
      </c>
      <c r="BI61" t="str">
        <f>FieldCard!G1377</f>
        <v>Poor</v>
      </c>
      <c r="BJ61" t="str">
        <f>FieldCard!G1508</f>
        <v>Moribund</v>
      </c>
      <c r="BK61" t="str">
        <f>FieldCard!G1643</f>
        <v>Missing</v>
      </c>
      <c r="BL61" t="str">
        <f>FieldCard!G1766</f>
        <v>Poor</v>
      </c>
      <c r="BM61" t="str">
        <f>FieldCard!G1896</f>
        <v>Poor</v>
      </c>
    </row>
    <row r="62" spans="16:65" ht="24" customHeight="1" x14ac:dyDescent="0.25">
      <c r="P62" s="9"/>
      <c r="Q62" s="9" t="str">
        <f>FieldCard!E59</f>
        <v>Fair</v>
      </c>
      <c r="R62" s="9" t="str">
        <f>FieldCard!E181</f>
        <v>Good</v>
      </c>
      <c r="S62" s="9" t="str">
        <f>FieldCard!E311</f>
        <v>Good</v>
      </c>
      <c r="T62" s="9" t="str">
        <f>FieldCard!E443</f>
        <v>Poor</v>
      </c>
      <c r="U62" s="9" t="str">
        <f>FieldCard!E573</f>
        <v>Good</v>
      </c>
      <c r="V62" s="9" t="str">
        <f>FieldCard!E703</f>
        <v>Poor</v>
      </c>
      <c r="W62" s="9" t="str">
        <f>FieldCard!E838</f>
        <v>Poor</v>
      </c>
      <c r="X62" s="9" t="str">
        <f>FieldCard!E985</f>
        <v>Poor</v>
      </c>
      <c r="Y62" s="9" t="str">
        <f>FieldCard!E1114</f>
        <v>Fair</v>
      </c>
      <c r="Z62" s="9" t="str">
        <f>FieldCard!E1244</f>
        <v>Fair</v>
      </c>
      <c r="AA62" s="9" t="str">
        <f>FieldCard!E1378</f>
        <v>Moribund</v>
      </c>
      <c r="AB62" t="str">
        <f>FieldCard!E1509</f>
        <v>Poor</v>
      </c>
      <c r="AC62" s="9" t="str">
        <f>FieldCard!E1644</f>
        <v>Poor</v>
      </c>
      <c r="AD62" s="9" t="str">
        <f>FieldCard!E1767</f>
        <v>Poor</v>
      </c>
      <c r="AE62" s="9" t="str">
        <f>FieldCard!E1897</f>
        <v>Poor</v>
      </c>
      <c r="AF62" s="9"/>
      <c r="AG62" s="9"/>
      <c r="AH62" s="9" t="str">
        <f>FieldCard!F59</f>
        <v>Fair</v>
      </c>
      <c r="AI62" s="9" t="str">
        <f>FieldCard!F181</f>
        <v>Good</v>
      </c>
      <c r="AJ62" s="9" t="str">
        <f>FieldCard!F311</f>
        <v>Fair</v>
      </c>
      <c r="AK62" s="9" t="str">
        <f>FieldCard!F443</f>
        <v>Fair</v>
      </c>
      <c r="AL62" s="9" t="str">
        <f>FieldCard!F573</f>
        <v>Fair</v>
      </c>
      <c r="AM62" s="9" t="str">
        <f>FieldCard!F703</f>
        <v>Poor</v>
      </c>
      <c r="AN62" s="9" t="str">
        <f>FieldCard!F838</f>
        <v>Fair</v>
      </c>
      <c r="AO62" s="9" t="str">
        <f>FieldCard!F985</f>
        <v>Missing</v>
      </c>
      <c r="AP62" s="9" t="str">
        <f>FieldCard!F1114</f>
        <v>Dead</v>
      </c>
      <c r="AQ62" s="9" t="str">
        <f>FieldCard!F1244</f>
        <v>Poor</v>
      </c>
      <c r="AR62" s="9" t="str">
        <f>FieldCard!F1378</f>
        <v>Moribund</v>
      </c>
      <c r="AS62" t="str">
        <f>FieldCard!F1509</f>
        <v>Moribund</v>
      </c>
      <c r="AT62" s="9" t="str">
        <f>FieldCard!F1644</f>
        <v>Poor</v>
      </c>
      <c r="AU62" s="9" t="str">
        <f>FieldCard!F1767</f>
        <v>Poor</v>
      </c>
      <c r="AV62" s="9" t="str">
        <f>FieldCard!F1897</f>
        <v>Poor</v>
      </c>
      <c r="AY62" t="str">
        <f>FieldCard!G59</f>
        <v>Fair</v>
      </c>
      <c r="AZ62" t="str">
        <f>FieldCard!G181</f>
        <v>Fair</v>
      </c>
      <c r="BA62" t="str">
        <f>FieldCard!G311</f>
        <v>Fair</v>
      </c>
      <c r="BB62" t="str">
        <f>FieldCard!G443</f>
        <v>Fair</v>
      </c>
      <c r="BC62" t="str">
        <f>FieldCard!G573</f>
        <v>Fair</v>
      </c>
      <c r="BD62" t="str">
        <f>FieldCard!G703</f>
        <v>Poor</v>
      </c>
      <c r="BE62" t="str">
        <f>FieldCard!G838</f>
        <v>Fair</v>
      </c>
      <c r="BF62" t="str">
        <f>FieldCard!G985</f>
        <v>Dead</v>
      </c>
      <c r="BG62" t="str">
        <f>FieldCard!G1114</f>
        <v>Dead</v>
      </c>
      <c r="BH62" t="str">
        <f>FieldCard!G1244</f>
        <v>Poor</v>
      </c>
      <c r="BI62" t="str">
        <f>FieldCard!G1378</f>
        <v>Poor</v>
      </c>
      <c r="BJ62" t="str">
        <f>FieldCard!G1509</f>
        <v>Dead</v>
      </c>
      <c r="BK62" t="str">
        <f>FieldCard!G1644</f>
        <v>Missing</v>
      </c>
      <c r="BL62" t="str">
        <f>FieldCard!G1767</f>
        <v>Poor</v>
      </c>
      <c r="BM62" t="str">
        <f>FieldCard!G1897</f>
        <v>Poor</v>
      </c>
    </row>
    <row r="63" spans="16:65" ht="24" customHeight="1" x14ac:dyDescent="0.25">
      <c r="P63" s="9"/>
      <c r="Q63" s="9" t="str">
        <f>FieldCard!E60</f>
        <v>Fair</v>
      </c>
      <c r="R63" s="9" t="str">
        <f>FieldCard!E182</f>
        <v>Good</v>
      </c>
      <c r="S63" s="9" t="str">
        <f>FieldCard!E312</f>
        <v>Fair</v>
      </c>
      <c r="T63" s="9" t="str">
        <f>FieldCard!E444</f>
        <v>Good</v>
      </c>
      <c r="U63" s="9" t="str">
        <f>FieldCard!E574</f>
        <v>Fair</v>
      </c>
      <c r="V63" s="9" t="str">
        <f>FieldCard!E704</f>
        <v>Good</v>
      </c>
      <c r="W63" s="9" t="str">
        <f>FieldCard!E839</f>
        <v>Fair</v>
      </c>
      <c r="X63" s="9" t="str">
        <f>FieldCard!E986</f>
        <v>Moribund</v>
      </c>
      <c r="Y63" s="9" t="str">
        <f>FieldCard!E1115</f>
        <v>Poor</v>
      </c>
      <c r="Z63" s="9" t="str">
        <f>FieldCard!E1245</f>
        <v>Poor</v>
      </c>
      <c r="AA63" s="9" t="str">
        <f>FieldCard!E1379</f>
        <v>Poor</v>
      </c>
      <c r="AB63" t="str">
        <f>FieldCard!E1510</f>
        <v>Poor</v>
      </c>
      <c r="AC63" s="9" t="str">
        <f>FieldCard!E1645</f>
        <v>Poor</v>
      </c>
      <c r="AD63" s="9" t="str">
        <f>FieldCard!E1768</f>
        <v>Poor</v>
      </c>
      <c r="AE63" s="9" t="str">
        <f>FieldCard!E1898</f>
        <v>Poor</v>
      </c>
      <c r="AF63" s="9"/>
      <c r="AG63" s="9"/>
      <c r="AH63" s="9" t="str">
        <f>FieldCard!F60</f>
        <v>Fair</v>
      </c>
      <c r="AI63" s="9" t="str">
        <f>FieldCard!F182</f>
        <v>Good</v>
      </c>
      <c r="AJ63" s="9" t="str">
        <f>FieldCard!F312</f>
        <v>Fair</v>
      </c>
      <c r="AK63" s="9" t="str">
        <f>FieldCard!F444</f>
        <v>Fair</v>
      </c>
      <c r="AL63" s="9" t="str">
        <f>FieldCard!F574</f>
        <v>Poor</v>
      </c>
      <c r="AM63" s="9" t="str">
        <f>FieldCard!F704</f>
        <v>Good</v>
      </c>
      <c r="AN63" s="9" t="str">
        <f>FieldCard!F839</f>
        <v>Fair</v>
      </c>
      <c r="AO63" s="9" t="str">
        <f>FieldCard!F986</f>
        <v>Missing</v>
      </c>
      <c r="AP63" s="9" t="str">
        <f>FieldCard!F1115</f>
        <v>Dead</v>
      </c>
      <c r="AQ63" s="9" t="str">
        <f>FieldCard!F1245</f>
        <v>Moribund</v>
      </c>
      <c r="AR63" s="9" t="str">
        <f>FieldCard!F1379</f>
        <v>Moribund</v>
      </c>
      <c r="AS63" s="30" t="str">
        <f>FieldCard!F1510</f>
        <v>Dead</v>
      </c>
      <c r="AT63" s="9" t="str">
        <f>FieldCard!F1645</f>
        <v>Poor</v>
      </c>
      <c r="AU63" s="9" t="str">
        <f>FieldCard!F1768</f>
        <v>Poor</v>
      </c>
      <c r="AV63" s="9" t="str">
        <f>FieldCard!F1898</f>
        <v>Poor</v>
      </c>
      <c r="AY63" t="str">
        <f>FieldCard!G60</f>
        <v>Fair</v>
      </c>
      <c r="AZ63" t="str">
        <f>FieldCard!G182</f>
        <v>Good</v>
      </c>
      <c r="BA63" t="str">
        <f>FieldCard!G312</f>
        <v>Fair</v>
      </c>
      <c r="BB63" t="str">
        <f>FieldCard!G444</f>
        <v>Fair</v>
      </c>
      <c r="BC63" t="str">
        <f>FieldCard!G574</f>
        <v>Fair</v>
      </c>
      <c r="BD63" t="str">
        <f>FieldCard!G704</f>
        <v>Fair</v>
      </c>
      <c r="BE63" t="str">
        <f>FieldCard!G839</f>
        <v>Fair</v>
      </c>
      <c r="BF63" t="str">
        <f>FieldCard!G986</f>
        <v>Missing</v>
      </c>
      <c r="BG63" t="str">
        <f>FieldCard!G1115</f>
        <v>Missing</v>
      </c>
      <c r="BH63" t="str">
        <f>FieldCard!G1245</f>
        <v>Dead</v>
      </c>
      <c r="BI63" t="str">
        <f>FieldCard!G1379</f>
        <v>Missing</v>
      </c>
      <c r="BJ63" t="str">
        <f>FieldCard!G1510</f>
        <v>Moribund</v>
      </c>
      <c r="BK63" t="str">
        <f>FieldCard!G1645</f>
        <v>Dead</v>
      </c>
      <c r="BL63" t="str">
        <f>FieldCard!G1768</f>
        <v>Poor</v>
      </c>
      <c r="BM63" t="str">
        <f>FieldCard!G1898</f>
        <v>Dead</v>
      </c>
    </row>
    <row r="64" spans="16:65" ht="24" customHeight="1" x14ac:dyDescent="0.25">
      <c r="P64" s="9"/>
      <c r="Q64" s="9" t="str">
        <f>FieldCard!E61</f>
        <v>Fair</v>
      </c>
      <c r="R64" s="9" t="str">
        <f>FieldCard!E183</f>
        <v>Good</v>
      </c>
      <c r="S64" s="9" t="str">
        <f>FieldCard!E313</f>
        <v>Good</v>
      </c>
      <c r="T64" s="9" t="str">
        <f>FieldCard!E445</f>
        <v>Poor</v>
      </c>
      <c r="U64" s="9" t="str">
        <f>FieldCard!E575</f>
        <v>Poor</v>
      </c>
      <c r="V64" s="9" t="str">
        <f>FieldCard!E705</f>
        <v>Good</v>
      </c>
      <c r="W64" s="9" t="str">
        <f>FieldCard!E840</f>
        <v>Moribund</v>
      </c>
      <c r="X64" s="9" t="str">
        <f>FieldCard!E987</f>
        <v>Fair</v>
      </c>
      <c r="Y64" s="9" t="str">
        <f>FieldCard!E1116</f>
        <v>Poor</v>
      </c>
      <c r="Z64" s="9" t="str">
        <f>FieldCard!E1246</f>
        <v>Poor</v>
      </c>
      <c r="AA64" s="9" t="str">
        <f>FieldCard!E1380</f>
        <v>Poor</v>
      </c>
      <c r="AB64" t="str">
        <f>FieldCard!E1511</f>
        <v>Poor</v>
      </c>
      <c r="AC64" s="9" t="str">
        <f>FieldCard!E1646</f>
        <v>Poor</v>
      </c>
      <c r="AD64" s="9" t="str">
        <f>FieldCard!E1769</f>
        <v>Fair</v>
      </c>
      <c r="AE64" s="9" t="str">
        <f>FieldCard!E1899</f>
        <v>Poor</v>
      </c>
      <c r="AF64" s="9"/>
      <c r="AG64" s="9"/>
      <c r="AH64" s="9" t="str">
        <f>FieldCard!F61</f>
        <v>Fair</v>
      </c>
      <c r="AI64" s="9" t="str">
        <f>FieldCard!F183</f>
        <v>Fair</v>
      </c>
      <c r="AJ64" s="9" t="str">
        <f>FieldCard!F313</f>
        <v>Fair</v>
      </c>
      <c r="AK64" s="9" t="str">
        <f>FieldCard!F445</f>
        <v>Fair</v>
      </c>
      <c r="AL64" s="9" t="str">
        <f>FieldCard!F575</f>
        <v>Poor</v>
      </c>
      <c r="AM64" s="9" t="str">
        <f>FieldCard!F705</f>
        <v>Good</v>
      </c>
      <c r="AN64" s="9" t="str">
        <f>FieldCard!F840</f>
        <v>Missing</v>
      </c>
      <c r="AO64" s="9" t="str">
        <f>FieldCard!F987</f>
        <v>Dead</v>
      </c>
      <c r="AP64" s="9" t="str">
        <f>FieldCard!F1116</f>
        <v>Dead</v>
      </c>
      <c r="AQ64" s="9" t="str">
        <f>FieldCard!F1246</f>
        <v>Poor</v>
      </c>
      <c r="AR64" s="9" t="str">
        <f>FieldCard!F1380</f>
        <v>Moribund</v>
      </c>
      <c r="AS64" t="str">
        <f>FieldCard!F1511</f>
        <v>Moribund</v>
      </c>
      <c r="AT64" s="9" t="str">
        <f>FieldCard!F1646</f>
        <v>Poor</v>
      </c>
      <c r="AU64" s="9" t="str">
        <f>FieldCard!F1769</f>
        <v>Poor</v>
      </c>
      <c r="AV64" s="9" t="str">
        <f>FieldCard!F1899</f>
        <v>Dead</v>
      </c>
      <c r="AY64" t="str">
        <f>FieldCard!G61</f>
        <v>Fair</v>
      </c>
      <c r="AZ64" t="str">
        <f>FieldCard!G183</f>
        <v>Fair</v>
      </c>
      <c r="BA64" t="str">
        <f>FieldCard!G313</f>
        <v>Poor</v>
      </c>
      <c r="BB64" t="str">
        <f>FieldCard!G445</f>
        <v>Fair</v>
      </c>
      <c r="BC64" t="str">
        <f>FieldCard!G575</f>
        <v>Poor</v>
      </c>
      <c r="BD64" t="str">
        <f>FieldCard!G705</f>
        <v>Good</v>
      </c>
      <c r="BE64" t="str">
        <f>FieldCard!G840</f>
        <v>Fair</v>
      </c>
      <c r="BF64" t="str">
        <f>FieldCard!G987</f>
        <v>Missing</v>
      </c>
      <c r="BG64" t="str">
        <f>FieldCard!G1116</f>
        <v>Dead</v>
      </c>
      <c r="BH64" t="str">
        <f>FieldCard!G1246</f>
        <v>Dead</v>
      </c>
      <c r="BI64" t="str">
        <f>FieldCard!G1380</f>
        <v>Dead</v>
      </c>
      <c r="BJ64" t="str">
        <f>FieldCard!G1511</f>
        <v>Moribund</v>
      </c>
      <c r="BK64" t="str">
        <f>FieldCard!G1646</f>
        <v>Moribund</v>
      </c>
      <c r="BL64" t="str">
        <f>FieldCard!G1769</f>
        <v>Poor</v>
      </c>
      <c r="BM64" t="str">
        <f>FieldCard!G1899</f>
        <v>Dead</v>
      </c>
    </row>
    <row r="65" spans="16:65" ht="24" customHeight="1" x14ac:dyDescent="0.25">
      <c r="P65" s="9"/>
      <c r="Q65" s="9" t="str">
        <f>FieldCard!E62</f>
        <v>Fair</v>
      </c>
      <c r="R65" s="9" t="str">
        <f>FieldCard!E184</f>
        <v>Fair</v>
      </c>
      <c r="S65" s="9" t="str">
        <f>FieldCard!E314</f>
        <v>Good</v>
      </c>
      <c r="T65" s="9" t="str">
        <f>FieldCard!E446</f>
        <v>Fair</v>
      </c>
      <c r="U65" s="9" t="str">
        <f>FieldCard!E576</f>
        <v>Fair</v>
      </c>
      <c r="V65" s="9" t="str">
        <f>FieldCard!E706</f>
        <v>Good</v>
      </c>
      <c r="W65" s="9" t="str">
        <f>FieldCard!E841</f>
        <v>Dead</v>
      </c>
      <c r="X65" s="9" t="str">
        <f>FieldCard!E988</f>
        <v>Fair</v>
      </c>
      <c r="Y65" s="9" t="str">
        <f>FieldCard!E1117</f>
        <v>Poor</v>
      </c>
      <c r="Z65" s="9" t="str">
        <f>FieldCard!E1247</f>
        <v>Poor</v>
      </c>
      <c r="AA65" s="9" t="str">
        <f>FieldCard!E1381</f>
        <v>Poor</v>
      </c>
      <c r="AB65" t="str">
        <f>FieldCard!E1512</f>
        <v>Poor</v>
      </c>
      <c r="AC65" s="9" t="str">
        <f>FieldCard!E1647</f>
        <v>Poor</v>
      </c>
      <c r="AD65" s="9" t="str">
        <f>FieldCard!E1770</f>
        <v>Poor</v>
      </c>
      <c r="AE65" s="9" t="str">
        <f>FieldCard!E1900</f>
        <v>Poor</v>
      </c>
      <c r="AF65" s="9"/>
      <c r="AG65" s="9"/>
      <c r="AH65" s="9" t="str">
        <f>FieldCard!F62</f>
        <v>Fair</v>
      </c>
      <c r="AI65" s="9" t="str">
        <f>FieldCard!F184</f>
        <v>Fair</v>
      </c>
      <c r="AJ65" s="9" t="str">
        <f>FieldCard!F314</f>
        <v>Fair</v>
      </c>
      <c r="AK65" s="9" t="str">
        <f>FieldCard!F446</f>
        <v>Fair</v>
      </c>
      <c r="AL65" s="9" t="str">
        <f>FieldCard!F576</f>
        <v>Poor</v>
      </c>
      <c r="AM65" s="9" t="str">
        <f>FieldCard!F706</f>
        <v>Good</v>
      </c>
      <c r="AN65" s="9" t="str">
        <f>FieldCard!F841</f>
        <v>Dead</v>
      </c>
      <c r="AO65" s="9" t="str">
        <f>FieldCard!F988</f>
        <v>Dead</v>
      </c>
      <c r="AP65" s="9" t="str">
        <f>FieldCard!F1117</f>
        <v>Dead</v>
      </c>
      <c r="AQ65" s="9" t="str">
        <f>FieldCard!F1247</f>
        <v>Moribund</v>
      </c>
      <c r="AR65" s="9" t="str">
        <f>FieldCard!F1381</f>
        <v>Moribund</v>
      </c>
      <c r="AS65" t="str">
        <f>FieldCard!F1512</f>
        <v>Moribund</v>
      </c>
      <c r="AT65" s="9" t="str">
        <f>FieldCard!F1647</f>
        <v>Moribund</v>
      </c>
      <c r="AU65" s="9" t="str">
        <f>FieldCard!F1770</f>
        <v>Poor</v>
      </c>
      <c r="AV65" s="9" t="str">
        <f>FieldCard!F1900</f>
        <v>Poor</v>
      </c>
      <c r="AY65" t="str">
        <f>FieldCard!G62</f>
        <v>Good</v>
      </c>
      <c r="AZ65" t="str">
        <f>FieldCard!G184</f>
        <v>Fair</v>
      </c>
      <c r="BA65" t="str">
        <f>FieldCard!G314</f>
        <v>Poor</v>
      </c>
      <c r="BB65" t="str">
        <f>FieldCard!G446</f>
        <v>Poor</v>
      </c>
      <c r="BC65" t="str">
        <f>FieldCard!G576</f>
        <v>Poor</v>
      </c>
      <c r="BD65" t="str">
        <f>FieldCard!G706</f>
        <v>Fair</v>
      </c>
      <c r="BE65" t="str">
        <f>FieldCard!G841</f>
        <v>Dead</v>
      </c>
      <c r="BF65" t="str">
        <f>FieldCard!G988</f>
        <v>Poor</v>
      </c>
      <c r="BG65" t="str">
        <f>FieldCard!G1117</f>
        <v>Missing</v>
      </c>
      <c r="BH65" t="str">
        <f>FieldCard!G1247</f>
        <v>Moribund</v>
      </c>
      <c r="BI65" t="str">
        <f>FieldCard!G1381</f>
        <v>Dead</v>
      </c>
      <c r="BJ65" t="str">
        <f>FieldCard!G1512</f>
        <v>Dead</v>
      </c>
      <c r="BK65" t="str">
        <f>FieldCard!G1647</f>
        <v>Missing</v>
      </c>
      <c r="BL65" t="str">
        <f>FieldCard!G1770</f>
        <v>Fair</v>
      </c>
      <c r="BM65" t="str">
        <f>FieldCard!G1900</f>
        <v>Dead</v>
      </c>
    </row>
    <row r="66" spans="16:65" ht="24" customHeight="1" x14ac:dyDescent="0.25">
      <c r="P66" s="9"/>
      <c r="Q66" s="9" t="str">
        <f>FieldCard!E63</f>
        <v>Good</v>
      </c>
      <c r="R66" s="9" t="str">
        <f>FieldCard!E185</f>
        <v>Fair</v>
      </c>
      <c r="S66" s="9" t="str">
        <f>FieldCard!E315</f>
        <v>Good</v>
      </c>
      <c r="T66" s="9" t="str">
        <f>FieldCard!E447</f>
        <v>Fair</v>
      </c>
      <c r="U66" s="9" t="str">
        <f>FieldCard!E577</f>
        <v>Poor</v>
      </c>
      <c r="V66" s="9" t="str">
        <f>FieldCard!E707</f>
        <v>Poor</v>
      </c>
      <c r="W66" s="9" t="str">
        <f>FieldCard!E842</f>
        <v>Poor</v>
      </c>
      <c r="X66" s="9" t="str">
        <f>FieldCard!E989</f>
        <v>Poor</v>
      </c>
      <c r="Y66" s="9" t="str">
        <f>FieldCard!E1118</f>
        <v>Poor</v>
      </c>
      <c r="Z66" s="9" t="str">
        <f>FieldCard!E1248</f>
        <v>Poor</v>
      </c>
      <c r="AA66" s="9" t="str">
        <f>FieldCard!E1382</f>
        <v>Moribund</v>
      </c>
      <c r="AB66" t="str">
        <f>FieldCard!E1513</f>
        <v>Poor</v>
      </c>
      <c r="AC66" s="9" t="str">
        <f>FieldCard!E1648</f>
        <v>Poor</v>
      </c>
      <c r="AD66" s="9" t="str">
        <f>FieldCard!E1771</f>
        <v>Fair</v>
      </c>
      <c r="AE66" s="9" t="str">
        <f>FieldCard!E1901</f>
        <v>Poor</v>
      </c>
      <c r="AF66" s="9"/>
      <c r="AG66" s="9"/>
      <c r="AH66" s="9" t="str">
        <f>FieldCard!F63</f>
        <v>Good</v>
      </c>
      <c r="AI66" s="9" t="str">
        <f>FieldCard!F185</f>
        <v>Poor</v>
      </c>
      <c r="AJ66" s="9" t="str">
        <f>FieldCard!F315</f>
        <v>Poor</v>
      </c>
      <c r="AK66" s="9" t="str">
        <f>FieldCard!F447</f>
        <v>Fair</v>
      </c>
      <c r="AL66" s="9" t="str">
        <f>FieldCard!F577</f>
        <v>Poor</v>
      </c>
      <c r="AM66" s="9" t="str">
        <f>FieldCard!F707</f>
        <v>Poor</v>
      </c>
      <c r="AN66" s="9" t="str">
        <f>FieldCard!F842</f>
        <v>Dead</v>
      </c>
      <c r="AO66" s="9" t="str">
        <f>FieldCard!F989</f>
        <v>Dead</v>
      </c>
      <c r="AP66" s="9" t="str">
        <f>FieldCard!F1118</f>
        <v>Dead</v>
      </c>
      <c r="AQ66" s="9" t="str">
        <f>FieldCard!F1248</f>
        <v>Moribund</v>
      </c>
      <c r="AR66" s="9" t="str">
        <f>FieldCard!F1382</f>
        <v>Moribund</v>
      </c>
      <c r="AS66" s="30" t="str">
        <f>FieldCard!F1513</f>
        <v>Dead</v>
      </c>
      <c r="AT66" s="9" t="str">
        <f>FieldCard!F1648</f>
        <v>Poor</v>
      </c>
      <c r="AU66" s="9" t="str">
        <f>FieldCard!F1771</f>
        <v>Fair</v>
      </c>
      <c r="AV66" s="9" t="str">
        <f>FieldCard!F1901</f>
        <v>Poor</v>
      </c>
      <c r="AY66" t="str">
        <f>FieldCard!G63</f>
        <v>Fair</v>
      </c>
      <c r="AZ66" t="str">
        <f>FieldCard!G185</f>
        <v>Fair</v>
      </c>
      <c r="BA66" t="str">
        <f>FieldCard!G315</f>
        <v>Fair</v>
      </c>
      <c r="BB66" t="str">
        <f>FieldCard!G447</f>
        <v>Poor</v>
      </c>
      <c r="BC66" t="str">
        <f>FieldCard!G577</f>
        <v>Poor</v>
      </c>
      <c r="BD66" t="str">
        <f>FieldCard!G707</f>
        <v>Poor</v>
      </c>
      <c r="BE66" t="str">
        <f>FieldCard!G842</f>
        <v>Fair</v>
      </c>
      <c r="BF66" t="str">
        <f>FieldCard!G989</f>
        <v>Poor</v>
      </c>
      <c r="BG66" t="str">
        <f>FieldCard!G1118</f>
        <v>Missing</v>
      </c>
      <c r="BH66" t="str">
        <f>FieldCard!G1248</f>
        <v>Dead</v>
      </c>
      <c r="BI66" t="str">
        <f>FieldCard!G1382</f>
        <v>Poor</v>
      </c>
      <c r="BJ66" t="str">
        <f>FieldCard!G1513</f>
        <v>Dead</v>
      </c>
      <c r="BK66" t="str">
        <f>FieldCard!G1648</f>
        <v>Dead</v>
      </c>
      <c r="BL66" t="str">
        <f>FieldCard!G1771</f>
        <v>Dead</v>
      </c>
      <c r="BM66" t="str">
        <f>FieldCard!G1901</f>
        <v>Fair</v>
      </c>
    </row>
    <row r="67" spans="16:65" ht="24" customHeight="1" x14ac:dyDescent="0.25">
      <c r="P67" s="9"/>
      <c r="Q67" s="9" t="str">
        <f>FieldCard!E64</f>
        <v>Good</v>
      </c>
      <c r="R67" s="9" t="str">
        <f>FieldCard!E186</f>
        <v>Fair</v>
      </c>
      <c r="S67" s="9" t="str">
        <f>FieldCard!E316</f>
        <v>Good</v>
      </c>
      <c r="T67" s="9" t="str">
        <f>FieldCard!E448</f>
        <v>Fair</v>
      </c>
      <c r="U67" s="9" t="str">
        <f>FieldCard!E578</f>
        <v>Good</v>
      </c>
      <c r="V67" s="9" t="str">
        <f>FieldCard!E708</f>
        <v>Poor</v>
      </c>
      <c r="W67" s="9" t="str">
        <f>FieldCard!E843</f>
        <v>Fair</v>
      </c>
      <c r="X67" s="9" t="str">
        <f>FieldCard!E990</f>
        <v>Missing</v>
      </c>
      <c r="Y67" s="9" t="str">
        <f>FieldCard!E1119</f>
        <v>Dead</v>
      </c>
      <c r="Z67" s="9" t="str">
        <f>FieldCard!E1249</f>
        <v>Poor</v>
      </c>
      <c r="AA67" s="9" t="str">
        <f>FieldCard!E1383</f>
        <v>Poor</v>
      </c>
      <c r="AB67" t="str">
        <f>FieldCard!E1514</f>
        <v>Poor</v>
      </c>
      <c r="AC67" s="9" t="str">
        <f>FieldCard!E1649</f>
        <v>Poor</v>
      </c>
      <c r="AD67" s="9" t="str">
        <f>FieldCard!E1772</f>
        <v>Poor</v>
      </c>
      <c r="AE67" s="9" t="str">
        <f>FieldCard!E1902</f>
        <v>Poor</v>
      </c>
      <c r="AF67" s="9"/>
      <c r="AG67" s="9"/>
      <c r="AH67" s="9" t="str">
        <f>FieldCard!F64</f>
        <v>Good</v>
      </c>
      <c r="AI67" s="9" t="str">
        <f>FieldCard!F186</f>
        <v>Fair</v>
      </c>
      <c r="AJ67" s="9" t="str">
        <f>FieldCard!F316</f>
        <v>Poor</v>
      </c>
      <c r="AK67" s="9" t="str">
        <f>FieldCard!F448</f>
        <v>Fair</v>
      </c>
      <c r="AL67" s="9" t="str">
        <f>FieldCard!F578</f>
        <v>Fair</v>
      </c>
      <c r="AM67" s="9" t="str">
        <f>FieldCard!F708</f>
        <v>Poor</v>
      </c>
      <c r="AN67" s="9" t="str">
        <f>FieldCard!F843</f>
        <v>Dead</v>
      </c>
      <c r="AO67" s="9" t="str">
        <f>FieldCard!F990</f>
        <v>Dead</v>
      </c>
      <c r="AP67" s="9" t="str">
        <f>FieldCard!F1119</f>
        <v>Moribund</v>
      </c>
      <c r="AQ67" s="9" t="str">
        <f>FieldCard!F1249</f>
        <v>Poor</v>
      </c>
      <c r="AR67" s="9" t="str">
        <f>FieldCard!F1383</f>
        <v>Moribund</v>
      </c>
      <c r="AS67" s="30" t="str">
        <f>FieldCard!F1514</f>
        <v>Dead</v>
      </c>
      <c r="AT67" s="9" t="str">
        <f>FieldCard!F1649</f>
        <v>Poor</v>
      </c>
      <c r="AU67" s="9" t="str">
        <f>FieldCard!F1772</f>
        <v>Fair</v>
      </c>
      <c r="AV67" s="9" t="str">
        <f>FieldCard!F1902</f>
        <v>Poor</v>
      </c>
      <c r="AY67" t="str">
        <f>FieldCard!G64</f>
        <v>Fair</v>
      </c>
      <c r="AZ67" t="str">
        <f>FieldCard!G186</f>
        <v>Fair</v>
      </c>
      <c r="BA67" t="str">
        <f>FieldCard!G316</f>
        <v>Fair</v>
      </c>
      <c r="BB67" t="str">
        <f>FieldCard!G448</f>
        <v>Poor</v>
      </c>
      <c r="BC67" t="str">
        <f>FieldCard!G578</f>
        <v>Fair</v>
      </c>
      <c r="BD67" t="str">
        <f>FieldCard!G708</f>
        <v>Poor</v>
      </c>
      <c r="BE67" t="str">
        <f>FieldCard!G843</f>
        <v>Fair</v>
      </c>
      <c r="BF67" t="str">
        <f>FieldCard!G990</f>
        <v>Missing</v>
      </c>
      <c r="BG67" t="str">
        <f>FieldCard!G1119</f>
        <v>Poor</v>
      </c>
      <c r="BH67" t="str">
        <f>FieldCard!G1249</f>
        <v>Missing</v>
      </c>
      <c r="BI67" t="str">
        <f>FieldCard!G1383</f>
        <v>Dead</v>
      </c>
      <c r="BJ67" t="str">
        <f>FieldCard!G1514</f>
        <v>Moribund</v>
      </c>
      <c r="BK67" t="str">
        <f>FieldCard!G1649</f>
        <v>Poor</v>
      </c>
      <c r="BL67" t="str">
        <f>FieldCard!G1772</f>
        <v>Fair</v>
      </c>
      <c r="BM67" t="str">
        <f>FieldCard!G1902</f>
        <v>Dead</v>
      </c>
    </row>
    <row r="68" spans="16:65" ht="24" customHeight="1" x14ac:dyDescent="0.25">
      <c r="P68" s="9"/>
      <c r="Q68" s="9" t="str">
        <f>FieldCard!E65</f>
        <v>Poor</v>
      </c>
      <c r="R68" s="9" t="str">
        <f>FieldCard!E187</f>
        <v>Fair</v>
      </c>
      <c r="S68" s="9" t="str">
        <f>FieldCard!E317</f>
        <v>Poor</v>
      </c>
      <c r="T68" s="9" t="str">
        <f>FieldCard!E449</f>
        <v>Fair</v>
      </c>
      <c r="U68" s="9" t="str">
        <f>FieldCard!E579</f>
        <v>Poor</v>
      </c>
      <c r="V68" s="9" t="str">
        <f>FieldCard!E709</f>
        <v>Poor</v>
      </c>
      <c r="W68" s="9" t="str">
        <f>FieldCard!E844</f>
        <v>Poor</v>
      </c>
      <c r="X68" s="9" t="str">
        <f>FieldCard!E991</f>
        <v>Moribund</v>
      </c>
      <c r="Y68" s="9" t="str">
        <f>FieldCard!E1120</f>
        <v>Poor</v>
      </c>
      <c r="Z68" s="9" t="str">
        <f>FieldCard!E1250</f>
        <v>Poor</v>
      </c>
      <c r="AA68" s="9" t="str">
        <f>FieldCard!E1384</f>
        <v>Poor</v>
      </c>
      <c r="AB68" t="str">
        <f>FieldCard!E1515</f>
        <v>Poor</v>
      </c>
      <c r="AC68" s="9" t="str">
        <f>FieldCard!E1650</f>
        <v>Poor</v>
      </c>
      <c r="AD68" s="9" t="str">
        <f>FieldCard!E1773</f>
        <v>Poor</v>
      </c>
      <c r="AE68" s="9" t="str">
        <f>FieldCard!E1903</f>
        <v>Poor</v>
      </c>
      <c r="AF68" s="9"/>
      <c r="AG68" s="9"/>
      <c r="AH68" s="9" t="str">
        <f>FieldCard!F65</f>
        <v>Fair</v>
      </c>
      <c r="AI68" s="9" t="str">
        <f>FieldCard!F187</f>
        <v>Poor</v>
      </c>
      <c r="AJ68" s="9" t="str">
        <f>FieldCard!F317</f>
        <v>Fair</v>
      </c>
      <c r="AK68" s="9" t="str">
        <f>FieldCard!F449</f>
        <v>Good</v>
      </c>
      <c r="AL68" s="9" t="str">
        <f>FieldCard!F579</f>
        <v>Poor</v>
      </c>
      <c r="AM68" s="9" t="str">
        <f>FieldCard!F709</f>
        <v>Poor</v>
      </c>
      <c r="AN68" s="9" t="str">
        <f>FieldCard!F844</f>
        <v>Dead</v>
      </c>
      <c r="AO68" s="9" t="str">
        <f>FieldCard!F991</f>
        <v>Dead</v>
      </c>
      <c r="AP68" s="9" t="str">
        <f>FieldCard!F1120</f>
        <v>Moribund</v>
      </c>
      <c r="AQ68" s="9" t="str">
        <f>FieldCard!F1250</f>
        <v>Moribund</v>
      </c>
      <c r="AR68" s="9" t="str">
        <f>FieldCard!F1384</f>
        <v>Poor</v>
      </c>
      <c r="AS68" t="str">
        <f>FieldCard!F1515</f>
        <v>Moribund</v>
      </c>
      <c r="AT68" s="9" t="str">
        <f>FieldCard!F1650</f>
        <v>Poor</v>
      </c>
      <c r="AU68" s="9" t="str">
        <f>FieldCard!F1773</f>
        <v>Fair</v>
      </c>
      <c r="AV68" s="9" t="str">
        <f>FieldCard!F1903</f>
        <v>Poor</v>
      </c>
      <c r="AY68" t="str">
        <f>FieldCard!G65</f>
        <v>Fair</v>
      </c>
      <c r="AZ68" t="str">
        <f>FieldCard!G187</f>
        <v>Poor</v>
      </c>
      <c r="BA68" t="str">
        <f>FieldCard!G317</f>
        <v>Good</v>
      </c>
      <c r="BB68" t="str">
        <f>FieldCard!G449</f>
        <v>Good</v>
      </c>
      <c r="BC68" t="str">
        <f>FieldCard!G579</f>
        <v>Poor</v>
      </c>
      <c r="BD68" t="str">
        <f>FieldCard!G709</f>
        <v>Poor</v>
      </c>
      <c r="BE68" t="str">
        <f>FieldCard!G844</f>
        <v>Fair</v>
      </c>
      <c r="BF68" t="str">
        <f>FieldCard!G991</f>
        <v>Missing</v>
      </c>
      <c r="BG68" t="str">
        <f>FieldCard!G1120</f>
        <v>Poor</v>
      </c>
      <c r="BH68" t="str">
        <f>FieldCard!G1250</f>
        <v>Moribund</v>
      </c>
      <c r="BI68" t="str">
        <f>FieldCard!G1384</f>
        <v>Poor</v>
      </c>
      <c r="BJ68" t="str">
        <f>FieldCard!G1515</f>
        <v>Moribund</v>
      </c>
      <c r="BK68" t="str">
        <f>FieldCard!G1650</f>
        <v>Missing</v>
      </c>
      <c r="BL68" t="str">
        <f>FieldCard!G1773</f>
        <v>Fair</v>
      </c>
      <c r="BM68" t="str">
        <f>FieldCard!G1903</f>
        <v>Poor</v>
      </c>
    </row>
    <row r="69" spans="16:65" ht="24" customHeight="1" x14ac:dyDescent="0.25">
      <c r="P69" s="9"/>
      <c r="Q69" s="9" t="str">
        <f>FieldCard!E66</f>
        <v>Poor</v>
      </c>
      <c r="R69" s="9" t="str">
        <f>FieldCard!E188</f>
        <v>Fair</v>
      </c>
      <c r="S69" s="9" t="str">
        <f>FieldCard!E318</f>
        <v>Fair</v>
      </c>
      <c r="T69" s="9" t="str">
        <f>FieldCard!E450</f>
        <v>Good</v>
      </c>
      <c r="U69" s="9" t="str">
        <f>FieldCard!E580</f>
        <v>Good</v>
      </c>
      <c r="V69" s="9" t="str">
        <f>FieldCard!E710</f>
        <v>Poor</v>
      </c>
      <c r="W69" s="9" t="str">
        <f>FieldCard!E845</f>
        <v>Poor</v>
      </c>
      <c r="X69" s="9" t="str">
        <f>FieldCard!E992</f>
        <v>Poor</v>
      </c>
      <c r="Y69" s="9" t="str">
        <f>FieldCard!E1121</f>
        <v>Poor</v>
      </c>
      <c r="Z69" s="9" t="str">
        <f>FieldCard!E1251</f>
        <v>Poor</v>
      </c>
      <c r="AA69" s="9" t="str">
        <f>FieldCard!E1385</f>
        <v>Poor</v>
      </c>
      <c r="AB69" t="str">
        <f>FieldCard!E1516</f>
        <v>Poor</v>
      </c>
      <c r="AC69" s="9" t="str">
        <f>FieldCard!E1651</f>
        <v>Poor</v>
      </c>
      <c r="AD69" s="9" t="str">
        <f>FieldCard!E1774</f>
        <v>Poor</v>
      </c>
      <c r="AE69" s="9" t="str">
        <f>FieldCard!E1904</f>
        <v>Poor</v>
      </c>
      <c r="AF69" s="9"/>
      <c r="AG69" s="9"/>
      <c r="AH69" s="9" t="str">
        <f>FieldCard!F66</f>
        <v>Poor</v>
      </c>
      <c r="AI69" s="9" t="str">
        <f>FieldCard!F188</f>
        <v>Poor</v>
      </c>
      <c r="AJ69" s="9" t="str">
        <f>FieldCard!F318</f>
        <v>Fair</v>
      </c>
      <c r="AK69" s="9" t="str">
        <f>FieldCard!F450</f>
        <v>Fair</v>
      </c>
      <c r="AL69" s="9" t="str">
        <f>FieldCard!F580</f>
        <v>Fair</v>
      </c>
      <c r="AM69" s="9" t="str">
        <f>FieldCard!F710</f>
        <v>Poor</v>
      </c>
      <c r="AN69" s="9" t="str">
        <f>FieldCard!F845</f>
        <v>Moribund</v>
      </c>
      <c r="AO69" s="9" t="str">
        <f>FieldCard!F992</f>
        <v>Dead</v>
      </c>
      <c r="AP69" s="9" t="str">
        <f>FieldCard!F1121</f>
        <v>Dead</v>
      </c>
      <c r="AQ69" s="9" t="str">
        <f>FieldCard!F1251</f>
        <v>Moribund</v>
      </c>
      <c r="AR69" s="9" t="str">
        <f>FieldCard!F1385</f>
        <v>Moribund</v>
      </c>
      <c r="AS69" t="str">
        <f>FieldCard!F1516</f>
        <v>Moribund</v>
      </c>
      <c r="AT69" s="9" t="str">
        <f>FieldCard!F1651</f>
        <v>Poor</v>
      </c>
      <c r="AU69" s="9" t="str">
        <f>FieldCard!F1774</f>
        <v>Good</v>
      </c>
      <c r="AV69" s="9" t="str">
        <f>FieldCard!F1904</f>
        <v>Poor</v>
      </c>
      <c r="AY69" t="str">
        <f>FieldCard!G66</f>
        <v>Poor</v>
      </c>
      <c r="AZ69" t="str">
        <f>FieldCard!G188</f>
        <v>Fair</v>
      </c>
      <c r="BA69" t="str">
        <f>FieldCard!G318</f>
        <v>Fair</v>
      </c>
      <c r="BB69" t="str">
        <f>FieldCard!G450</f>
        <v>Good</v>
      </c>
      <c r="BC69" t="str">
        <f>FieldCard!G580</f>
        <v>Poor</v>
      </c>
      <c r="BD69" t="str">
        <f>FieldCard!G710</f>
        <v>Poor</v>
      </c>
      <c r="BE69" t="str">
        <f>FieldCard!G845</f>
        <v>Missing</v>
      </c>
      <c r="BF69" t="str">
        <f>FieldCard!G992</f>
        <v>Missing</v>
      </c>
      <c r="BG69" t="str">
        <f>FieldCard!G1121</f>
        <v>Missing</v>
      </c>
      <c r="BH69" t="str">
        <f>FieldCard!G1251</f>
        <v>Moribund</v>
      </c>
      <c r="BI69" t="str">
        <f>FieldCard!G1385</f>
        <v>Moribund</v>
      </c>
      <c r="BJ69" t="str">
        <f>FieldCard!G1516</f>
        <v>Moribund</v>
      </c>
      <c r="BK69" t="str">
        <f>FieldCard!G1651</f>
        <v>Missing</v>
      </c>
      <c r="BL69" t="str">
        <f>FieldCard!G1774</f>
        <v>Poor</v>
      </c>
      <c r="BM69" t="str">
        <f>FieldCard!G1904</f>
        <v>Poor</v>
      </c>
    </row>
    <row r="70" spans="16:65" ht="24" customHeight="1" x14ac:dyDescent="0.25">
      <c r="P70" s="9"/>
      <c r="Q70" s="9" t="str">
        <f>FieldCard!E67</f>
        <v>Poor</v>
      </c>
      <c r="R70" s="9" t="str">
        <f>FieldCard!E189</f>
        <v>Fair</v>
      </c>
      <c r="S70" s="9" t="str">
        <f>FieldCard!E319</f>
        <v>Poor</v>
      </c>
      <c r="T70" s="9" t="str">
        <f>FieldCard!E451</f>
        <v>Poor</v>
      </c>
      <c r="U70" s="9" t="str">
        <f>FieldCard!E581</f>
        <v>Fair</v>
      </c>
      <c r="V70" s="9" t="str">
        <f>FieldCard!E711</f>
        <v>Fair</v>
      </c>
      <c r="W70" s="9" t="str">
        <f>FieldCard!E846</f>
        <v>Moribund</v>
      </c>
      <c r="X70" s="9" t="str">
        <f>FieldCard!E993</f>
        <v>Dead</v>
      </c>
      <c r="Y70" s="9" t="str">
        <f>FieldCard!E1122</f>
        <v>Moribund</v>
      </c>
      <c r="Z70" s="9" t="str">
        <f>FieldCard!E1252</f>
        <v>Poor</v>
      </c>
      <c r="AA70" s="9" t="str">
        <f>FieldCard!E1386</f>
        <v>Poor</v>
      </c>
      <c r="AB70" t="str">
        <f>FieldCard!E1517</f>
        <v>Poor</v>
      </c>
      <c r="AC70" s="9" t="str">
        <f>FieldCard!E1652</f>
        <v>Poor</v>
      </c>
      <c r="AD70" s="9" t="str">
        <f>FieldCard!E1775</f>
        <v>Poor</v>
      </c>
      <c r="AE70" s="9" t="str">
        <f>FieldCard!E1905</f>
        <v>Poor</v>
      </c>
      <c r="AF70" s="9"/>
      <c r="AG70" s="9"/>
      <c r="AH70" s="9" t="str">
        <f>FieldCard!F67</f>
        <v>Poor</v>
      </c>
      <c r="AI70" s="9" t="str">
        <f>FieldCard!F189</f>
        <v>Fair</v>
      </c>
      <c r="AJ70" s="9" t="str">
        <f>FieldCard!F319</f>
        <v>Fair</v>
      </c>
      <c r="AK70" s="9" t="str">
        <f>FieldCard!F451</f>
        <v>Fair</v>
      </c>
      <c r="AL70" s="9" t="str">
        <f>FieldCard!F581</f>
        <v>Fair</v>
      </c>
      <c r="AM70" s="9" t="str">
        <f>FieldCard!F711</f>
        <v>Fair</v>
      </c>
      <c r="AN70" s="9" t="str">
        <f>FieldCard!F846</f>
        <v>Dead</v>
      </c>
      <c r="AO70" s="9" t="str">
        <f>FieldCard!F993</f>
        <v>Dead</v>
      </c>
      <c r="AP70" s="9" t="str">
        <f>FieldCard!F1122</f>
        <v>Dead</v>
      </c>
      <c r="AQ70" s="9" t="str">
        <f>FieldCard!F1252</f>
        <v>Poor</v>
      </c>
      <c r="AR70" s="9" t="str">
        <f>FieldCard!F1386</f>
        <v>Poor</v>
      </c>
      <c r="AS70" t="str">
        <f>FieldCard!F1517</f>
        <v>Moribund</v>
      </c>
      <c r="AT70" s="9" t="str">
        <f>FieldCard!F1652</f>
        <v>Poor</v>
      </c>
      <c r="AU70" s="9" t="str">
        <f>FieldCard!F1775</f>
        <v>Poor</v>
      </c>
      <c r="AV70" s="9" t="str">
        <f>FieldCard!F1905</f>
        <v>Poor</v>
      </c>
      <c r="AY70" t="str">
        <f>FieldCard!G67</f>
        <v>Poor</v>
      </c>
      <c r="AZ70" t="str">
        <f>FieldCard!G189</f>
        <v>Poor</v>
      </c>
      <c r="BA70" t="str">
        <f>FieldCard!G319</f>
        <v>Good</v>
      </c>
      <c r="BB70" t="str">
        <f>FieldCard!G451</f>
        <v>Poor</v>
      </c>
      <c r="BC70" t="str">
        <f>FieldCard!G581</f>
        <v>Poor</v>
      </c>
      <c r="BD70" t="str">
        <f>FieldCard!G711</f>
        <v>Good</v>
      </c>
      <c r="BE70" t="str">
        <f>FieldCard!G846</f>
        <v>Dead</v>
      </c>
      <c r="BF70" t="str">
        <f>FieldCard!G993</f>
        <v>Dead</v>
      </c>
      <c r="BG70" t="str">
        <f>FieldCard!G1122</f>
        <v>Dead</v>
      </c>
      <c r="BH70" t="str">
        <f>FieldCard!G1252</f>
        <v>Dead</v>
      </c>
      <c r="BI70" t="str">
        <f>FieldCard!G1386</f>
        <v>Poor</v>
      </c>
      <c r="BJ70" t="str">
        <f>FieldCard!G1517</f>
        <v>Moribund</v>
      </c>
      <c r="BK70" t="str">
        <f>FieldCard!G1652</f>
        <v>Dead</v>
      </c>
      <c r="BL70" t="str">
        <f>FieldCard!G1775</f>
        <v>Poor</v>
      </c>
      <c r="BM70" t="str">
        <f>FieldCard!G1905</f>
        <v>Missing</v>
      </c>
    </row>
    <row r="71" spans="16:65" ht="24" customHeight="1" x14ac:dyDescent="0.25">
      <c r="P71" s="9"/>
      <c r="Q71" s="9" t="str">
        <f>FieldCard!E68</f>
        <v>Fair</v>
      </c>
      <c r="R71" s="9" t="str">
        <f>FieldCard!E190</f>
        <v>Poor</v>
      </c>
      <c r="S71" s="9" t="str">
        <f>FieldCard!E320</f>
        <v>Fair</v>
      </c>
      <c r="T71" s="9" t="str">
        <f>FieldCard!E452</f>
        <v>Fair</v>
      </c>
      <c r="U71" s="9" t="str">
        <f>FieldCard!E582</f>
        <v>Fair</v>
      </c>
      <c r="V71" s="9" t="str">
        <f>FieldCard!E712</f>
        <v>Fair</v>
      </c>
      <c r="W71" s="9" t="str">
        <f>FieldCard!E847</f>
        <v>Dead</v>
      </c>
      <c r="X71" s="9" t="str">
        <f>FieldCard!E994</f>
        <v>Moribund</v>
      </c>
      <c r="Y71" s="9" t="str">
        <f>FieldCard!E1123</f>
        <v>Poor</v>
      </c>
      <c r="Z71" s="9" t="str">
        <f>FieldCard!E1253</f>
        <v>Poor</v>
      </c>
      <c r="AA71" s="9" t="str">
        <f>FieldCard!E1387</f>
        <v>Poor</v>
      </c>
      <c r="AB71" t="str">
        <f>FieldCard!E1518</f>
        <v>Poor</v>
      </c>
      <c r="AC71" s="9" t="str">
        <f>FieldCard!E1653</f>
        <v>Poor</v>
      </c>
      <c r="AD71" s="9" t="str">
        <f>FieldCard!E1776</f>
        <v>Poor</v>
      </c>
      <c r="AE71" s="9" t="str">
        <f>FieldCard!E1906</f>
        <v>Poor</v>
      </c>
      <c r="AF71" s="9"/>
      <c r="AG71" s="9"/>
      <c r="AH71" s="9" t="str">
        <f>FieldCard!F68</f>
        <v>Fair</v>
      </c>
      <c r="AI71" s="9" t="str">
        <f>FieldCard!F190</f>
        <v>Poor</v>
      </c>
      <c r="AJ71" s="9" t="str">
        <f>FieldCard!F320</f>
        <v>Fair</v>
      </c>
      <c r="AK71" s="9" t="str">
        <f>FieldCard!F452</f>
        <v>Poor</v>
      </c>
      <c r="AL71" s="9" t="str">
        <f>FieldCard!F582</f>
        <v>Fair</v>
      </c>
      <c r="AM71" s="9" t="str">
        <f>FieldCard!F712</f>
        <v>Good</v>
      </c>
      <c r="AN71" s="9" t="str">
        <f>FieldCard!F847</f>
        <v>Dead</v>
      </c>
      <c r="AO71" s="9" t="str">
        <f>FieldCard!F994</f>
        <v>Dead</v>
      </c>
      <c r="AP71" s="9" t="str">
        <f>FieldCard!F1123</f>
        <v>Dead</v>
      </c>
      <c r="AQ71" s="9" t="str">
        <f>FieldCard!F1253</f>
        <v>Poor</v>
      </c>
      <c r="AR71" s="9" t="str">
        <f>FieldCard!F1387</f>
        <v>Dead</v>
      </c>
      <c r="AS71" t="str">
        <f>FieldCard!F1518</f>
        <v>Moribund</v>
      </c>
      <c r="AT71" s="9" t="str">
        <f>FieldCard!F1653</f>
        <v>Dead</v>
      </c>
      <c r="AU71" s="9" t="str">
        <f>FieldCard!F1776</f>
        <v>Poor</v>
      </c>
      <c r="AV71" s="9" t="str">
        <f>FieldCard!F1906</f>
        <v>Poor</v>
      </c>
      <c r="AY71" t="str">
        <f>FieldCard!G68</f>
        <v>Fair</v>
      </c>
      <c r="AZ71" t="str">
        <f>FieldCard!G190</f>
        <v>Poor</v>
      </c>
      <c r="BA71" t="str">
        <f>FieldCard!G320</f>
        <v>Fair</v>
      </c>
      <c r="BB71" t="str">
        <f>FieldCard!G452</f>
        <v>Poor</v>
      </c>
      <c r="BC71" t="str">
        <f>FieldCard!G582</f>
        <v>Poor</v>
      </c>
      <c r="BD71" t="str">
        <f>FieldCard!G712</f>
        <v>Fair</v>
      </c>
      <c r="BE71" t="str">
        <f>FieldCard!G847</f>
        <v>Dead</v>
      </c>
      <c r="BF71" t="str">
        <f>FieldCard!G994</f>
        <v>Missing</v>
      </c>
      <c r="BG71" t="str">
        <f>FieldCard!G1123</f>
        <v>Missing</v>
      </c>
      <c r="BH71" t="str">
        <f>FieldCard!G1253</f>
        <v>Dead</v>
      </c>
      <c r="BI71" t="str">
        <f>FieldCard!G1387</f>
        <v>Missing</v>
      </c>
      <c r="BJ71" t="str">
        <f>FieldCard!G1518</f>
        <v>Moribund</v>
      </c>
      <c r="BK71" t="str">
        <f>FieldCard!G1653</f>
        <v>Dead</v>
      </c>
      <c r="BL71" t="str">
        <f>FieldCard!G1776</f>
        <v>Poor</v>
      </c>
      <c r="BM71" t="str">
        <f>FieldCard!G1906</f>
        <v>Poor</v>
      </c>
    </row>
    <row r="72" spans="16:65" ht="24" customHeight="1" x14ac:dyDescent="0.25">
      <c r="P72" s="9"/>
      <c r="Q72" s="9" t="str">
        <f>FieldCard!E69</f>
        <v>Good</v>
      </c>
      <c r="R72" s="9" t="str">
        <f>FieldCard!E191</f>
        <v>Poor</v>
      </c>
      <c r="S72" s="9" t="str">
        <f>FieldCard!E321</f>
        <v>Good</v>
      </c>
      <c r="T72" s="9" t="str">
        <f>FieldCard!E453</f>
        <v>Poor</v>
      </c>
      <c r="U72" s="9" t="str">
        <f>FieldCard!E583</f>
        <v>Fair</v>
      </c>
      <c r="V72" s="9" t="str">
        <f>FieldCard!E713</f>
        <v>Poor</v>
      </c>
      <c r="W72" s="9" t="str">
        <f>FieldCard!E848</f>
        <v>Poor</v>
      </c>
      <c r="X72" s="9" t="str">
        <f>FieldCard!E995</f>
        <v>Moribund</v>
      </c>
      <c r="Y72" s="9" t="str">
        <f>FieldCard!E1124</f>
        <v>Moribund</v>
      </c>
      <c r="Z72" s="9" t="str">
        <f>FieldCard!E1254</f>
        <v>Poor</v>
      </c>
      <c r="AA72" s="9" t="str">
        <f>FieldCard!E1388</f>
        <v>Moribund</v>
      </c>
      <c r="AB72" t="str">
        <f>FieldCard!E1519</f>
        <v>Poor</v>
      </c>
      <c r="AC72" s="9" t="str">
        <f>FieldCard!E1654</f>
        <v>Poor</v>
      </c>
      <c r="AD72" s="9" t="str">
        <f>FieldCard!E1777</f>
        <v>Poor</v>
      </c>
      <c r="AE72" s="9" t="str">
        <f>FieldCard!E1907</f>
        <v>Missing</v>
      </c>
      <c r="AF72" s="9"/>
      <c r="AG72" s="9"/>
      <c r="AH72" s="9" t="str">
        <f>FieldCard!F69</f>
        <v>Good</v>
      </c>
      <c r="AI72" s="9" t="str">
        <f>FieldCard!F191</f>
        <v>Poor</v>
      </c>
      <c r="AJ72" s="9" t="str">
        <f>FieldCard!F321</f>
        <v>Poor</v>
      </c>
      <c r="AK72" s="9" t="str">
        <f>FieldCard!F453</f>
        <v>Fair</v>
      </c>
      <c r="AL72" s="9" t="str">
        <f>FieldCard!F583</f>
        <v>Good</v>
      </c>
      <c r="AM72" s="9" t="str">
        <f>FieldCard!F713</f>
        <v>Poor</v>
      </c>
      <c r="AN72" s="9" t="str">
        <f>FieldCard!F848</f>
        <v>Dead</v>
      </c>
      <c r="AO72" s="9" t="str">
        <f>FieldCard!F995</f>
        <v>Missing</v>
      </c>
      <c r="AP72" s="9" t="str">
        <f>FieldCard!F1124</f>
        <v>Dead</v>
      </c>
      <c r="AQ72" s="9" t="str">
        <f>FieldCard!F1254</f>
        <v>Poor</v>
      </c>
      <c r="AR72" s="9" t="str">
        <f>FieldCard!F1388</f>
        <v>Moribund</v>
      </c>
      <c r="AS72" t="str">
        <f>FieldCard!F1519</f>
        <v>Moribund</v>
      </c>
      <c r="AT72" s="9" t="str">
        <f>FieldCard!F1654</f>
        <v>Moribund</v>
      </c>
      <c r="AU72" s="9" t="str">
        <f>FieldCard!F1777</f>
        <v>Poor</v>
      </c>
      <c r="AV72" s="9" t="str">
        <f>FieldCard!F1907</f>
        <v>Dead</v>
      </c>
      <c r="AY72" t="str">
        <f>FieldCard!G69</f>
        <v>Good</v>
      </c>
      <c r="AZ72" t="str">
        <f>FieldCard!G191</f>
        <v>Poor</v>
      </c>
      <c r="BA72" t="str">
        <f>FieldCard!G321</f>
        <v>Poor</v>
      </c>
      <c r="BB72" t="str">
        <f>FieldCard!G453</f>
        <v>Poor</v>
      </c>
      <c r="BC72" t="str">
        <f>FieldCard!G583</f>
        <v>Poor</v>
      </c>
      <c r="BD72" t="str">
        <f>FieldCard!G713</f>
        <v>Poor</v>
      </c>
      <c r="BE72" t="str">
        <f>FieldCard!G848</f>
        <v>Dead</v>
      </c>
      <c r="BF72" t="str">
        <f>FieldCard!G995</f>
        <v>Dead</v>
      </c>
      <c r="BG72" t="str">
        <f>FieldCard!G1124</f>
        <v>Missing</v>
      </c>
      <c r="BH72" t="str">
        <f>FieldCard!G1254</f>
        <v>Dead</v>
      </c>
      <c r="BI72" t="str">
        <f>FieldCard!G1388</f>
        <v>Dead</v>
      </c>
      <c r="BJ72" t="str">
        <f>FieldCard!G1519</f>
        <v>Moribund</v>
      </c>
      <c r="BK72" t="str">
        <f>FieldCard!G1654</f>
        <v>Missing</v>
      </c>
      <c r="BL72" t="str">
        <f>FieldCard!G1777</f>
        <v>Poor</v>
      </c>
      <c r="BM72" t="str">
        <f>FieldCard!G1907</f>
        <v>Dead</v>
      </c>
    </row>
    <row r="73" spans="16:65" ht="24" customHeight="1" x14ac:dyDescent="0.25">
      <c r="P73" s="9"/>
      <c r="Q73" s="9" t="str">
        <f>FieldCard!E70</f>
        <v>Fair</v>
      </c>
      <c r="R73" s="9" t="str">
        <f>FieldCard!E192</f>
        <v>Poor</v>
      </c>
      <c r="S73" s="9" t="str">
        <f>FieldCard!E322</f>
        <v>Good</v>
      </c>
      <c r="T73" s="9" t="str">
        <f>FieldCard!E454</f>
        <v>Fair</v>
      </c>
      <c r="U73" s="9" t="str">
        <f>FieldCard!E584</f>
        <v>Fair</v>
      </c>
      <c r="V73" s="9" t="str">
        <f>FieldCard!E714</f>
        <v>Good</v>
      </c>
      <c r="W73" s="9" t="str">
        <f>FieldCard!E849</f>
        <v>Dead</v>
      </c>
      <c r="X73" s="9" t="str">
        <f>FieldCard!E996</f>
        <v>Dead</v>
      </c>
      <c r="Y73" s="9" t="str">
        <f>FieldCard!E1125</f>
        <v>Poor</v>
      </c>
      <c r="Z73" s="9" t="str">
        <f>FieldCard!E1255</f>
        <v>Poor</v>
      </c>
      <c r="AA73" s="9" t="str">
        <f>FieldCard!E1389</f>
        <v>Poor</v>
      </c>
      <c r="AB73" t="str">
        <f>FieldCard!E1520</f>
        <v>Poor</v>
      </c>
      <c r="AC73" s="9" t="str">
        <f>FieldCard!E1655</f>
        <v>Poor</v>
      </c>
      <c r="AD73" s="9" t="str">
        <f>FieldCard!E1778</f>
        <v>Poor</v>
      </c>
      <c r="AE73" s="9" t="str">
        <f>FieldCard!E1908</f>
        <v>Poor</v>
      </c>
      <c r="AF73" s="9"/>
      <c r="AG73" s="9"/>
      <c r="AH73" s="9" t="str">
        <f>FieldCard!F70</f>
        <v>Fair</v>
      </c>
      <c r="AI73" s="9" t="str">
        <f>FieldCard!F192</f>
        <v>Poor</v>
      </c>
      <c r="AJ73" s="9" t="str">
        <f>FieldCard!F322</f>
        <v>Fair</v>
      </c>
      <c r="AK73" s="9" t="str">
        <f>FieldCard!F454</f>
        <v>Fair</v>
      </c>
      <c r="AL73" s="9" t="str">
        <f>FieldCard!F584</f>
        <v>Good</v>
      </c>
      <c r="AM73" s="9" t="str">
        <f>FieldCard!F714</f>
        <v>Fair</v>
      </c>
      <c r="AN73" s="9" t="str">
        <f>FieldCard!F849</f>
        <v>Dead</v>
      </c>
      <c r="AO73" s="9" t="str">
        <f>FieldCard!F996</f>
        <v>Dead</v>
      </c>
      <c r="AP73" s="9" t="str">
        <f>FieldCard!F1125</f>
        <v>Dead</v>
      </c>
      <c r="AQ73" s="9" t="str">
        <f>FieldCard!F1255</f>
        <v>Poor</v>
      </c>
      <c r="AR73" s="9" t="str">
        <f>FieldCard!F1389</f>
        <v>Moribund</v>
      </c>
      <c r="AS73" t="str">
        <f>FieldCard!F1520</f>
        <v>Poor</v>
      </c>
      <c r="AT73" s="9" t="str">
        <f>FieldCard!F1655</f>
        <v>Poor</v>
      </c>
      <c r="AU73" s="9" t="str">
        <f>FieldCard!F1778</f>
        <v>Poor</v>
      </c>
      <c r="AV73" s="9" t="str">
        <f>FieldCard!F1908</f>
        <v>Poor</v>
      </c>
      <c r="AY73" t="str">
        <f>FieldCard!G70</f>
        <v>Poor</v>
      </c>
      <c r="AZ73" t="str">
        <f>FieldCard!G192</f>
        <v>Poor</v>
      </c>
      <c r="BA73" t="str">
        <f>FieldCard!G322</f>
        <v>Fair</v>
      </c>
      <c r="BB73" t="str">
        <f>FieldCard!G454</f>
        <v>Poor</v>
      </c>
      <c r="BC73" t="str">
        <f>FieldCard!G584</f>
        <v>Poor</v>
      </c>
      <c r="BD73" t="str">
        <f>FieldCard!G714</f>
        <v>Poor</v>
      </c>
      <c r="BE73" t="str">
        <f>FieldCard!G849</f>
        <v>Dead</v>
      </c>
      <c r="BF73" t="str">
        <f>FieldCard!G996</f>
        <v>Missing</v>
      </c>
      <c r="BG73" t="str">
        <f>FieldCard!G1125</f>
        <v>Dead</v>
      </c>
      <c r="BH73" t="str">
        <f>FieldCard!G1255</f>
        <v>Moribund</v>
      </c>
      <c r="BI73" t="str">
        <f>FieldCard!G1389</f>
        <v>Poor</v>
      </c>
      <c r="BJ73" t="str">
        <f>FieldCard!G1520</f>
        <v>Dead</v>
      </c>
      <c r="BK73" t="str">
        <f>FieldCard!G1655</f>
        <v>Moribund</v>
      </c>
      <c r="BL73" t="str">
        <f>FieldCard!G1778</f>
        <v>Fair</v>
      </c>
      <c r="BM73" t="str">
        <f>FieldCard!G1908</f>
        <v>Poor</v>
      </c>
    </row>
    <row r="74" spans="16:65" ht="24" customHeight="1" x14ac:dyDescent="0.25">
      <c r="P74" s="9"/>
      <c r="Q74" s="9" t="str">
        <f>FieldCard!E71</f>
        <v>Fair</v>
      </c>
      <c r="R74" s="9" t="str">
        <f>FieldCard!E193</f>
        <v>Fair</v>
      </c>
      <c r="S74" s="9" t="str">
        <f>FieldCard!E323</f>
        <v>Good</v>
      </c>
      <c r="T74" s="9" t="str">
        <f>FieldCard!E455</f>
        <v>Fair</v>
      </c>
      <c r="U74" s="9" t="str">
        <f>FieldCard!E585</f>
        <v>Fair</v>
      </c>
      <c r="V74" s="9" t="str">
        <f>FieldCard!E715</f>
        <v>Fair</v>
      </c>
      <c r="W74" s="9" t="str">
        <f>FieldCard!E850</f>
        <v>Good</v>
      </c>
      <c r="X74" s="9" t="str">
        <f>FieldCard!E997</f>
        <v>Good</v>
      </c>
      <c r="Y74" s="9" t="str">
        <f>FieldCard!E1126</f>
        <v>Poor</v>
      </c>
      <c r="Z74" s="9" t="str">
        <f>FieldCard!E1256</f>
        <v>Moribund</v>
      </c>
      <c r="AA74" s="9" t="str">
        <f>FieldCard!E1390</f>
        <v>Poor</v>
      </c>
      <c r="AB74" t="str">
        <f>FieldCard!E1521</f>
        <v>Poor</v>
      </c>
      <c r="AC74" s="9" t="str">
        <f>FieldCard!E1656</f>
        <v>Poor</v>
      </c>
      <c r="AD74" s="9" t="str">
        <f>FieldCard!E1779</f>
        <v>Poor</v>
      </c>
      <c r="AE74" s="9" t="str">
        <f>FieldCard!E1909</f>
        <v>Poor</v>
      </c>
      <c r="AF74" s="9"/>
      <c r="AG74" s="9"/>
      <c r="AH74" s="9" t="str">
        <f>FieldCard!F71</f>
        <v>Fair</v>
      </c>
      <c r="AI74" s="9" t="str">
        <f>FieldCard!F193</f>
        <v>Fair</v>
      </c>
      <c r="AJ74" s="9" t="str">
        <f>FieldCard!F323</f>
        <v>Fair</v>
      </c>
      <c r="AK74" s="9" t="str">
        <f>FieldCard!F455</f>
        <v>Fair</v>
      </c>
      <c r="AL74" s="9" t="str">
        <f>FieldCard!F585</f>
        <v>Fair</v>
      </c>
      <c r="AM74" s="9" t="str">
        <f>FieldCard!F715</f>
        <v>Fair</v>
      </c>
      <c r="AN74" s="9" t="str">
        <f>FieldCard!F850</f>
        <v>Fair</v>
      </c>
      <c r="AO74" s="9" t="str">
        <f>FieldCard!F997</f>
        <v>Dead</v>
      </c>
      <c r="AP74" s="9" t="str">
        <f>FieldCard!F1126</f>
        <v>Dead</v>
      </c>
      <c r="AQ74" s="9" t="str">
        <f>FieldCard!F1256</f>
        <v>Moribund</v>
      </c>
      <c r="AR74" s="9" t="str">
        <f>FieldCard!F1390</f>
        <v>Moribund</v>
      </c>
      <c r="AS74" s="30" t="str">
        <f>FieldCard!F1521</f>
        <v>Dead</v>
      </c>
      <c r="AT74" s="9" t="str">
        <f>FieldCard!F1656</f>
        <v>Poor</v>
      </c>
      <c r="AU74" s="9" t="str">
        <f>FieldCard!F1779</f>
        <v>Poor</v>
      </c>
      <c r="AV74" s="9" t="str">
        <f>FieldCard!F1909</f>
        <v>Poor</v>
      </c>
      <c r="AY74" t="str">
        <f>FieldCard!G71</f>
        <v>Fair</v>
      </c>
      <c r="AZ74" t="str">
        <f>FieldCard!G193</f>
        <v>Poor</v>
      </c>
      <c r="BA74" t="str">
        <f>FieldCard!G323</f>
        <v>Poor</v>
      </c>
      <c r="BB74" t="str">
        <f>FieldCard!G455</f>
        <v>Poor</v>
      </c>
      <c r="BC74" t="str">
        <f>FieldCard!G585</f>
        <v>Fair</v>
      </c>
      <c r="BD74" t="str">
        <f>FieldCard!G715</f>
        <v>Poor</v>
      </c>
      <c r="BE74" t="str">
        <f>FieldCard!G850</f>
        <v>Fair</v>
      </c>
      <c r="BF74" t="str">
        <f>FieldCard!G997</f>
        <v>Dead</v>
      </c>
      <c r="BG74" t="str">
        <f>FieldCard!G1126</f>
        <v>Missing</v>
      </c>
      <c r="BH74" t="str">
        <f>FieldCard!G1256</f>
        <v>Dead</v>
      </c>
      <c r="BI74" t="str">
        <f>FieldCard!G1390</f>
        <v>Poor</v>
      </c>
      <c r="BJ74" t="str">
        <f>FieldCard!G1521</f>
        <v>Moribund</v>
      </c>
      <c r="BK74" t="str">
        <f>FieldCard!G1656</f>
        <v>Poor</v>
      </c>
      <c r="BL74" t="str">
        <f>FieldCard!G1779</f>
        <v>Poor</v>
      </c>
      <c r="BM74" t="str">
        <f>FieldCard!G1909</f>
        <v>Dead</v>
      </c>
    </row>
    <row r="75" spans="16:65" ht="24" customHeight="1" x14ac:dyDescent="0.25">
      <c r="P75" s="9"/>
      <c r="Q75" s="9" t="str">
        <f>FieldCard!E72</f>
        <v>Good</v>
      </c>
      <c r="R75" s="9" t="str">
        <f>FieldCard!E194</f>
        <v>Good</v>
      </c>
      <c r="S75" s="9" t="str">
        <f>FieldCard!E324</f>
        <v>Good</v>
      </c>
      <c r="T75" s="9" t="str">
        <f>FieldCard!E456</f>
        <v>Fair</v>
      </c>
      <c r="U75" s="9" t="str">
        <f>FieldCard!E586</f>
        <v>Good</v>
      </c>
      <c r="V75" s="9" t="str">
        <f>FieldCard!E716</f>
        <v>Fair</v>
      </c>
      <c r="W75" s="9" t="str">
        <f>FieldCard!E851</f>
        <v>Dead</v>
      </c>
      <c r="X75" s="9" t="str">
        <f>FieldCard!E998</f>
        <v>Dead</v>
      </c>
      <c r="Y75" s="9" t="str">
        <f>FieldCard!E1127</f>
        <v>Dead</v>
      </c>
      <c r="Z75" s="9" t="str">
        <f>FieldCard!E1257</f>
        <v>Poor</v>
      </c>
      <c r="AA75" s="9" t="str">
        <f>FieldCard!E1391</f>
        <v>Moribund</v>
      </c>
      <c r="AB75" t="str">
        <f>FieldCard!E1522</f>
        <v>Poor</v>
      </c>
      <c r="AC75" s="9" t="str">
        <f>FieldCard!E1657</f>
        <v>Poor</v>
      </c>
      <c r="AD75" s="9" t="str">
        <f>FieldCard!E1780</f>
        <v>Poor</v>
      </c>
      <c r="AE75" s="9" t="str">
        <f>FieldCard!E1910</f>
        <v>Poor</v>
      </c>
      <c r="AF75" s="9"/>
      <c r="AG75" s="9"/>
      <c r="AH75" s="9" t="str">
        <f>FieldCard!F72</f>
        <v>Good</v>
      </c>
      <c r="AI75" s="9" t="str">
        <f>FieldCard!F194</f>
        <v>Good</v>
      </c>
      <c r="AJ75" s="9" t="str">
        <f>FieldCard!F324</f>
        <v>Poor</v>
      </c>
      <c r="AK75" s="9" t="str">
        <f>FieldCard!F456</f>
        <v>Fair</v>
      </c>
      <c r="AL75" s="9" t="str">
        <f>FieldCard!F586</f>
        <v>Fair</v>
      </c>
      <c r="AM75" s="9" t="str">
        <f>FieldCard!F716</f>
        <v>Fair</v>
      </c>
      <c r="AN75" s="9" t="str">
        <f>FieldCard!F851</f>
        <v>Dead</v>
      </c>
      <c r="AO75" s="9" t="str">
        <f>FieldCard!F998</f>
        <v>Dead</v>
      </c>
      <c r="AP75" s="9" t="str">
        <f>FieldCard!F1127</f>
        <v>Moribund</v>
      </c>
      <c r="AQ75" s="9" t="str">
        <f>FieldCard!F1257</f>
        <v>Moribund</v>
      </c>
      <c r="AR75" s="9" t="str">
        <f>FieldCard!F1391</f>
        <v>Poor</v>
      </c>
      <c r="AS75" s="30" t="str">
        <f>FieldCard!F1522</f>
        <v>Dead</v>
      </c>
      <c r="AT75" s="9" t="str">
        <f>FieldCard!F1657</f>
        <v>Poor</v>
      </c>
      <c r="AU75" s="9" t="str">
        <f>FieldCard!F1780</f>
        <v>Poor</v>
      </c>
      <c r="AV75" s="9" t="str">
        <f>FieldCard!F1910</f>
        <v>Poor</v>
      </c>
      <c r="AY75" t="str">
        <f>FieldCard!G72</f>
        <v>Fair</v>
      </c>
      <c r="AZ75" t="str">
        <f>FieldCard!G194</f>
        <v>Fair</v>
      </c>
      <c r="BA75" t="str">
        <f>FieldCard!G324</f>
        <v>Fair</v>
      </c>
      <c r="BB75" t="str">
        <f>FieldCard!G456</f>
        <v>Fair</v>
      </c>
      <c r="BC75" t="str">
        <f>FieldCard!G586</f>
        <v>Fair</v>
      </c>
      <c r="BD75" t="str">
        <f>FieldCard!G716</f>
        <v>Fair</v>
      </c>
      <c r="BE75" t="str">
        <f>FieldCard!G851</f>
        <v>Dead</v>
      </c>
      <c r="BF75" t="str">
        <f>FieldCard!G998</f>
        <v>Missing</v>
      </c>
      <c r="BG75" t="str">
        <f>FieldCard!G1127</f>
        <v>Dead</v>
      </c>
      <c r="BH75" t="str">
        <f>FieldCard!G1257</f>
        <v>Moribund</v>
      </c>
      <c r="BI75" t="str">
        <f>FieldCard!G1391</f>
        <v>Poor</v>
      </c>
      <c r="BJ75" t="str">
        <f>FieldCard!G1522</f>
        <v>Moribund</v>
      </c>
      <c r="BK75" t="str">
        <f>FieldCard!G1657</f>
        <v>Missing</v>
      </c>
      <c r="BL75" t="str">
        <f>FieldCard!G1780</f>
        <v>Dead</v>
      </c>
      <c r="BM75" t="str">
        <f>FieldCard!G1910</f>
        <v>Dead</v>
      </c>
    </row>
    <row r="76" spans="16:65" ht="24" customHeight="1" x14ac:dyDescent="0.25">
      <c r="P76" s="9"/>
      <c r="Q76" s="9" t="str">
        <f>FieldCard!E73</f>
        <v>Good</v>
      </c>
      <c r="R76" s="9" t="str">
        <f>FieldCard!E195</f>
        <v>Good</v>
      </c>
      <c r="S76" s="9" t="str">
        <f>FieldCard!E325</f>
        <v>Fair</v>
      </c>
      <c r="T76" s="9" t="str">
        <f>FieldCard!E457</f>
        <v>Fair</v>
      </c>
      <c r="U76" s="9" t="str">
        <f>FieldCard!E587</f>
        <v>Good</v>
      </c>
      <c r="V76" s="9" t="str">
        <f>FieldCard!E717</f>
        <v>Moribund</v>
      </c>
      <c r="W76" s="9" t="str">
        <f>FieldCard!E852</f>
        <v>Poor</v>
      </c>
      <c r="X76" s="9" t="str">
        <f>FieldCard!E999</f>
        <v>Poor</v>
      </c>
      <c r="Y76" s="9" t="str">
        <f>FieldCard!E1128</f>
        <v>Fair</v>
      </c>
      <c r="Z76" s="9" t="str">
        <f>FieldCard!E1258</f>
        <v>Poor</v>
      </c>
      <c r="AA76" s="9" t="str">
        <f>FieldCard!E1392</f>
        <v>Poor</v>
      </c>
      <c r="AB76" t="str">
        <f>FieldCard!E1523</f>
        <v>Poor</v>
      </c>
      <c r="AC76" s="9" t="str">
        <f>FieldCard!E1658</f>
        <v>Poor</v>
      </c>
      <c r="AD76" s="9" t="str">
        <f>FieldCard!E1781</f>
        <v>Poor</v>
      </c>
      <c r="AE76" s="9" t="str">
        <f>FieldCard!E1911</f>
        <v>Poor</v>
      </c>
      <c r="AF76" s="9"/>
      <c r="AG76" s="9"/>
      <c r="AH76" s="9" t="str">
        <f>FieldCard!F73</f>
        <v>Good</v>
      </c>
      <c r="AI76" s="9" t="str">
        <f>FieldCard!F195</f>
        <v>Fair</v>
      </c>
      <c r="AJ76" s="9" t="str">
        <f>FieldCard!F325</f>
        <v>Poor</v>
      </c>
      <c r="AK76" s="9" t="str">
        <f>FieldCard!F457</f>
        <v>Fair</v>
      </c>
      <c r="AL76" s="9" t="str">
        <f>FieldCard!F587</f>
        <v>Fair</v>
      </c>
      <c r="AM76" s="9" t="str">
        <f>FieldCard!F717</f>
        <v>Poor</v>
      </c>
      <c r="AN76" s="9" t="str">
        <f>FieldCard!F852</f>
        <v>Poor</v>
      </c>
      <c r="AO76" s="9" t="str">
        <f>FieldCard!F999</f>
        <v>Dead</v>
      </c>
      <c r="AP76" s="9" t="str">
        <f>FieldCard!F1128</f>
        <v>Moribund</v>
      </c>
      <c r="AQ76" s="9" t="str">
        <f>FieldCard!F1258</f>
        <v>Moribund</v>
      </c>
      <c r="AR76" s="9" t="str">
        <f>FieldCard!F1392</f>
        <v>Dead</v>
      </c>
      <c r="AS76" t="str">
        <f>FieldCard!F1523</f>
        <v>Moribund</v>
      </c>
      <c r="AT76" s="9" t="str">
        <f>FieldCard!F1658</f>
        <v>Poor</v>
      </c>
      <c r="AU76" s="9" t="str">
        <f>FieldCard!F1781</f>
        <v>Poor</v>
      </c>
      <c r="AV76" s="9" t="str">
        <f>FieldCard!F1911</f>
        <v>Poor</v>
      </c>
      <c r="AY76" t="str">
        <f>FieldCard!G73</f>
        <v>Fair</v>
      </c>
      <c r="AZ76" t="str">
        <f>FieldCard!G195</f>
        <v>Fair</v>
      </c>
      <c r="BA76" t="str">
        <f>FieldCard!G325</f>
        <v>Fair</v>
      </c>
      <c r="BB76" t="str">
        <f>FieldCard!G457</f>
        <v>Fair</v>
      </c>
      <c r="BC76" t="str">
        <f>FieldCard!G587</f>
        <v>Fair</v>
      </c>
      <c r="BD76" t="str">
        <f>FieldCard!G717</f>
        <v>Poor</v>
      </c>
      <c r="BE76" t="str">
        <f>FieldCard!G852</f>
        <v>Missing</v>
      </c>
      <c r="BF76" t="str">
        <f>FieldCard!G999</f>
        <v>Dead</v>
      </c>
      <c r="BG76" t="str">
        <f>FieldCard!G1128</f>
        <v>Poor</v>
      </c>
      <c r="BH76" t="str">
        <f>FieldCard!G1258</f>
        <v>Moribund</v>
      </c>
      <c r="BI76" t="str">
        <f>FieldCard!G1392</f>
        <v>Poor</v>
      </c>
      <c r="BJ76" t="str">
        <f>FieldCard!G1523</f>
        <v>Missing</v>
      </c>
      <c r="BK76" t="str">
        <f>FieldCard!G1658</f>
        <v>Dead</v>
      </c>
      <c r="BL76" t="str">
        <f>FieldCard!G1781</f>
        <v>Poor</v>
      </c>
      <c r="BM76" t="str">
        <f>FieldCard!G1911</f>
        <v>Poor</v>
      </c>
    </row>
    <row r="77" spans="16:65" ht="24" customHeight="1" x14ac:dyDescent="0.25">
      <c r="P77" s="9"/>
      <c r="Q77" s="9" t="str">
        <f>FieldCard!E74</f>
        <v>Fair</v>
      </c>
      <c r="R77" s="9" t="str">
        <f>FieldCard!E196</f>
        <v>Good</v>
      </c>
      <c r="S77" s="9" t="str">
        <f>FieldCard!E326</f>
        <v>Good</v>
      </c>
      <c r="T77" s="9" t="str">
        <f>FieldCard!E458</f>
        <v>Good</v>
      </c>
      <c r="U77" s="9" t="str">
        <f>FieldCard!E588</f>
        <v>Good</v>
      </c>
      <c r="V77" s="9" t="str">
        <f>FieldCard!E718</f>
        <v>Poor</v>
      </c>
      <c r="W77" s="9" t="str">
        <f>FieldCard!E853</f>
        <v>Dead</v>
      </c>
      <c r="X77" s="9" t="str">
        <f>FieldCard!E1000</f>
        <v>Dead</v>
      </c>
      <c r="Y77" s="9" t="str">
        <f>FieldCard!E1129</f>
        <v>Poor</v>
      </c>
      <c r="Z77" s="9" t="str">
        <f>FieldCard!E1259</f>
        <v>Poor</v>
      </c>
      <c r="AA77" s="9" t="str">
        <f>FieldCard!E1393</f>
        <v>Poor</v>
      </c>
      <c r="AB77" t="str">
        <f>FieldCard!E1524</f>
        <v>Poor</v>
      </c>
      <c r="AC77" s="9" t="str">
        <f>FieldCard!E1659</f>
        <v>Poor</v>
      </c>
      <c r="AD77" s="9" t="str">
        <f>FieldCard!E1782</f>
        <v>Poor</v>
      </c>
      <c r="AE77" s="9" t="str">
        <f>FieldCard!E1912</f>
        <v>Poor</v>
      </c>
      <c r="AF77" s="9"/>
      <c r="AG77" s="9"/>
      <c r="AH77" s="9" t="str">
        <f>FieldCard!F74</f>
        <v>Good</v>
      </c>
      <c r="AI77" s="9" t="str">
        <f>FieldCard!F196</f>
        <v>Good</v>
      </c>
      <c r="AJ77" s="9" t="str">
        <f>FieldCard!F326</f>
        <v>Good</v>
      </c>
      <c r="AK77" s="9" t="str">
        <f>FieldCard!F458</f>
        <v>Good</v>
      </c>
      <c r="AL77" s="9" t="str">
        <f>FieldCard!F588</f>
        <v>Good</v>
      </c>
      <c r="AM77" s="9" t="str">
        <f>FieldCard!F718</f>
        <v>Poor</v>
      </c>
      <c r="AN77" s="9" t="str">
        <f>FieldCard!F853</f>
        <v>Missing</v>
      </c>
      <c r="AO77" s="9" t="str">
        <f>FieldCard!F1000</f>
        <v>Dead</v>
      </c>
      <c r="AP77" s="9" t="str">
        <f>FieldCard!F1129</f>
        <v>Dead</v>
      </c>
      <c r="AQ77" s="9" t="str">
        <f>FieldCard!F1259</f>
        <v>Poor</v>
      </c>
      <c r="AR77" s="9" t="str">
        <f>FieldCard!F1393</f>
        <v>Poor</v>
      </c>
      <c r="AS77" t="str">
        <f>FieldCard!F1524</f>
        <v>Moribund</v>
      </c>
      <c r="AT77" s="9" t="str">
        <f>FieldCard!F1659</f>
        <v>Poor</v>
      </c>
      <c r="AU77" s="9" t="str">
        <f>FieldCard!F1782</f>
        <v>Poor</v>
      </c>
      <c r="AV77" s="9" t="str">
        <f>FieldCard!F1912</f>
        <v>Missing</v>
      </c>
      <c r="AY77" t="str">
        <f>FieldCard!G74</f>
        <v>Good</v>
      </c>
      <c r="AZ77" t="str">
        <f>FieldCard!G196</f>
        <v>Good</v>
      </c>
      <c r="BA77" t="str">
        <f>FieldCard!G326</f>
        <v>Fair</v>
      </c>
      <c r="BB77" t="str">
        <f>FieldCard!G458</f>
        <v>Fair</v>
      </c>
      <c r="BC77" t="str">
        <f>FieldCard!G588</f>
        <v>Good</v>
      </c>
      <c r="BD77" t="str">
        <f>FieldCard!G718</f>
        <v>Poor</v>
      </c>
      <c r="BE77" t="str">
        <f>FieldCard!G853</f>
        <v>Missing</v>
      </c>
      <c r="BF77" t="str">
        <f>FieldCard!G1000</f>
        <v>Dead</v>
      </c>
      <c r="BG77" t="str">
        <f>FieldCard!G1129</f>
        <v>Fair</v>
      </c>
      <c r="BH77" t="str">
        <f>FieldCard!G1259</f>
        <v>Moribund</v>
      </c>
      <c r="BI77" t="str">
        <f>FieldCard!G1393</f>
        <v>Missing</v>
      </c>
      <c r="BJ77" t="str">
        <f>FieldCard!G1524</f>
        <v>Dead</v>
      </c>
      <c r="BK77" t="str">
        <f>FieldCard!G1659</f>
        <v>Dead</v>
      </c>
      <c r="BL77" t="str">
        <f>FieldCard!G1782</f>
        <v>Dead</v>
      </c>
      <c r="BM77" t="str">
        <f>FieldCard!G1912</f>
        <v>Missing</v>
      </c>
    </row>
    <row r="78" spans="16:65" ht="24" customHeight="1" x14ac:dyDescent="0.25">
      <c r="P78" s="9"/>
      <c r="Q78" s="9" t="str">
        <f>FieldCard!E75</f>
        <v>Good</v>
      </c>
      <c r="R78" s="9" t="str">
        <f>FieldCard!E197</f>
        <v>Fair</v>
      </c>
      <c r="S78" s="9" t="str">
        <f>FieldCard!E327</f>
        <v>Good</v>
      </c>
      <c r="T78" s="9" t="str">
        <f>FieldCard!E459</f>
        <v>Fair</v>
      </c>
      <c r="U78" s="9" t="str">
        <f>FieldCard!E589</f>
        <v>Good</v>
      </c>
      <c r="V78" s="9" t="str">
        <f>FieldCard!E719</f>
        <v>Fair</v>
      </c>
      <c r="W78" s="9" t="str">
        <f>FieldCard!E854</f>
        <v>Fair</v>
      </c>
      <c r="X78" s="9" t="str">
        <f>FieldCard!E1001</f>
        <v>Dead</v>
      </c>
      <c r="Y78" s="9" t="str">
        <f>FieldCard!E1130</f>
        <v>Poor</v>
      </c>
      <c r="Z78" s="9" t="str">
        <f>FieldCard!E1260</f>
        <v>Poor</v>
      </c>
      <c r="AA78" s="9" t="str">
        <f>FieldCard!E1394</f>
        <v>Missing</v>
      </c>
      <c r="AB78" t="str">
        <f>FieldCard!E1525</f>
        <v>Poor</v>
      </c>
      <c r="AC78" s="9" t="str">
        <f>FieldCard!E1660</f>
        <v>Poor</v>
      </c>
      <c r="AD78" s="9" t="str">
        <f>FieldCard!E1783</f>
        <v>Poor</v>
      </c>
      <c r="AE78" s="9" t="str">
        <f>FieldCard!E1913</f>
        <v>Poor</v>
      </c>
      <c r="AF78" s="9"/>
      <c r="AG78" s="9"/>
      <c r="AH78" s="9" t="str">
        <f>FieldCard!F75</f>
        <v>Good</v>
      </c>
      <c r="AI78" s="9" t="str">
        <f>FieldCard!F197</f>
        <v>Fair</v>
      </c>
      <c r="AJ78" s="9" t="str">
        <f>FieldCard!F327</f>
        <v>Fair</v>
      </c>
      <c r="AK78" s="9" t="str">
        <f>FieldCard!F459</f>
        <v>Good</v>
      </c>
      <c r="AL78" s="9" t="str">
        <f>FieldCard!F589</f>
        <v>Good</v>
      </c>
      <c r="AM78" s="9" t="str">
        <f>FieldCard!F719</f>
        <v>Fair</v>
      </c>
      <c r="AN78" s="9" t="str">
        <f>FieldCard!F854</f>
        <v>Fair</v>
      </c>
      <c r="AO78" s="9" t="str">
        <f>FieldCard!F1001</f>
        <v>Dead</v>
      </c>
      <c r="AP78" s="9" t="str">
        <f>FieldCard!F1130</f>
        <v>Dead</v>
      </c>
      <c r="AQ78" s="9" t="str">
        <f>FieldCard!F1260</f>
        <v>Poor</v>
      </c>
      <c r="AR78" s="9" t="str">
        <f>FieldCard!F1394</f>
        <v>Moribund</v>
      </c>
      <c r="AS78" t="str">
        <f>FieldCard!F1525</f>
        <v>Moribund</v>
      </c>
      <c r="AT78" s="9" t="str">
        <f>FieldCard!F1660</f>
        <v>Poor</v>
      </c>
      <c r="AU78" s="9" t="str">
        <f>FieldCard!F1783</f>
        <v>Poor</v>
      </c>
      <c r="AV78" s="9" t="str">
        <f>FieldCard!F1913</f>
        <v>Poor</v>
      </c>
      <c r="AY78" t="str">
        <f>FieldCard!G75</f>
        <v>Good</v>
      </c>
      <c r="AZ78" t="str">
        <f>FieldCard!G197</f>
        <v>Fair</v>
      </c>
      <c r="BA78" t="str">
        <f>FieldCard!G327</f>
        <v>Good</v>
      </c>
      <c r="BB78" t="str">
        <f>FieldCard!G459</f>
        <v>Fair</v>
      </c>
      <c r="BC78" t="str">
        <f>FieldCard!G589</f>
        <v>Good</v>
      </c>
      <c r="BD78" t="str">
        <f>FieldCard!G719</f>
        <v>Poor</v>
      </c>
      <c r="BE78" t="str">
        <f>FieldCard!G854</f>
        <v>Poor</v>
      </c>
      <c r="BF78" t="str">
        <f>FieldCard!G1001</f>
        <v>Missing</v>
      </c>
      <c r="BG78" t="str">
        <f>FieldCard!G1130</f>
        <v>Poor</v>
      </c>
      <c r="BH78" t="str">
        <f>FieldCard!G1260</f>
        <v>Moribund</v>
      </c>
      <c r="BI78" t="str">
        <f>FieldCard!G1394</f>
        <v>Moribund</v>
      </c>
      <c r="BJ78" t="str">
        <f>FieldCard!G1525</f>
        <v>Dead</v>
      </c>
      <c r="BK78" t="str">
        <f>FieldCard!G1660</f>
        <v>Dead</v>
      </c>
      <c r="BL78" t="str">
        <f>FieldCard!G1783</f>
        <v>Dead</v>
      </c>
      <c r="BM78" t="str">
        <f>FieldCard!G1913</f>
        <v>Poor</v>
      </c>
    </row>
    <row r="79" spans="16:65" ht="24" customHeight="1" x14ac:dyDescent="0.25">
      <c r="P79" s="9"/>
      <c r="Q79" s="9" t="str">
        <f>FieldCard!E76</f>
        <v>Fair</v>
      </c>
      <c r="R79" s="9" t="str">
        <f>FieldCard!E198</f>
        <v>Good</v>
      </c>
      <c r="S79" s="9" t="str">
        <f>FieldCard!E328</f>
        <v>Fair</v>
      </c>
      <c r="T79" s="9" t="str">
        <f>FieldCard!E460</f>
        <v>Good</v>
      </c>
      <c r="U79" s="9" t="str">
        <f>FieldCard!E590</f>
        <v>Fair</v>
      </c>
      <c r="V79" s="9" t="str">
        <f>FieldCard!E720</f>
        <v>Fair</v>
      </c>
      <c r="W79" s="9" t="str">
        <f>FieldCard!E855</f>
        <v>Dead</v>
      </c>
      <c r="X79" s="9" t="str">
        <f>FieldCard!E1002</f>
        <v>Dead</v>
      </c>
      <c r="Y79" s="9" t="str">
        <f>FieldCard!E1131</f>
        <v>Moribund</v>
      </c>
      <c r="Z79" s="9" t="str">
        <f>FieldCard!E1261</f>
        <v>Moribund</v>
      </c>
      <c r="AA79" s="9" t="str">
        <f>FieldCard!E1395</f>
        <v>Poor</v>
      </c>
      <c r="AB79" t="str">
        <f>FieldCard!E1526</f>
        <v>Poor</v>
      </c>
      <c r="AC79" s="9" t="str">
        <f>FieldCard!E1661</f>
        <v>Poor</v>
      </c>
      <c r="AD79" s="9" t="str">
        <f>FieldCard!E1784</f>
        <v>Poor</v>
      </c>
      <c r="AE79" s="9" t="str">
        <f>FieldCard!E1914</f>
        <v>Poor</v>
      </c>
      <c r="AF79" s="9"/>
      <c r="AG79" s="9"/>
      <c r="AH79" s="9" t="str">
        <f>FieldCard!F76</f>
        <v>Fair</v>
      </c>
      <c r="AI79" s="9" t="str">
        <f>FieldCard!F198</f>
        <v>Fair</v>
      </c>
      <c r="AJ79" s="9" t="str">
        <f>FieldCard!F328</f>
        <v>Fair</v>
      </c>
      <c r="AK79" s="9" t="str">
        <f>FieldCard!F460</f>
        <v>Poor</v>
      </c>
      <c r="AL79" s="9" t="str">
        <f>FieldCard!F590</f>
        <v>Fair</v>
      </c>
      <c r="AM79" s="9" t="str">
        <f>FieldCard!F720</f>
        <v>Fair</v>
      </c>
      <c r="AN79" s="9" t="str">
        <f>FieldCard!F855</f>
        <v>Dead</v>
      </c>
      <c r="AO79" s="9" t="str">
        <f>FieldCard!F1002</f>
        <v>Dead</v>
      </c>
      <c r="AP79" s="9" t="str">
        <f>FieldCard!F1131</f>
        <v>Dead</v>
      </c>
      <c r="AQ79" s="9" t="str">
        <f>FieldCard!F1261</f>
        <v>Poor</v>
      </c>
      <c r="AR79" s="9" t="str">
        <f>FieldCard!F1395</f>
        <v>Poor</v>
      </c>
      <c r="AS79" t="str">
        <f>FieldCard!F1526</f>
        <v>Moribund</v>
      </c>
      <c r="AT79" s="9" t="str">
        <f>FieldCard!F1661</f>
        <v>Moribund</v>
      </c>
      <c r="AU79" s="9" t="str">
        <f>FieldCard!F1784</f>
        <v>Dead</v>
      </c>
      <c r="AV79" s="9" t="str">
        <f>FieldCard!F1914</f>
        <v>Poor</v>
      </c>
      <c r="AY79" t="str">
        <f>FieldCard!G76</f>
        <v>Fair</v>
      </c>
      <c r="AZ79" t="str">
        <f>FieldCard!G198</f>
        <v>Good</v>
      </c>
      <c r="BA79" t="str">
        <f>FieldCard!G328</f>
        <v>Good</v>
      </c>
      <c r="BB79" t="str">
        <f>FieldCard!G460</f>
        <v>Poor</v>
      </c>
      <c r="BC79" t="str">
        <f>FieldCard!G590</f>
        <v>Fair</v>
      </c>
      <c r="BD79" t="str">
        <f>FieldCard!G720</f>
        <v>Poor</v>
      </c>
      <c r="BE79" t="str">
        <f>FieldCard!G855</f>
        <v>Dead</v>
      </c>
      <c r="BF79" t="str">
        <f>FieldCard!G1002</f>
        <v>Missing</v>
      </c>
      <c r="BG79" t="str">
        <f>FieldCard!G1131</f>
        <v>Missing</v>
      </c>
      <c r="BH79" t="str">
        <f>FieldCard!G1261</f>
        <v>Dead</v>
      </c>
      <c r="BI79" t="str">
        <f>FieldCard!G1395</f>
        <v>Missing</v>
      </c>
      <c r="BJ79" t="str">
        <f>FieldCard!G1526</f>
        <v>Dead</v>
      </c>
      <c r="BK79" t="str">
        <f>FieldCard!G1661</f>
        <v>Missing</v>
      </c>
      <c r="BL79" t="str">
        <f>FieldCard!G1784</f>
        <v>Fair</v>
      </c>
      <c r="BM79" t="str">
        <f>FieldCard!G1914</f>
        <v>Poor</v>
      </c>
    </row>
    <row r="80" spans="16:65" ht="24" customHeight="1" x14ac:dyDescent="0.25">
      <c r="P80" s="9"/>
      <c r="Q80" s="9" t="str">
        <f>FieldCard!E77</f>
        <v>Fair</v>
      </c>
      <c r="R80" s="9" t="str">
        <f>FieldCard!E199</f>
        <v>Good</v>
      </c>
      <c r="S80" s="9" t="str">
        <f>FieldCard!E329</f>
        <v>Poor</v>
      </c>
      <c r="T80" s="9" t="str">
        <f>FieldCard!E461</f>
        <v>Fair</v>
      </c>
      <c r="U80" s="9" t="str">
        <f>FieldCard!E591</f>
        <v>Poor</v>
      </c>
      <c r="V80" s="9" t="str">
        <f>FieldCard!E721</f>
        <v>Fair</v>
      </c>
      <c r="W80" s="9" t="str">
        <f>FieldCard!E856</f>
        <v>Moribund</v>
      </c>
      <c r="X80" s="9" t="str">
        <f>FieldCard!E1003</f>
        <v>Moribund</v>
      </c>
      <c r="Y80" s="9" t="str">
        <f>FieldCard!E1132</f>
        <v>Poor</v>
      </c>
      <c r="Z80" s="9" t="str">
        <f>FieldCard!E1262</f>
        <v>Poor</v>
      </c>
      <c r="AA80" s="9" t="str">
        <f>FieldCard!E1396</f>
        <v>Poor</v>
      </c>
      <c r="AB80" t="str">
        <f>FieldCard!E1527</f>
        <v>Poor</v>
      </c>
      <c r="AC80" s="9" t="str">
        <f>FieldCard!E1662</f>
        <v>Poor</v>
      </c>
      <c r="AD80" s="9" t="str">
        <f>FieldCard!E1785</f>
        <v>Poor</v>
      </c>
      <c r="AE80" s="9" t="str">
        <f>FieldCard!E1915</f>
        <v>Poor</v>
      </c>
      <c r="AF80" s="9"/>
      <c r="AG80" s="9"/>
      <c r="AH80" s="9" t="str">
        <f>FieldCard!F77</f>
        <v>Fair</v>
      </c>
      <c r="AI80" s="9" t="str">
        <f>FieldCard!F199</f>
        <v>Good</v>
      </c>
      <c r="AJ80" s="9" t="str">
        <f>FieldCard!F329</f>
        <v>Poor</v>
      </c>
      <c r="AK80" s="9" t="str">
        <f>FieldCard!F461</f>
        <v>Fair</v>
      </c>
      <c r="AL80" s="9" t="str">
        <f>FieldCard!F591</f>
        <v>Poor</v>
      </c>
      <c r="AM80" s="9" t="str">
        <f>FieldCard!F721</f>
        <v>Fair</v>
      </c>
      <c r="AN80" s="9" t="str">
        <f>FieldCard!F856</f>
        <v>Dead</v>
      </c>
      <c r="AO80" s="9" t="str">
        <f>FieldCard!F1003</f>
        <v>Dead</v>
      </c>
      <c r="AP80" s="9" t="str">
        <f>FieldCard!F1132</f>
        <v>Moribund</v>
      </c>
      <c r="AQ80" s="9" t="str">
        <f>FieldCard!F1262</f>
        <v>Moribund</v>
      </c>
      <c r="AR80" s="9" t="str">
        <f>FieldCard!F1396</f>
        <v>Moribund</v>
      </c>
      <c r="AS80" t="str">
        <f>FieldCard!F1527</f>
        <v>Moribund</v>
      </c>
      <c r="AT80" s="9" t="str">
        <f>FieldCard!F1662</f>
        <v>Moribund</v>
      </c>
      <c r="AU80" s="9" t="str">
        <f>FieldCard!F1785</f>
        <v>Poor</v>
      </c>
      <c r="AV80" s="9" t="str">
        <f>FieldCard!F1915</f>
        <v>Poor</v>
      </c>
      <c r="AY80" t="str">
        <f>FieldCard!G77</f>
        <v>Poor</v>
      </c>
      <c r="AZ80" t="str">
        <f>FieldCard!G199</f>
        <v>Fair</v>
      </c>
      <c r="BA80" t="str">
        <f>FieldCard!G329</f>
        <v>Fair</v>
      </c>
      <c r="BB80" t="str">
        <f>FieldCard!G461</f>
        <v>Fair</v>
      </c>
      <c r="BC80" t="str">
        <f>FieldCard!G591</f>
        <v>Fair</v>
      </c>
      <c r="BD80" t="str">
        <f>FieldCard!G721</f>
        <v>Poor</v>
      </c>
      <c r="BE80" t="str">
        <f>FieldCard!G856</f>
        <v>Dead</v>
      </c>
      <c r="BF80" t="str">
        <f>FieldCard!G1003</f>
        <v>Missing</v>
      </c>
      <c r="BG80" t="str">
        <f>FieldCard!G1132</f>
        <v>Dead</v>
      </c>
      <c r="BH80" t="str">
        <f>FieldCard!G1262</f>
        <v>Moribund</v>
      </c>
      <c r="BI80" t="str">
        <f>FieldCard!G1396</f>
        <v>Missing</v>
      </c>
      <c r="BJ80" t="str">
        <f>FieldCard!G1527</f>
        <v>Moribund</v>
      </c>
      <c r="BK80" t="str">
        <f>FieldCard!G1662</f>
        <v>Missing</v>
      </c>
      <c r="BL80" t="str">
        <f>FieldCard!G1785</f>
        <v>Poor</v>
      </c>
      <c r="BM80" t="str">
        <f>FieldCard!G1915</f>
        <v>Dead</v>
      </c>
    </row>
    <row r="81" spans="16:65" ht="24" customHeight="1" x14ac:dyDescent="0.25">
      <c r="P81" s="9"/>
      <c r="Q81" s="9" t="str">
        <f>FieldCard!E78</f>
        <v>Poor</v>
      </c>
      <c r="R81" s="9" t="str">
        <f>FieldCard!E200</f>
        <v>Poor</v>
      </c>
      <c r="S81" s="9" t="str">
        <f>FieldCard!E330</f>
        <v>Good</v>
      </c>
      <c r="T81" s="9" t="str">
        <f>FieldCard!E462</f>
        <v>Fair</v>
      </c>
      <c r="U81" s="9" t="str">
        <f>FieldCard!E592</f>
        <v>Fair</v>
      </c>
      <c r="V81" s="9" t="str">
        <f>FieldCard!E722</f>
        <v>Fair</v>
      </c>
      <c r="W81" s="9" t="str">
        <f>FieldCard!E857</f>
        <v>Moribund</v>
      </c>
      <c r="X81" s="9" t="str">
        <f>FieldCard!E1004</f>
        <v>Moribund</v>
      </c>
      <c r="Y81" s="9" t="str">
        <f>FieldCard!E1133</f>
        <v>Fair</v>
      </c>
      <c r="Z81" s="9" t="str">
        <f>FieldCard!E1263</f>
        <v>Poor</v>
      </c>
      <c r="AA81" s="9" t="str">
        <f>FieldCard!E1397</f>
        <v>Moribund</v>
      </c>
      <c r="AB81" t="str">
        <f>FieldCard!E1528</f>
        <v>Poor</v>
      </c>
      <c r="AC81" s="9" t="str">
        <f>FieldCard!E1663</f>
        <v>Poor</v>
      </c>
      <c r="AD81" s="9" t="str">
        <f>FieldCard!E1786</f>
        <v>Poor</v>
      </c>
      <c r="AE81" s="9" t="str">
        <f>FieldCard!E1916</f>
        <v>Poor</v>
      </c>
      <c r="AF81" s="9"/>
      <c r="AG81" s="9"/>
      <c r="AH81" s="9" t="str">
        <f>FieldCard!F78</f>
        <v>Fair</v>
      </c>
      <c r="AI81" s="9" t="str">
        <f>FieldCard!F200</f>
        <v>Good</v>
      </c>
      <c r="AJ81" s="9" t="str">
        <f>FieldCard!F330</f>
        <v>Fair</v>
      </c>
      <c r="AK81" s="9" t="str">
        <f>FieldCard!F462</f>
        <v>Fair</v>
      </c>
      <c r="AL81" s="9" t="str">
        <f>FieldCard!F592</f>
        <v>Fair</v>
      </c>
      <c r="AM81" s="9" t="str">
        <f>FieldCard!F722</f>
        <v>Fair</v>
      </c>
      <c r="AN81" s="9" t="str">
        <f>FieldCard!F857</f>
        <v>Moribund</v>
      </c>
      <c r="AO81" s="9" t="str">
        <f>FieldCard!F1004</f>
        <v>Dead</v>
      </c>
      <c r="AP81" s="9" t="str">
        <f>FieldCard!F1133</f>
        <v>Moribund</v>
      </c>
      <c r="AQ81" s="9" t="str">
        <f>FieldCard!F1263</f>
        <v>Moribund</v>
      </c>
      <c r="AR81" s="9" t="str">
        <f>FieldCard!F1397</f>
        <v>Moribund</v>
      </c>
      <c r="AS81" t="str">
        <f>FieldCard!F1528</f>
        <v>Poor</v>
      </c>
      <c r="AT81" s="9" t="str">
        <f>FieldCard!F1663</f>
        <v>Poor</v>
      </c>
      <c r="AU81" s="9" t="str">
        <f>FieldCard!F1786</f>
        <v>Poor</v>
      </c>
      <c r="AV81" s="9" t="str">
        <f>FieldCard!F1916</f>
        <v>Moribund</v>
      </c>
      <c r="AY81" t="str">
        <f>FieldCard!G78</f>
        <v>Good</v>
      </c>
      <c r="AZ81" t="str">
        <f>FieldCard!G200</f>
        <v>Fair</v>
      </c>
      <c r="BA81" t="str">
        <f>FieldCard!G330</f>
        <v>Good</v>
      </c>
      <c r="BB81" t="str">
        <f>FieldCard!G462</f>
        <v>Fair</v>
      </c>
      <c r="BC81" t="str">
        <f>FieldCard!G592</f>
        <v>Good</v>
      </c>
      <c r="BD81" t="str">
        <f>FieldCard!G722</f>
        <v>Poor</v>
      </c>
      <c r="BE81" t="str">
        <f>FieldCard!G857</f>
        <v>Dead</v>
      </c>
      <c r="BF81" t="str">
        <f>FieldCard!G1004</f>
        <v>Dead</v>
      </c>
      <c r="BG81" t="str">
        <f>FieldCard!G1133</f>
        <v>Dead</v>
      </c>
      <c r="BH81" t="str">
        <f>FieldCard!G1263</f>
        <v>Moribund</v>
      </c>
      <c r="BI81" t="str">
        <f>FieldCard!G1397</f>
        <v>Moribund</v>
      </c>
      <c r="BJ81" t="str">
        <f>FieldCard!G1528</f>
        <v>Moribund</v>
      </c>
      <c r="BK81" t="str">
        <f>FieldCard!G1663</f>
        <v>Poor</v>
      </c>
      <c r="BL81" t="str">
        <f>FieldCard!G1786</f>
        <v>Poor</v>
      </c>
      <c r="BM81" t="str">
        <f>FieldCard!G1916</f>
        <v>Dead</v>
      </c>
    </row>
    <row r="82" spans="16:65" ht="24" customHeight="1" x14ac:dyDescent="0.25">
      <c r="P82" s="9"/>
      <c r="Q82" s="9" t="str">
        <f>FieldCard!E79</f>
        <v>Good</v>
      </c>
      <c r="R82" s="9" t="str">
        <f>FieldCard!E201</f>
        <v>Poor</v>
      </c>
      <c r="S82" s="9" t="str">
        <f>FieldCard!E331</f>
        <v>Fair</v>
      </c>
      <c r="T82" s="9" t="str">
        <f>FieldCard!E463</f>
        <v>Poor</v>
      </c>
      <c r="U82" s="9" t="str">
        <f>FieldCard!E593</f>
        <v>Fair</v>
      </c>
      <c r="V82" s="9" t="str">
        <f>FieldCard!E723</f>
        <v>Poor</v>
      </c>
      <c r="W82" s="9" t="str">
        <f>FieldCard!E858</f>
        <v>Poor</v>
      </c>
      <c r="X82" s="9" t="str">
        <f>FieldCard!E1005</f>
        <v>Poor</v>
      </c>
      <c r="Y82" s="9" t="str">
        <f>FieldCard!E1134</f>
        <v>Poor</v>
      </c>
      <c r="Z82" s="9" t="str">
        <f>FieldCard!E1264</f>
        <v>Moribund</v>
      </c>
      <c r="AA82" s="9" t="str">
        <f>FieldCard!E1398</f>
        <v>Poor</v>
      </c>
      <c r="AB82" t="str">
        <f>FieldCard!E1529</f>
        <v>Poor</v>
      </c>
      <c r="AC82" s="9" t="str">
        <f>FieldCard!E1664</f>
        <v>Poor</v>
      </c>
      <c r="AD82" s="9" t="str">
        <f>FieldCard!E1787</f>
        <v>Fair</v>
      </c>
      <c r="AE82" s="9" t="str">
        <f>FieldCard!E1917</f>
        <v>Poor</v>
      </c>
      <c r="AF82" s="9"/>
      <c r="AG82" s="9"/>
      <c r="AH82" s="9" t="str">
        <f>FieldCard!F79</f>
        <v>Good</v>
      </c>
      <c r="AI82" s="9" t="str">
        <f>FieldCard!F201</f>
        <v>Poor</v>
      </c>
      <c r="AJ82" s="9" t="str">
        <f>FieldCard!F331</f>
        <v>Fair</v>
      </c>
      <c r="AK82" s="9" t="str">
        <f>FieldCard!F463</f>
        <v>Good</v>
      </c>
      <c r="AL82" s="9" t="str">
        <f>FieldCard!F593</f>
        <v>Good</v>
      </c>
      <c r="AM82" s="9" t="str">
        <f>FieldCard!F723</f>
        <v>Moribund</v>
      </c>
      <c r="AN82" s="9" t="str">
        <f>FieldCard!F858</f>
        <v>Moribund</v>
      </c>
      <c r="AO82" s="9" t="str">
        <f>FieldCard!F1005</f>
        <v>Dead</v>
      </c>
      <c r="AP82" s="9" t="str">
        <f>FieldCard!F1134</f>
        <v>Dead</v>
      </c>
      <c r="AQ82" s="9" t="str">
        <f>FieldCard!F1264</f>
        <v>Moribund</v>
      </c>
      <c r="AR82" s="9" t="str">
        <f>FieldCard!F1398</f>
        <v>Dead</v>
      </c>
      <c r="AS82" t="str">
        <f>FieldCard!F1529</f>
        <v>Poor</v>
      </c>
      <c r="AT82" s="9" t="str">
        <f>FieldCard!F1664</f>
        <v>Poor</v>
      </c>
      <c r="AU82" s="9" t="str">
        <f>FieldCard!F1787</f>
        <v>Poor</v>
      </c>
      <c r="AV82" s="9" t="str">
        <f>FieldCard!F1917</f>
        <v>Poor</v>
      </c>
      <c r="AY82" t="str">
        <f>FieldCard!G79</f>
        <v>Good</v>
      </c>
      <c r="AZ82" t="str">
        <f>FieldCard!G201</f>
        <v>Good</v>
      </c>
      <c r="BA82" t="str">
        <f>FieldCard!G331</f>
        <v>Good</v>
      </c>
      <c r="BB82" t="str">
        <f>FieldCard!G463</f>
        <v>Poor</v>
      </c>
      <c r="BC82" t="str">
        <f>FieldCard!G593</f>
        <v>Fair</v>
      </c>
      <c r="BD82" t="str">
        <f>FieldCard!G723</f>
        <v>Poor</v>
      </c>
      <c r="BE82" t="str">
        <f>FieldCard!G858</f>
        <v>Dead</v>
      </c>
      <c r="BF82" t="str">
        <f>FieldCard!G1005</f>
        <v>Missing</v>
      </c>
      <c r="BG82" t="str">
        <f>FieldCard!G1134</f>
        <v>Dead</v>
      </c>
      <c r="BH82" t="str">
        <f>FieldCard!G1264</f>
        <v>Dead</v>
      </c>
      <c r="BI82" t="str">
        <f>FieldCard!G1398</f>
        <v>Moribund</v>
      </c>
      <c r="BJ82" t="str">
        <f>FieldCard!G1529</f>
        <v>Moribund</v>
      </c>
      <c r="BK82" t="str">
        <f>FieldCard!G1664</f>
        <v>Missing</v>
      </c>
      <c r="BL82" t="str">
        <f>FieldCard!G1787</f>
        <v>Moribund</v>
      </c>
      <c r="BM82" t="str">
        <f>FieldCard!G1917</f>
        <v>Fair</v>
      </c>
    </row>
    <row r="83" spans="16:65" ht="24" customHeight="1" x14ac:dyDescent="0.25">
      <c r="P83" s="9"/>
      <c r="Q83" s="9" t="str">
        <f>FieldCard!E80</f>
        <v>Fair</v>
      </c>
      <c r="R83" s="9" t="str">
        <f>FieldCard!E202</f>
        <v>Poor</v>
      </c>
      <c r="S83" s="9" t="str">
        <f>FieldCard!E332</f>
        <v>Poor</v>
      </c>
      <c r="T83" s="9" t="str">
        <f>FieldCard!E464</f>
        <v>Fair</v>
      </c>
      <c r="U83" s="9" t="str">
        <f>FieldCard!E594</f>
        <v>Fair</v>
      </c>
      <c r="V83" s="9" t="str">
        <f>FieldCard!E724</f>
        <v>Fair</v>
      </c>
      <c r="W83" s="9" t="str">
        <f>FieldCard!E859</f>
        <v>Poor</v>
      </c>
      <c r="X83" s="9" t="str">
        <f>FieldCard!E1006</f>
        <v>Moribund</v>
      </c>
      <c r="Y83" s="9" t="str">
        <f>FieldCard!E1135</f>
        <v>Poor</v>
      </c>
      <c r="Z83" s="9" t="str">
        <f>FieldCard!E1265</f>
        <v>Poor</v>
      </c>
      <c r="AA83" s="9" t="str">
        <f>FieldCard!E1399</f>
        <v>Poor</v>
      </c>
      <c r="AB83" t="str">
        <f>FieldCard!E1530</f>
        <v>Poor</v>
      </c>
      <c r="AC83" s="9" t="str">
        <f>FieldCard!E1665</f>
        <v>Poor</v>
      </c>
      <c r="AD83" s="9" t="str">
        <f>FieldCard!E1788</f>
        <v>Poor</v>
      </c>
      <c r="AE83" s="9" t="str">
        <f>FieldCard!E1918</f>
        <v>Poor</v>
      </c>
      <c r="AF83" s="9"/>
      <c r="AG83" s="9"/>
      <c r="AH83" s="9" t="str">
        <f>FieldCard!F80</f>
        <v>Poor</v>
      </c>
      <c r="AI83" s="9" t="str">
        <f>FieldCard!F202</f>
        <v>Poor</v>
      </c>
      <c r="AJ83" s="9" t="str">
        <f>FieldCard!F332</f>
        <v>Fair</v>
      </c>
      <c r="AK83" s="9" t="str">
        <f>FieldCard!F464</f>
        <v>Good</v>
      </c>
      <c r="AL83" s="9" t="str">
        <f>FieldCard!F594</f>
        <v>Good</v>
      </c>
      <c r="AM83" s="9" t="str">
        <f>FieldCard!F724</f>
        <v>Good</v>
      </c>
      <c r="AN83" s="9" t="str">
        <f>FieldCard!F859</f>
        <v>Dead</v>
      </c>
      <c r="AO83" s="9" t="str">
        <f>FieldCard!F1006</f>
        <v>Missing</v>
      </c>
      <c r="AP83" s="9" t="str">
        <f>FieldCard!F1135</f>
        <v>Poor</v>
      </c>
      <c r="AQ83" s="9" t="str">
        <f>FieldCard!F1265</f>
        <v>Moribund</v>
      </c>
      <c r="AR83" s="9" t="str">
        <f>FieldCard!F1399</f>
        <v>Moribund</v>
      </c>
      <c r="AS83" t="str">
        <f>FieldCard!F1530</f>
        <v>Moribund</v>
      </c>
      <c r="AT83" s="9" t="str">
        <f>FieldCard!F1665</f>
        <v>Dead</v>
      </c>
      <c r="AU83" s="9" t="str">
        <f>FieldCard!F1788</f>
        <v>Fair</v>
      </c>
      <c r="AV83" s="9" t="str">
        <f>FieldCard!F1918</f>
        <v>Poor</v>
      </c>
      <c r="AY83" t="str">
        <f>FieldCard!G80</f>
        <v>Fair</v>
      </c>
      <c r="AZ83" t="str">
        <f>FieldCard!G202</f>
        <v>Good</v>
      </c>
      <c r="BA83" t="str">
        <f>FieldCard!G332</f>
        <v>Good</v>
      </c>
      <c r="BB83" t="str">
        <f>FieldCard!G464</f>
        <v>Fair</v>
      </c>
      <c r="BC83" t="str">
        <f>FieldCard!G594</f>
        <v>Fair</v>
      </c>
      <c r="BD83" t="str">
        <f>FieldCard!G724</f>
        <v>Fair</v>
      </c>
      <c r="BE83" t="str">
        <f>FieldCard!G859</f>
        <v>Dead</v>
      </c>
      <c r="BF83" t="str">
        <f>FieldCard!G1006</f>
        <v>Missing</v>
      </c>
      <c r="BG83" t="str">
        <f>FieldCard!G1135</f>
        <v>Dead</v>
      </c>
      <c r="BH83" t="str">
        <f>FieldCard!G1265</f>
        <v>Moribund</v>
      </c>
      <c r="BI83" t="str">
        <f>FieldCard!G1399</f>
        <v>Dead</v>
      </c>
      <c r="BJ83" t="str">
        <f>FieldCard!G1530</f>
        <v>Moribund</v>
      </c>
      <c r="BK83" t="str">
        <f>FieldCard!G1665</f>
        <v>Missing</v>
      </c>
      <c r="BL83" t="str">
        <f>FieldCard!G1788</f>
        <v>Missing</v>
      </c>
      <c r="BM83" t="str">
        <f>FieldCard!G1918</f>
        <v>Dead</v>
      </c>
    </row>
    <row r="84" spans="16:65" ht="24" customHeight="1" x14ac:dyDescent="0.25">
      <c r="P84" s="9"/>
      <c r="Q84" s="9" t="str">
        <f>FieldCard!E81</f>
        <v>Fair</v>
      </c>
      <c r="R84" s="9" t="str">
        <f>FieldCard!E203</f>
        <v>Poor</v>
      </c>
      <c r="S84" s="9" t="str">
        <f>FieldCard!E333</f>
        <v>Fair</v>
      </c>
      <c r="T84" s="9" t="str">
        <f>FieldCard!E465</f>
        <v>Good</v>
      </c>
      <c r="U84" s="9" t="str">
        <f>FieldCard!E595</f>
        <v>Fair</v>
      </c>
      <c r="V84" s="9" t="str">
        <f>FieldCard!E725</f>
        <v>Fair</v>
      </c>
      <c r="W84" s="9" t="str">
        <f>FieldCard!E860</f>
        <v>Moribund</v>
      </c>
      <c r="X84" s="9" t="str">
        <f>FieldCard!E1007</f>
        <v>Dead</v>
      </c>
      <c r="Y84" s="9" t="str">
        <f>FieldCard!E1136</f>
        <v>Poor</v>
      </c>
      <c r="Z84" s="9" t="str">
        <f>FieldCard!E1266</f>
        <v>Moribund</v>
      </c>
      <c r="AA84" s="9" t="str">
        <f>FieldCard!E1400</f>
        <v>Poor</v>
      </c>
      <c r="AB84" t="str">
        <f>FieldCard!E1531</f>
        <v>Poor</v>
      </c>
      <c r="AC84" s="9" t="str">
        <f>FieldCard!E1666</f>
        <v>Poor</v>
      </c>
      <c r="AD84" s="9" t="str">
        <f>FieldCard!E1789</f>
        <v>Poor</v>
      </c>
      <c r="AE84" s="9" t="str">
        <f>FieldCard!E1919</f>
        <v>Poor</v>
      </c>
      <c r="AF84" s="9"/>
      <c r="AG84" s="9"/>
      <c r="AH84" s="9" t="str">
        <f>FieldCard!F81</f>
        <v>Fair</v>
      </c>
      <c r="AI84" s="9" t="str">
        <f>FieldCard!F203</f>
        <v>Poor</v>
      </c>
      <c r="AJ84" s="9" t="str">
        <f>FieldCard!F333</f>
        <v>Fair</v>
      </c>
      <c r="AK84" s="9" t="str">
        <f>FieldCard!F465</f>
        <v>Poor</v>
      </c>
      <c r="AL84" s="9" t="str">
        <f>FieldCard!F595</f>
        <v>Good</v>
      </c>
      <c r="AM84" s="9" t="str">
        <f>FieldCard!F725</f>
        <v>Fair</v>
      </c>
      <c r="AN84" s="9" t="str">
        <f>FieldCard!F860</f>
        <v>Dead</v>
      </c>
      <c r="AO84" s="9" t="str">
        <f>FieldCard!F1007</f>
        <v>Poor</v>
      </c>
      <c r="AP84" s="9" t="str">
        <f>FieldCard!F1136</f>
        <v>Dead</v>
      </c>
      <c r="AQ84" s="9" t="str">
        <f>FieldCard!F1266</f>
        <v>Moribund</v>
      </c>
      <c r="AR84" s="9" t="str">
        <f>FieldCard!F1400</f>
        <v>Poor</v>
      </c>
      <c r="AS84" t="str">
        <f>FieldCard!F1531</f>
        <v>Poor</v>
      </c>
      <c r="AT84" s="9" t="str">
        <f>FieldCard!F1666</f>
        <v>Poor</v>
      </c>
      <c r="AU84" s="9" t="str">
        <f>FieldCard!F1789</f>
        <v>Poor</v>
      </c>
      <c r="AV84" s="9" t="str">
        <f>FieldCard!F1919</f>
        <v>Fair</v>
      </c>
      <c r="AY84" t="str">
        <f>FieldCard!G81</f>
        <v>Fair</v>
      </c>
      <c r="AZ84" t="str">
        <f>FieldCard!G203</f>
        <v>Fair</v>
      </c>
      <c r="BA84" t="str">
        <f>FieldCard!G333</f>
        <v>Good</v>
      </c>
      <c r="BB84" t="str">
        <f>FieldCard!G465</f>
        <v>Poor</v>
      </c>
      <c r="BC84" t="str">
        <f>FieldCard!G595</f>
        <v>Good</v>
      </c>
      <c r="BD84" t="str">
        <f>FieldCard!G725</f>
        <v>Fair</v>
      </c>
      <c r="BE84" t="str">
        <f>FieldCard!G860</f>
        <v>Dead</v>
      </c>
      <c r="BF84" t="str">
        <f>FieldCard!G1007</f>
        <v>Missing</v>
      </c>
      <c r="BG84" t="str">
        <f>FieldCard!G1136</f>
        <v>Fair</v>
      </c>
      <c r="BH84" t="str">
        <f>FieldCard!G1266</f>
        <v>Moribund</v>
      </c>
      <c r="BI84" t="str">
        <f>FieldCard!G1400</f>
        <v>Missing</v>
      </c>
      <c r="BJ84" t="str">
        <f>FieldCard!G1531</f>
        <v>Moribund</v>
      </c>
      <c r="BK84" t="str">
        <f>FieldCard!G1666</f>
        <v>Dead</v>
      </c>
      <c r="BL84" t="str">
        <f>FieldCard!G1789</f>
        <v>Moribund</v>
      </c>
      <c r="BM84" t="str">
        <f>FieldCard!G1919</f>
        <v>Missing</v>
      </c>
    </row>
    <row r="85" spans="16:65" ht="24" customHeight="1" x14ac:dyDescent="0.25">
      <c r="P85" s="9"/>
      <c r="Q85" s="9" t="str">
        <f>FieldCard!E82</f>
        <v>Poor</v>
      </c>
      <c r="R85" s="9" t="str">
        <f>FieldCard!E204</f>
        <v>Good</v>
      </c>
      <c r="S85" s="9" t="str">
        <f>FieldCard!E334</f>
        <v>Fair</v>
      </c>
      <c r="T85" s="9" t="str">
        <f>FieldCard!E466</f>
        <v>Fair</v>
      </c>
      <c r="U85" s="9" t="str">
        <f>FieldCard!E596</f>
        <v>Poor</v>
      </c>
      <c r="V85" s="9" t="str">
        <f>FieldCard!E726</f>
        <v>Good</v>
      </c>
      <c r="W85" s="9" t="str">
        <f>FieldCard!E861</f>
        <v>Poor</v>
      </c>
      <c r="X85" s="9" t="str">
        <f>FieldCard!E1008</f>
        <v>Dead</v>
      </c>
      <c r="Y85" s="9" t="str">
        <f>FieldCard!E1137</f>
        <v>Moribund</v>
      </c>
      <c r="Z85" s="9" t="str">
        <f>FieldCard!E1267</f>
        <v>Moribund</v>
      </c>
      <c r="AA85" s="9" t="str">
        <f>FieldCard!E1401</f>
        <v>Poor</v>
      </c>
      <c r="AB85" t="str">
        <f>FieldCard!E1532</f>
        <v>Poor</v>
      </c>
      <c r="AC85" s="9" t="str">
        <f>FieldCard!E1667</f>
        <v>Poor</v>
      </c>
      <c r="AD85" s="9" t="str">
        <f>FieldCard!E1790</f>
        <v>Poor</v>
      </c>
      <c r="AE85" s="9" t="str">
        <f>FieldCard!E1920</f>
        <v>Poor</v>
      </c>
      <c r="AF85" s="9"/>
      <c r="AG85" s="9"/>
      <c r="AH85" s="9" t="str">
        <f>FieldCard!F82</f>
        <v>Poor</v>
      </c>
      <c r="AI85" s="9" t="str">
        <f>FieldCard!F204</f>
        <v>Fair</v>
      </c>
      <c r="AJ85" s="9" t="str">
        <f>FieldCard!F334</f>
        <v>Poor</v>
      </c>
      <c r="AK85" s="9" t="str">
        <f>FieldCard!F466</f>
        <v>Poor</v>
      </c>
      <c r="AL85" s="9" t="str">
        <f>FieldCard!F596</f>
        <v>Good</v>
      </c>
      <c r="AM85" s="9" t="str">
        <f>FieldCard!F726</f>
        <v>Good</v>
      </c>
      <c r="AN85" s="9" t="str">
        <f>FieldCard!F861</f>
        <v>Dead</v>
      </c>
      <c r="AO85" s="9" t="str">
        <f>FieldCard!F1008</f>
        <v>Missing</v>
      </c>
      <c r="AP85" s="9" t="str">
        <f>FieldCard!F1137</f>
        <v>Poor</v>
      </c>
      <c r="AQ85" s="9" t="str">
        <f>FieldCard!F1267</f>
        <v>Poor</v>
      </c>
      <c r="AR85" s="9" t="str">
        <f>FieldCard!F1401</f>
        <v>Poor</v>
      </c>
      <c r="AS85" t="str">
        <f>FieldCard!F1532</f>
        <v>Poor</v>
      </c>
      <c r="AT85" s="9" t="str">
        <f>FieldCard!F1667</f>
        <v>Moribund</v>
      </c>
      <c r="AU85" s="9" t="str">
        <f>FieldCard!F1790</f>
        <v>Dead</v>
      </c>
      <c r="AV85" s="9" t="str">
        <f>FieldCard!F1920</f>
        <v>Poor</v>
      </c>
      <c r="AY85" t="str">
        <f>FieldCard!G82</f>
        <v>Poor</v>
      </c>
      <c r="AZ85" t="str">
        <f>FieldCard!G204</f>
        <v>Poor</v>
      </c>
      <c r="BA85" t="str">
        <f>FieldCard!G334</f>
        <v>Fair</v>
      </c>
      <c r="BB85" t="str">
        <f>FieldCard!G466</f>
        <v>Fair</v>
      </c>
      <c r="BC85" t="str">
        <f>FieldCard!G596</f>
        <v>Good</v>
      </c>
      <c r="BD85" t="str">
        <f>FieldCard!G726</f>
        <v>Good</v>
      </c>
      <c r="BE85" t="str">
        <f>FieldCard!G861</f>
        <v>Poor</v>
      </c>
      <c r="BF85" t="str">
        <f>FieldCard!G1008</f>
        <v>Dead</v>
      </c>
      <c r="BG85" t="str">
        <f>FieldCard!G1137</f>
        <v>Dead</v>
      </c>
      <c r="BH85" t="str">
        <f>FieldCard!G1267</f>
        <v>Dead</v>
      </c>
      <c r="BI85" t="str">
        <f>FieldCard!G1401</f>
        <v>Missing</v>
      </c>
      <c r="BJ85" t="str">
        <f>FieldCard!G1532</f>
        <v>Dead</v>
      </c>
      <c r="BK85" t="str">
        <f>FieldCard!G1667</f>
        <v>Poor</v>
      </c>
      <c r="BL85" t="str">
        <f>FieldCard!G1790</f>
        <v>Moribund</v>
      </c>
      <c r="BM85" t="str">
        <f>FieldCard!G1920</f>
        <v>Dead</v>
      </c>
    </row>
    <row r="86" spans="16:65" ht="24" customHeight="1" x14ac:dyDescent="0.25">
      <c r="P86" s="9"/>
      <c r="Q86" s="9" t="str">
        <f>FieldCard!E83</f>
        <v>Poor</v>
      </c>
      <c r="R86" s="9" t="str">
        <f>FieldCard!E205</f>
        <v>Fair</v>
      </c>
      <c r="S86" s="9" t="str">
        <f>FieldCard!E335</f>
        <v>Fair</v>
      </c>
      <c r="T86" s="9" t="str">
        <f>FieldCard!E467</f>
        <v>Fair</v>
      </c>
      <c r="U86" s="9" t="str">
        <f>FieldCard!E597</f>
        <v>Good</v>
      </c>
      <c r="V86" s="9" t="str">
        <f>FieldCard!E727</f>
        <v>Fair</v>
      </c>
      <c r="W86" s="9" t="str">
        <f>FieldCard!E862</f>
        <v>Poor</v>
      </c>
      <c r="X86" s="9" t="str">
        <f>FieldCard!E1009</f>
        <v>Moribund</v>
      </c>
      <c r="Y86" s="9" t="str">
        <f>FieldCard!E1138</f>
        <v>Fair</v>
      </c>
      <c r="Z86" s="9" t="str">
        <f>FieldCard!E1268</f>
        <v>Poor</v>
      </c>
      <c r="AA86" s="9" t="str">
        <f>FieldCard!E1402</f>
        <v>Poor</v>
      </c>
      <c r="AB86" t="str">
        <f>FieldCard!E1533</f>
        <v>Poor</v>
      </c>
      <c r="AC86" s="9" t="str">
        <f>FieldCard!E1668</f>
        <v>Poor</v>
      </c>
      <c r="AD86" s="9" t="str">
        <f>FieldCard!E1791</f>
        <v>Poor</v>
      </c>
      <c r="AE86" s="9" t="str">
        <f>FieldCard!E1921</f>
        <v>Poor</v>
      </c>
      <c r="AF86" s="9"/>
      <c r="AG86" s="9"/>
      <c r="AH86" s="9" t="str">
        <f>FieldCard!F83</f>
        <v>Poor</v>
      </c>
      <c r="AI86" s="9" t="str">
        <f>FieldCard!F205</f>
        <v>Fair</v>
      </c>
      <c r="AJ86" s="9" t="str">
        <f>FieldCard!F335</f>
        <v>Fair</v>
      </c>
      <c r="AK86" s="9" t="str">
        <f>FieldCard!F467</f>
        <v>Fair</v>
      </c>
      <c r="AL86" s="9" t="str">
        <f>FieldCard!F597</f>
        <v>Good</v>
      </c>
      <c r="AM86" s="9" t="str">
        <f>FieldCard!F727</f>
        <v>Good</v>
      </c>
      <c r="AN86" s="9" t="str">
        <f>FieldCard!F862</f>
        <v>Dead</v>
      </c>
      <c r="AO86" s="9" t="str">
        <f>FieldCard!F1009</f>
        <v>Dead</v>
      </c>
      <c r="AP86" s="9" t="str">
        <f>FieldCard!F1138</f>
        <v>Poor</v>
      </c>
      <c r="AQ86" s="9" t="str">
        <f>FieldCard!F1268</f>
        <v>Poor</v>
      </c>
      <c r="AR86" s="9" t="str">
        <f>FieldCard!F1402</f>
        <v>Poor</v>
      </c>
      <c r="AS86" s="30" t="str">
        <f>FieldCard!F1533</f>
        <v>Dead</v>
      </c>
      <c r="AT86" s="9" t="str">
        <f>FieldCard!F1668</f>
        <v>Poor</v>
      </c>
      <c r="AU86" s="9" t="str">
        <f>FieldCard!F1791</f>
        <v>Poor</v>
      </c>
      <c r="AV86" s="9" t="str">
        <f>FieldCard!F1921</f>
        <v>Poor</v>
      </c>
      <c r="AY86" t="str">
        <f>FieldCard!G83</f>
        <v>Good</v>
      </c>
      <c r="AZ86" t="str">
        <f>FieldCard!G205</f>
        <v>Fair</v>
      </c>
      <c r="BA86" t="str">
        <f>FieldCard!G335</f>
        <v>Good</v>
      </c>
      <c r="BB86" t="str">
        <f>FieldCard!G467</f>
        <v>Fair</v>
      </c>
      <c r="BC86" t="str">
        <f>FieldCard!G597</f>
        <v>Fair</v>
      </c>
      <c r="BD86" t="str">
        <f>FieldCard!G727</f>
        <v>Fair</v>
      </c>
      <c r="BE86" t="str">
        <f>FieldCard!G862</f>
        <v>Dead</v>
      </c>
      <c r="BF86" t="str">
        <f>FieldCard!G1009</f>
        <v>Missing</v>
      </c>
      <c r="BG86" t="str">
        <f>FieldCard!G1138</f>
        <v>Poor</v>
      </c>
      <c r="BH86" t="str">
        <f>FieldCard!G1268</f>
        <v>Dead</v>
      </c>
      <c r="BI86" t="str">
        <f>FieldCard!G1402</f>
        <v>Poor</v>
      </c>
      <c r="BJ86" t="str">
        <f>FieldCard!G1533</f>
        <v>Moribund</v>
      </c>
      <c r="BK86" t="str">
        <f>FieldCard!G1668</f>
        <v>Missing</v>
      </c>
      <c r="BL86" t="str">
        <f>FieldCard!G1791</f>
        <v>Fair</v>
      </c>
      <c r="BM86" t="str">
        <f>FieldCard!G1921</f>
        <v>Poor</v>
      </c>
    </row>
    <row r="87" spans="16:65" ht="24" customHeight="1" x14ac:dyDescent="0.25">
      <c r="P87" s="9"/>
      <c r="Q87" s="9" t="str">
        <f>FieldCard!E84</f>
        <v>Fair</v>
      </c>
      <c r="R87" s="9" t="str">
        <f>FieldCard!E206</f>
        <v>Fair</v>
      </c>
      <c r="S87" s="9" t="str">
        <f>FieldCard!E336</f>
        <v>Poor</v>
      </c>
      <c r="T87" s="9" t="str">
        <f>FieldCard!E468</f>
        <v>Good</v>
      </c>
      <c r="U87" s="9" t="str">
        <f>FieldCard!E598</f>
        <v>Poor</v>
      </c>
      <c r="V87" s="9" t="str">
        <f>FieldCard!E728</f>
        <v>Fair</v>
      </c>
      <c r="W87" s="9" t="str">
        <f>FieldCard!E863</f>
        <v>Missing</v>
      </c>
      <c r="X87" s="9" t="str">
        <f>FieldCard!E1010</f>
        <v>Moribund</v>
      </c>
      <c r="Y87" s="9" t="str">
        <f>FieldCard!E1139</f>
        <v>Poor</v>
      </c>
      <c r="Z87" s="9" t="str">
        <f>FieldCard!E1269</f>
        <v>Poor</v>
      </c>
      <c r="AA87" s="9" t="str">
        <f>FieldCard!E1403</f>
        <v>Poor</v>
      </c>
      <c r="AB87" t="str">
        <f>FieldCard!E1534</f>
        <v>Poor</v>
      </c>
      <c r="AC87" s="9" t="str">
        <f>FieldCard!E1669</f>
        <v>Poor</v>
      </c>
      <c r="AD87" s="9" t="str">
        <f>FieldCard!E1792</f>
        <v>Poor</v>
      </c>
      <c r="AE87" s="9" t="str">
        <f>FieldCard!E1922</f>
        <v>Poor</v>
      </c>
      <c r="AF87" s="9"/>
      <c r="AG87" s="9"/>
      <c r="AH87" s="9" t="str">
        <f>FieldCard!F84</f>
        <v>Fair</v>
      </c>
      <c r="AI87" s="9" t="str">
        <f>FieldCard!F206</f>
        <v>Fair</v>
      </c>
      <c r="AJ87" s="9" t="str">
        <f>FieldCard!F336</f>
        <v>Poor</v>
      </c>
      <c r="AK87" s="9" t="str">
        <f>FieldCard!F468</f>
        <v>Fair</v>
      </c>
      <c r="AL87" s="9" t="str">
        <f>FieldCard!F598</f>
        <v>Moribund</v>
      </c>
      <c r="AM87" s="9" t="str">
        <f>FieldCard!F728</f>
        <v>Fair</v>
      </c>
      <c r="AN87" s="9" t="str">
        <f>FieldCard!F863</f>
        <v>Fair</v>
      </c>
      <c r="AO87" s="9" t="str">
        <f>FieldCard!F1010</f>
        <v>Dead</v>
      </c>
      <c r="AP87" s="9" t="str">
        <f>FieldCard!F1139</f>
        <v>Dead</v>
      </c>
      <c r="AQ87" s="9" t="str">
        <f>FieldCard!F1269</f>
        <v>Moribund</v>
      </c>
      <c r="AR87" s="9" t="str">
        <f>FieldCard!F1403</f>
        <v>Poor</v>
      </c>
      <c r="AS87" t="str">
        <f>FieldCard!F1534</f>
        <v>Moribund</v>
      </c>
      <c r="AT87" s="9" t="str">
        <f>FieldCard!F1669</f>
        <v>Poor</v>
      </c>
      <c r="AU87" s="9" t="str">
        <f>FieldCard!F1792</f>
        <v>Moribund</v>
      </c>
      <c r="AV87" s="9" t="str">
        <f>FieldCard!F1922</f>
        <v>Fair</v>
      </c>
      <c r="AY87" t="str">
        <f>FieldCard!G84</f>
        <v>Fair</v>
      </c>
      <c r="AZ87" t="str">
        <f>FieldCard!G206</f>
        <v>Good</v>
      </c>
      <c r="BA87" t="str">
        <f>FieldCard!G336</f>
        <v>Fair</v>
      </c>
      <c r="BB87" t="str">
        <f>FieldCard!G468</f>
        <v>Poor</v>
      </c>
      <c r="BC87" t="str">
        <f>FieldCard!G598</f>
        <v>Poor</v>
      </c>
      <c r="BD87" t="str">
        <f>FieldCard!G728</f>
        <v>Poor</v>
      </c>
      <c r="BE87" t="str">
        <f>FieldCard!G863</f>
        <v>Fair</v>
      </c>
      <c r="BF87" t="str">
        <f>FieldCard!G1010</f>
        <v>Missing</v>
      </c>
      <c r="BG87" t="str">
        <f>FieldCard!G1139</f>
        <v>Fair</v>
      </c>
      <c r="BH87" t="str">
        <f>FieldCard!G1269</f>
        <v>Moribund</v>
      </c>
      <c r="BI87" t="str">
        <f>FieldCard!G1403</f>
        <v>Moribund</v>
      </c>
      <c r="BJ87" t="str">
        <f>FieldCard!G1534</f>
        <v>Moribund</v>
      </c>
      <c r="BK87" t="str">
        <f>FieldCard!G1669</f>
        <v>Dead</v>
      </c>
      <c r="BL87" t="str">
        <f>FieldCard!G1792</f>
        <v>Poor</v>
      </c>
      <c r="BM87" t="str">
        <f>FieldCard!G1922</f>
        <v>Fair</v>
      </c>
    </row>
    <row r="88" spans="16:65" ht="24" customHeight="1" x14ac:dyDescent="0.25">
      <c r="P88" s="9"/>
      <c r="Q88" s="9" t="str">
        <f>FieldCard!E85</f>
        <v>Fair</v>
      </c>
      <c r="R88" s="9" t="str">
        <f>FieldCard!E207</f>
        <v>Poor</v>
      </c>
      <c r="S88" s="9" t="str">
        <f>FieldCard!E337</f>
        <v>Good</v>
      </c>
      <c r="T88" s="9" t="str">
        <f>FieldCard!E469</f>
        <v>Fair</v>
      </c>
      <c r="U88" s="9" t="str">
        <f>FieldCard!E599</f>
        <v>Poor</v>
      </c>
      <c r="V88" s="9" t="str">
        <f>FieldCard!E729</f>
        <v>Good</v>
      </c>
      <c r="W88" s="9" t="str">
        <f>FieldCard!E864</f>
        <v>Fair</v>
      </c>
      <c r="X88" s="9" t="str">
        <f>FieldCard!E1011</f>
        <v>Moribund</v>
      </c>
      <c r="Y88" s="9" t="str">
        <f>FieldCard!E1140</f>
        <v>Moribund</v>
      </c>
      <c r="Z88" s="9" t="str">
        <f>FieldCard!E1270</f>
        <v>Poor</v>
      </c>
      <c r="AA88" s="9" t="str">
        <f>FieldCard!E1404</f>
        <v>Missing</v>
      </c>
      <c r="AB88" t="str">
        <f>FieldCard!E1535</f>
        <v>Poor</v>
      </c>
      <c r="AC88" s="9" t="str">
        <f>FieldCard!E1670</f>
        <v>Poor</v>
      </c>
      <c r="AD88" s="9" t="str">
        <f>FieldCard!E1793</f>
        <v>Poor</v>
      </c>
      <c r="AE88" s="9" t="str">
        <f>FieldCard!E1923</f>
        <v>Poor</v>
      </c>
      <c r="AF88" s="9"/>
      <c r="AG88" s="9"/>
      <c r="AH88" s="9" t="str">
        <f>FieldCard!F85</f>
        <v>Fair</v>
      </c>
      <c r="AI88" s="9" t="str">
        <f>FieldCard!F207</f>
        <v>Fair</v>
      </c>
      <c r="AJ88" s="9" t="str">
        <f>FieldCard!F337</f>
        <v>Fair</v>
      </c>
      <c r="AK88" s="9" t="str">
        <f>FieldCard!F469</f>
        <v>Fair</v>
      </c>
      <c r="AL88" s="9" t="str">
        <f>FieldCard!F599</f>
        <v>Fair</v>
      </c>
      <c r="AM88" s="9" t="str">
        <f>FieldCard!F729</f>
        <v>Good</v>
      </c>
      <c r="AN88" s="9" t="str">
        <f>FieldCard!F864</f>
        <v>Dead</v>
      </c>
      <c r="AO88" s="9" t="str">
        <f>FieldCard!F1011</f>
        <v>Dead</v>
      </c>
      <c r="AP88" s="9" t="str">
        <f>FieldCard!F1140</f>
        <v>Missing</v>
      </c>
      <c r="AQ88" s="9" t="str">
        <f>FieldCard!F1270</f>
        <v>Dead</v>
      </c>
      <c r="AR88" s="9" t="str">
        <f>FieldCard!F1404</f>
        <v>Moribund</v>
      </c>
      <c r="AS88" t="str">
        <f>FieldCard!F1535</f>
        <v>Poor</v>
      </c>
      <c r="AT88" s="9" t="str">
        <f>FieldCard!F1670</f>
        <v>Moribund</v>
      </c>
      <c r="AU88" s="9" t="str">
        <f>FieldCard!F1793</f>
        <v>Poor</v>
      </c>
      <c r="AV88" s="9" t="str">
        <f>FieldCard!F1923</f>
        <v>Moribund</v>
      </c>
      <c r="AY88" t="str">
        <f>FieldCard!G85</f>
        <v>Poor</v>
      </c>
      <c r="AZ88" t="str">
        <f>FieldCard!G207</f>
        <v>Fair</v>
      </c>
      <c r="BA88" t="str">
        <f>FieldCard!G337</f>
        <v>Poor</v>
      </c>
      <c r="BB88" t="str">
        <f>FieldCard!G469</f>
        <v>Poor</v>
      </c>
      <c r="BC88" t="str">
        <f>FieldCard!G599</f>
        <v>Poor</v>
      </c>
      <c r="BD88" t="str">
        <f>FieldCard!G729</f>
        <v>Good</v>
      </c>
      <c r="BE88" t="str">
        <f>FieldCard!G864</f>
        <v>Dead</v>
      </c>
      <c r="BF88" t="str">
        <f>FieldCard!G1011</f>
        <v>Missing</v>
      </c>
      <c r="BG88" t="str">
        <f>FieldCard!G1140</f>
        <v>Poor</v>
      </c>
      <c r="BH88" t="str">
        <f>FieldCard!G1270</f>
        <v>Poor</v>
      </c>
      <c r="BI88" t="str">
        <f>FieldCard!G1404</f>
        <v>Moribund</v>
      </c>
      <c r="BJ88" t="str">
        <f>FieldCard!G1535</f>
        <v>Moribund</v>
      </c>
      <c r="BK88" t="str">
        <f>FieldCard!G1670</f>
        <v>Missing</v>
      </c>
      <c r="BL88" t="str">
        <f>FieldCard!G1793</f>
        <v>Poor</v>
      </c>
      <c r="BM88" t="str">
        <f>FieldCard!G1923</f>
        <v>Dead</v>
      </c>
    </row>
    <row r="89" spans="16:65" ht="24" customHeight="1" x14ac:dyDescent="0.25">
      <c r="P89" s="9"/>
      <c r="Q89" s="9" t="str">
        <f>FieldCard!E86</f>
        <v>Fair</v>
      </c>
      <c r="R89" s="9" t="str">
        <f>FieldCard!E208</f>
        <v>Poor</v>
      </c>
      <c r="S89" s="9" t="str">
        <f>FieldCard!E338</f>
        <v>Fair</v>
      </c>
      <c r="T89" s="9" t="str">
        <f>FieldCard!E470</f>
        <v>Fair</v>
      </c>
      <c r="U89" s="9" t="str">
        <f>FieldCard!E600</f>
        <v>Fair</v>
      </c>
      <c r="V89" s="9" t="str">
        <f>FieldCard!E730</f>
        <v>Poor</v>
      </c>
      <c r="W89" s="9" t="str">
        <f>FieldCard!E865</f>
        <v>Poor</v>
      </c>
      <c r="X89" s="9" t="str">
        <f>FieldCard!E1012</f>
        <v>Dead</v>
      </c>
      <c r="Y89" s="9" t="str">
        <f>FieldCard!E1141</f>
        <v>Poor</v>
      </c>
      <c r="Z89" s="9" t="str">
        <f>FieldCard!E1271</f>
        <v>Fair</v>
      </c>
      <c r="AA89" s="9" t="str">
        <f>FieldCard!E1405</f>
        <v>Poor</v>
      </c>
      <c r="AB89" t="str">
        <f>FieldCard!E1536</f>
        <v>Poor</v>
      </c>
      <c r="AC89" s="9" t="str">
        <f>FieldCard!E1671</f>
        <v>Poor</v>
      </c>
      <c r="AD89" s="9" t="str">
        <f>FieldCard!E1794</f>
        <v>Fair</v>
      </c>
      <c r="AE89" s="9" t="str">
        <f>FieldCard!E1924</f>
        <v>Poor</v>
      </c>
      <c r="AF89" s="9"/>
      <c r="AG89" s="9"/>
      <c r="AH89" s="9" t="str">
        <f>FieldCard!F86</f>
        <v>Fair</v>
      </c>
      <c r="AI89" s="9" t="str">
        <f>FieldCard!F208</f>
        <v>Poor</v>
      </c>
      <c r="AJ89" s="9" t="str">
        <f>FieldCard!F338</f>
        <v>Fair</v>
      </c>
      <c r="AK89" s="9" t="str">
        <f>FieldCard!F470</f>
        <v>Poor</v>
      </c>
      <c r="AL89" s="9" t="str">
        <f>FieldCard!F600</f>
        <v>Fair</v>
      </c>
      <c r="AM89" s="9" t="str">
        <f>FieldCard!F730</f>
        <v>Poor</v>
      </c>
      <c r="AN89" s="9" t="str">
        <f>FieldCard!F865</f>
        <v>Poor</v>
      </c>
      <c r="AO89" s="9" t="str">
        <f>FieldCard!F1012</f>
        <v>Dead</v>
      </c>
      <c r="AP89" s="9" t="str">
        <f>FieldCard!F1141</f>
        <v>Dead</v>
      </c>
      <c r="AQ89" s="9" t="str">
        <f>FieldCard!F1271</f>
        <v>Poor</v>
      </c>
      <c r="AR89" s="9" t="str">
        <f>FieldCard!F1405</f>
        <v>Poor</v>
      </c>
      <c r="AS89" t="str">
        <f>FieldCard!F1536</f>
        <v>Moribund</v>
      </c>
      <c r="AT89" s="9" t="str">
        <f>FieldCard!F1671</f>
        <v>Poor</v>
      </c>
      <c r="AU89" s="9" t="str">
        <f>FieldCard!F1794</f>
        <v>Poor</v>
      </c>
      <c r="AV89" s="9" t="str">
        <f>FieldCard!F1924</f>
        <v>Poor</v>
      </c>
      <c r="AY89" t="str">
        <f>FieldCard!G86</f>
        <v>Fair</v>
      </c>
      <c r="AZ89" t="str">
        <f>FieldCard!G208</f>
        <v>Fair</v>
      </c>
      <c r="BA89" t="str">
        <f>FieldCard!G338</f>
        <v>Good</v>
      </c>
      <c r="BB89" t="str">
        <f>FieldCard!G470</f>
        <v>Poor</v>
      </c>
      <c r="BC89" t="str">
        <f>FieldCard!G600</f>
        <v>Fair</v>
      </c>
      <c r="BD89" t="str">
        <f>FieldCard!G730</f>
        <v>Fair</v>
      </c>
      <c r="BE89" t="str">
        <f>FieldCard!G865</f>
        <v>Missing</v>
      </c>
      <c r="BF89" t="str">
        <f>FieldCard!G1012</f>
        <v>Dead</v>
      </c>
      <c r="BG89" t="str">
        <f>FieldCard!G1141</f>
        <v>Fair</v>
      </c>
      <c r="BH89" t="str">
        <f>FieldCard!G1271</f>
        <v>Moribund</v>
      </c>
      <c r="BI89" t="str">
        <f>FieldCard!G1405</f>
        <v>Moribund</v>
      </c>
      <c r="BJ89" t="str">
        <f>FieldCard!G1536</f>
        <v>Moribund</v>
      </c>
      <c r="BK89" t="str">
        <f>FieldCard!G1671</f>
        <v>Fair</v>
      </c>
      <c r="BL89" t="str">
        <f>FieldCard!G1794</f>
        <v>Poor</v>
      </c>
      <c r="BM89" t="str">
        <f>FieldCard!G1924</f>
        <v>Poor</v>
      </c>
    </row>
    <row r="90" spans="16:65" ht="24" customHeight="1" x14ac:dyDescent="0.25">
      <c r="P90" s="9"/>
      <c r="Q90" s="9" t="str">
        <f>FieldCard!E87</f>
        <v>Good</v>
      </c>
      <c r="R90" s="9" t="str">
        <f>FieldCard!E209</f>
        <v>Good</v>
      </c>
      <c r="S90" s="9" t="str">
        <f>FieldCard!E339</f>
        <v>Fair</v>
      </c>
      <c r="T90" s="9" t="str">
        <f>FieldCard!E471</f>
        <v>Fair</v>
      </c>
      <c r="U90" s="9" t="str">
        <f>FieldCard!E601</f>
        <v>Good</v>
      </c>
      <c r="V90" s="9" t="str">
        <f>FieldCard!E731</f>
        <v>Poor</v>
      </c>
      <c r="W90" s="9" t="str">
        <f>FieldCard!E866</f>
        <v>Poor</v>
      </c>
      <c r="X90" s="9" t="str">
        <f>FieldCard!E1013</f>
        <v>Poor</v>
      </c>
      <c r="Y90" s="9" t="str">
        <f>FieldCard!E1142</f>
        <v>Poor</v>
      </c>
      <c r="Z90" s="9" t="str">
        <f>FieldCard!E1272</f>
        <v>Poor</v>
      </c>
      <c r="AA90" s="9" t="str">
        <f>FieldCard!E1406</f>
        <v>Poor</v>
      </c>
      <c r="AB90" t="str">
        <f>FieldCard!E1537</f>
        <v>Poor</v>
      </c>
      <c r="AC90" s="9" t="str">
        <f>FieldCard!E1672</f>
        <v>Poor</v>
      </c>
      <c r="AD90" s="9" t="str">
        <f>FieldCard!E1795</f>
        <v>Poor</v>
      </c>
      <c r="AE90" s="9" t="str">
        <f>FieldCard!E1925</f>
        <v>Poor</v>
      </c>
      <c r="AF90" s="9"/>
      <c r="AG90" s="9"/>
      <c r="AH90" s="9" t="str">
        <f>FieldCard!F87</f>
        <v>Good</v>
      </c>
      <c r="AI90" s="9" t="str">
        <f>FieldCard!F209</f>
        <v>Poor</v>
      </c>
      <c r="AJ90" s="9" t="str">
        <f>FieldCard!F339</f>
        <v>Fair</v>
      </c>
      <c r="AK90" s="9" t="str">
        <f>FieldCard!F471</f>
        <v>Poor</v>
      </c>
      <c r="AL90" s="9" t="str">
        <f>FieldCard!F601</f>
        <v>Fair</v>
      </c>
      <c r="AM90" s="9" t="str">
        <f>FieldCard!F731</f>
        <v>Moribund</v>
      </c>
      <c r="AN90" s="9" t="str">
        <f>FieldCard!F866</f>
        <v>Dead</v>
      </c>
      <c r="AO90" s="9" t="str">
        <f>FieldCard!F1013</f>
        <v>Missing</v>
      </c>
      <c r="AP90" s="9" t="str">
        <f>FieldCard!F1142</f>
        <v>Dead</v>
      </c>
      <c r="AQ90" s="9" t="str">
        <f>FieldCard!F1272</f>
        <v>Fair</v>
      </c>
      <c r="AR90" s="9" t="str">
        <f>FieldCard!F1406</f>
        <v>Dead</v>
      </c>
      <c r="AS90" t="str">
        <f>FieldCard!F1537</f>
        <v>Poor</v>
      </c>
      <c r="AT90" s="9" t="str">
        <f>FieldCard!F1672</f>
        <v>Poor</v>
      </c>
      <c r="AU90" s="9" t="str">
        <f>FieldCard!F1795</f>
        <v>Poor</v>
      </c>
      <c r="AV90" s="9" t="str">
        <f>FieldCard!F1925</f>
        <v>Poor</v>
      </c>
      <c r="AY90" t="str">
        <f>FieldCard!G87</f>
        <v>Fair</v>
      </c>
      <c r="AZ90" t="str">
        <f>FieldCard!G209</f>
        <v>Poor</v>
      </c>
      <c r="BA90" t="str">
        <f>FieldCard!G339</f>
        <v>Good</v>
      </c>
      <c r="BB90" t="str">
        <f>FieldCard!G471</f>
        <v>Poor</v>
      </c>
      <c r="BC90" t="str">
        <f>FieldCard!G601</f>
        <v>Good</v>
      </c>
      <c r="BD90" t="str">
        <f>FieldCard!G731</f>
        <v>Poor</v>
      </c>
      <c r="BE90" t="str">
        <f>FieldCard!G866</f>
        <v>Dead</v>
      </c>
      <c r="BF90" t="str">
        <f>FieldCard!G1013</f>
        <v>Missing</v>
      </c>
      <c r="BG90" t="str">
        <f>FieldCard!G1142</f>
        <v>Dead</v>
      </c>
      <c r="BH90" t="str">
        <f>FieldCard!G1272</f>
        <v>Moribund</v>
      </c>
      <c r="BI90" t="str">
        <f>FieldCard!G1406</f>
        <v>Moribund</v>
      </c>
      <c r="BJ90" t="str">
        <f>FieldCard!G1537</f>
        <v>Moribund</v>
      </c>
      <c r="BK90" t="str">
        <f>FieldCard!G1672</f>
        <v>Dead</v>
      </c>
      <c r="BL90" t="str">
        <f>FieldCard!G1795</f>
        <v>Good</v>
      </c>
      <c r="BM90" t="str">
        <f>FieldCard!G1925</f>
        <v>Poor</v>
      </c>
    </row>
    <row r="91" spans="16:65" ht="24" customHeight="1" x14ac:dyDescent="0.25">
      <c r="P91" s="9"/>
      <c r="Q91" s="9" t="str">
        <f>FieldCard!E88</f>
        <v>Good</v>
      </c>
      <c r="R91" s="9" t="str">
        <f>FieldCard!E210</f>
        <v>Fair</v>
      </c>
      <c r="S91" s="9" t="str">
        <f>FieldCard!E340</f>
        <v>Fair</v>
      </c>
      <c r="T91" s="9" t="str">
        <f>FieldCard!E472</f>
        <v>Fair</v>
      </c>
      <c r="U91" s="9" t="str">
        <f>FieldCard!E602</f>
        <v>Poor</v>
      </c>
      <c r="V91" s="9" t="str">
        <f>FieldCard!E732</f>
        <v>Good</v>
      </c>
      <c r="W91" s="9" t="str">
        <f>FieldCard!E867</f>
        <v>Missing</v>
      </c>
      <c r="X91" s="9" t="str">
        <f>FieldCard!E1014</f>
        <v>Dead</v>
      </c>
      <c r="Y91" s="9" t="str">
        <f>FieldCard!E1143</f>
        <v>Poor</v>
      </c>
      <c r="Z91" s="9" t="str">
        <f>FieldCard!E1273</f>
        <v>Poor</v>
      </c>
      <c r="AA91" s="9" t="str">
        <f>FieldCard!E1407</f>
        <v>Poor</v>
      </c>
      <c r="AB91" t="str">
        <f>FieldCard!E1538</f>
        <v>Moribund</v>
      </c>
      <c r="AC91" s="9" t="str">
        <f>FieldCard!E1673</f>
        <v>Poor</v>
      </c>
      <c r="AD91" s="9" t="str">
        <f>FieldCard!E1796</f>
        <v>Poor</v>
      </c>
      <c r="AE91" s="9" t="str">
        <f>FieldCard!E1926</f>
        <v>Poor</v>
      </c>
      <c r="AF91" s="9"/>
      <c r="AG91" s="9"/>
      <c r="AH91" s="9" t="str">
        <f>FieldCard!F88</f>
        <v>Fair</v>
      </c>
      <c r="AI91" s="9" t="str">
        <f>FieldCard!F210</f>
        <v>Good</v>
      </c>
      <c r="AJ91" s="9" t="str">
        <f>FieldCard!F340</f>
        <v>Poor</v>
      </c>
      <c r="AK91" s="9" t="str">
        <f>FieldCard!F472</f>
        <v>Poor</v>
      </c>
      <c r="AL91" s="9" t="str">
        <f>FieldCard!F602</f>
        <v>Poor</v>
      </c>
      <c r="AM91" s="9" t="str">
        <f>FieldCard!F732</f>
        <v>Good</v>
      </c>
      <c r="AN91" s="9" t="str">
        <f>FieldCard!F867</f>
        <v>Dead</v>
      </c>
      <c r="AO91" s="9" t="str">
        <f>FieldCard!F1014</f>
        <v>Dead</v>
      </c>
      <c r="AP91" s="9" t="str">
        <f>FieldCard!F1143</f>
        <v>Missing</v>
      </c>
      <c r="AQ91" s="9" t="str">
        <f>FieldCard!F1273</f>
        <v>Fair</v>
      </c>
      <c r="AR91" s="9" t="str">
        <f>FieldCard!F1407</f>
        <v>Poor</v>
      </c>
      <c r="AS91" t="str">
        <f>FieldCard!F1538</f>
        <v>Poor</v>
      </c>
      <c r="AT91" s="9" t="str">
        <f>FieldCard!F1673</f>
        <v>Poor</v>
      </c>
      <c r="AU91" s="9" t="str">
        <f>FieldCard!F1796</f>
        <v>Poor</v>
      </c>
      <c r="AV91" s="9" t="str">
        <f>FieldCard!F1926</f>
        <v>Poor</v>
      </c>
      <c r="AY91" t="str">
        <f>FieldCard!G88</f>
        <v>Good</v>
      </c>
      <c r="AZ91" t="str">
        <f>FieldCard!G210</f>
        <v>Poor</v>
      </c>
      <c r="BA91" t="str">
        <f>FieldCard!G340</f>
        <v>Fair</v>
      </c>
      <c r="BB91" t="str">
        <f>FieldCard!G472</f>
        <v>Poor</v>
      </c>
      <c r="BC91" t="str">
        <f>FieldCard!G602</f>
        <v>Poor</v>
      </c>
      <c r="BD91" t="str">
        <f>FieldCard!G732</f>
        <v>Good</v>
      </c>
      <c r="BE91" t="str">
        <f>FieldCard!G867</f>
        <v>Dead</v>
      </c>
      <c r="BF91" t="str">
        <f>FieldCard!G1014</f>
        <v>Missing</v>
      </c>
      <c r="BG91" t="str">
        <f>FieldCard!G1143</f>
        <v>Missing</v>
      </c>
      <c r="BH91" t="str">
        <f>FieldCard!G1273</f>
        <v>Moribund</v>
      </c>
      <c r="BI91" t="str">
        <f>FieldCard!G1407</f>
        <v>Dead</v>
      </c>
      <c r="BJ91" t="str">
        <f>FieldCard!G1538</f>
        <v>Moribund</v>
      </c>
      <c r="BK91" t="str">
        <f>FieldCard!G1673</f>
        <v>Missing</v>
      </c>
      <c r="BL91" t="str">
        <f>FieldCard!G1796</f>
        <v>Moribund</v>
      </c>
      <c r="BM91" t="str">
        <f>FieldCard!G1926</f>
        <v>Poor</v>
      </c>
    </row>
    <row r="92" spans="16:65" ht="24" customHeight="1" x14ac:dyDescent="0.25">
      <c r="P92" s="9"/>
      <c r="Q92" s="9" t="str">
        <f>FieldCard!E89</f>
        <v>Fair</v>
      </c>
      <c r="R92" s="9" t="str">
        <f>FieldCard!E211</f>
        <v>Fair</v>
      </c>
      <c r="S92" s="9" t="str">
        <f>FieldCard!E341</f>
        <v>Fair</v>
      </c>
      <c r="T92" s="9" t="str">
        <f>FieldCard!E473</f>
        <v>Poor</v>
      </c>
      <c r="U92" s="9" t="str">
        <f>FieldCard!E603</f>
        <v>Fair</v>
      </c>
      <c r="V92" s="9" t="str">
        <f>FieldCard!E733</f>
        <v>Poor</v>
      </c>
      <c r="W92" s="9" t="str">
        <f>FieldCard!E868</f>
        <v>Dead</v>
      </c>
      <c r="X92" s="9" t="str">
        <f>FieldCard!E1015</f>
        <v>Missing</v>
      </c>
      <c r="Y92" s="9" t="str">
        <f>FieldCard!E1144</f>
        <v>Missing</v>
      </c>
      <c r="Z92" s="9" t="str">
        <f>FieldCard!E1274</f>
        <v>Fair</v>
      </c>
      <c r="AA92" s="9" t="str">
        <f>FieldCard!E1408</f>
        <v>Poor</v>
      </c>
      <c r="AB92" t="str">
        <f>FieldCard!E1539</f>
        <v>Poor</v>
      </c>
      <c r="AC92" s="9" t="str">
        <f>FieldCard!E1674</f>
        <v>Poor</v>
      </c>
      <c r="AD92" s="9" t="str">
        <f>FieldCard!E1797</f>
        <v>Poor</v>
      </c>
      <c r="AE92" s="9" t="str">
        <f>FieldCard!E1927</f>
        <v>Poor</v>
      </c>
      <c r="AF92" s="9"/>
      <c r="AG92" s="9"/>
      <c r="AH92" s="9" t="str">
        <f>FieldCard!F89</f>
        <v>Fair</v>
      </c>
      <c r="AI92" s="9" t="str">
        <f>FieldCard!F211</f>
        <v>Fair</v>
      </c>
      <c r="AJ92" s="9" t="str">
        <f>FieldCard!F341</f>
        <v>Fair</v>
      </c>
      <c r="AK92" s="9" t="str">
        <f>FieldCard!F473</f>
        <v>Fair</v>
      </c>
      <c r="AL92" s="9" t="str">
        <f>FieldCard!F603</f>
        <v>Fair</v>
      </c>
      <c r="AM92" s="9" t="str">
        <f>FieldCard!F733</f>
        <v>Poor</v>
      </c>
      <c r="AN92" s="9" t="str">
        <f>FieldCard!F868</f>
        <v>Dead</v>
      </c>
      <c r="AO92" s="9" t="str">
        <f>FieldCard!F1015</f>
        <v>Missing</v>
      </c>
      <c r="AP92" s="9" t="str">
        <f>FieldCard!F1144</f>
        <v>Dead</v>
      </c>
      <c r="AQ92" s="9" t="str">
        <f>FieldCard!F1274</f>
        <v>Poor</v>
      </c>
      <c r="AR92" s="9" t="str">
        <f>FieldCard!F1408</f>
        <v>Moribund</v>
      </c>
      <c r="AS92" t="str">
        <f>FieldCard!F1539</f>
        <v>Poor</v>
      </c>
      <c r="AT92" s="9" t="str">
        <f>FieldCard!F1674</f>
        <v>Poor</v>
      </c>
      <c r="AU92" s="9" t="str">
        <f>FieldCard!F1797</f>
        <v>Poor</v>
      </c>
      <c r="AV92" s="9" t="str">
        <f>FieldCard!F1927</f>
        <v>Dead</v>
      </c>
      <c r="AY92" t="str">
        <f>FieldCard!G89</f>
        <v>Good</v>
      </c>
      <c r="AZ92" t="str">
        <f>FieldCard!G211</f>
        <v>Poor</v>
      </c>
      <c r="BA92" t="str">
        <f>FieldCard!G341</f>
        <v>Fair</v>
      </c>
      <c r="BB92" t="str">
        <f>FieldCard!G473</f>
        <v>Good</v>
      </c>
      <c r="BC92" t="str">
        <f>FieldCard!G603</f>
        <v>Fair</v>
      </c>
      <c r="BD92" t="str">
        <f>FieldCard!G733</f>
        <v>Poor</v>
      </c>
      <c r="BE92" t="str">
        <f>FieldCard!G868</f>
        <v>Dead</v>
      </c>
      <c r="BF92" t="str">
        <f>FieldCard!G1015</f>
        <v>Missing</v>
      </c>
      <c r="BG92" t="str">
        <f>FieldCard!G1144</f>
        <v>Missing</v>
      </c>
      <c r="BH92" t="str">
        <f>FieldCard!G1274</f>
        <v>Dead</v>
      </c>
      <c r="BI92" t="str">
        <f>FieldCard!G1408</f>
        <v>Missing</v>
      </c>
      <c r="BJ92" t="str">
        <f>FieldCard!G1539</f>
        <v>Dead</v>
      </c>
      <c r="BK92" t="str">
        <f>FieldCard!G1674</f>
        <v>Moribund</v>
      </c>
      <c r="BL92" t="str">
        <f>FieldCard!G1797</f>
        <v>Fair</v>
      </c>
      <c r="BM92" t="str">
        <f>FieldCard!G1927</f>
        <v>Dead</v>
      </c>
    </row>
    <row r="93" spans="16:65" ht="24" customHeight="1" x14ac:dyDescent="0.25">
      <c r="P93" s="9"/>
      <c r="Q93" s="9" t="str">
        <f>FieldCard!E90</f>
        <v>Good</v>
      </c>
      <c r="R93" s="9" t="str">
        <f>FieldCard!E212</f>
        <v>Poor</v>
      </c>
      <c r="S93" s="9" t="str">
        <f>FieldCard!E342</f>
        <v>Good</v>
      </c>
      <c r="T93" s="9" t="str">
        <f>FieldCard!E474</f>
        <v>Fair</v>
      </c>
      <c r="U93" s="9" t="str">
        <f>FieldCard!E604</f>
        <v>Fair</v>
      </c>
      <c r="V93" s="9" t="str">
        <f>FieldCard!E734</f>
        <v>Fair</v>
      </c>
      <c r="W93" s="9" t="str">
        <f>FieldCard!E869</f>
        <v>Dead</v>
      </c>
      <c r="X93" s="9" t="str">
        <f>FieldCard!E1016</f>
        <v>Poor</v>
      </c>
      <c r="Y93" s="9" t="str">
        <f>FieldCard!E1145</f>
        <v>Moribund</v>
      </c>
      <c r="Z93" s="9" t="str">
        <f>FieldCard!E1275</f>
        <v>Poor</v>
      </c>
      <c r="AA93" s="9" t="str">
        <f>FieldCard!E1409</f>
        <v>Poor</v>
      </c>
      <c r="AB93" t="str">
        <f>FieldCard!E1540</f>
        <v>Poor</v>
      </c>
      <c r="AC93" s="9" t="str">
        <f>FieldCard!E1675</f>
        <v>Poor</v>
      </c>
      <c r="AD93" s="9" t="str">
        <f>FieldCard!E1798</f>
        <v>Poor</v>
      </c>
      <c r="AE93" s="9" t="str">
        <f>FieldCard!E1928</f>
        <v>Poor</v>
      </c>
      <c r="AF93" s="9"/>
      <c r="AG93" s="9"/>
      <c r="AH93" s="9" t="str">
        <f>FieldCard!F90</f>
        <v>Fair</v>
      </c>
      <c r="AI93" s="9" t="str">
        <f>FieldCard!F212</f>
        <v>Fair</v>
      </c>
      <c r="AJ93" s="9" t="str">
        <f>FieldCard!F342</f>
        <v>Fair</v>
      </c>
      <c r="AK93" s="9" t="str">
        <f>FieldCard!F474</f>
        <v>Poor</v>
      </c>
      <c r="AL93" s="9" t="str">
        <f>FieldCard!F604</f>
        <v>Fair</v>
      </c>
      <c r="AM93" s="9" t="str">
        <f>FieldCard!F734</f>
        <v>Fair</v>
      </c>
      <c r="AN93" s="9" t="str">
        <f>FieldCard!F869</f>
        <v>Missing</v>
      </c>
      <c r="AO93" s="9" t="str">
        <f>FieldCard!F1016</f>
        <v>Dead</v>
      </c>
      <c r="AP93" s="9" t="str">
        <f>FieldCard!F1145</f>
        <v>Dead</v>
      </c>
      <c r="AQ93" s="9" t="str">
        <f>FieldCard!F1275</f>
        <v>Poor</v>
      </c>
      <c r="AR93" s="9" t="str">
        <f>FieldCard!F1409</f>
        <v>Moribund</v>
      </c>
      <c r="AS93" t="str">
        <f>FieldCard!F1540</f>
        <v>Moribund</v>
      </c>
      <c r="AT93" s="9" t="str">
        <f>FieldCard!F1675</f>
        <v>Poor</v>
      </c>
      <c r="AU93" s="9" t="str">
        <f>FieldCard!F1798</f>
        <v>Fair</v>
      </c>
      <c r="AV93" s="9" t="str">
        <f>FieldCard!F1928</f>
        <v>Poor</v>
      </c>
      <c r="AY93" t="str">
        <f>FieldCard!G90</f>
        <v>Fair</v>
      </c>
      <c r="AZ93" t="str">
        <f>FieldCard!G212</f>
        <v>Good</v>
      </c>
      <c r="BA93" t="str">
        <f>FieldCard!G342</f>
        <v>Fair</v>
      </c>
      <c r="BB93" t="str">
        <f>FieldCard!G474</f>
        <v>Fair</v>
      </c>
      <c r="BC93" t="str">
        <f>FieldCard!G604</f>
        <v>Poor</v>
      </c>
      <c r="BD93" t="str">
        <f>FieldCard!G734</f>
        <v>Fair</v>
      </c>
      <c r="BE93" t="str">
        <f>FieldCard!G869</f>
        <v>Missing</v>
      </c>
      <c r="BF93" t="str">
        <f>FieldCard!G1016</f>
        <v>Missing</v>
      </c>
      <c r="BG93" t="str">
        <f>FieldCard!G1145</f>
        <v>Missing</v>
      </c>
      <c r="BH93" t="str">
        <f>FieldCard!G1275</f>
        <v>Poor</v>
      </c>
      <c r="BI93" t="str">
        <f>FieldCard!G1409</f>
        <v>Missing</v>
      </c>
      <c r="BJ93" t="str">
        <f>FieldCard!G1540</f>
        <v>Dead</v>
      </c>
      <c r="BK93" t="str">
        <f>FieldCard!G1675</f>
        <v>Poor</v>
      </c>
      <c r="BL93" t="str">
        <f>FieldCard!G1798</f>
        <v>Fair</v>
      </c>
      <c r="BM93" t="str">
        <f>FieldCard!G1928</f>
        <v>Dead</v>
      </c>
    </row>
    <row r="94" spans="16:65" ht="24" customHeight="1" x14ac:dyDescent="0.25">
      <c r="P94" s="9"/>
      <c r="Q94" s="9" t="str">
        <f>FieldCard!E91</f>
        <v>Good</v>
      </c>
      <c r="R94" s="9" t="str">
        <f>FieldCard!E213</f>
        <v>Poor</v>
      </c>
      <c r="S94" s="9" t="str">
        <f>FieldCard!E343</f>
        <v>Good</v>
      </c>
      <c r="T94" s="9" t="str">
        <f>FieldCard!E475</f>
        <v>Fair</v>
      </c>
      <c r="U94" s="9" t="str">
        <f>FieldCard!E605</f>
        <v>Poor</v>
      </c>
      <c r="V94" s="9" t="str">
        <f>FieldCard!E735</f>
        <v>Poor</v>
      </c>
      <c r="W94" s="9" t="str">
        <f>FieldCard!E870</f>
        <v>Dead</v>
      </c>
      <c r="X94" s="9" t="str">
        <f>FieldCard!E1017</f>
        <v>Dead</v>
      </c>
      <c r="Y94" s="9" t="str">
        <f>FieldCard!E1146</f>
        <v>Poor</v>
      </c>
      <c r="Z94" s="9" t="str">
        <f>FieldCard!E1276</f>
        <v>Moribund</v>
      </c>
      <c r="AA94" s="9" t="str">
        <f>FieldCard!E1410</f>
        <v>Poor</v>
      </c>
      <c r="AB94" t="str">
        <f>FieldCard!E1541</f>
        <v>Poor</v>
      </c>
      <c r="AC94" s="9" t="str">
        <f>FieldCard!E1676</f>
        <v>Poor</v>
      </c>
      <c r="AD94" s="9" t="str">
        <f>FieldCard!E1799</f>
        <v>Poor</v>
      </c>
      <c r="AE94" s="9" t="str">
        <f>FieldCard!E1929</f>
        <v>Poor</v>
      </c>
      <c r="AF94" s="9"/>
      <c r="AG94" s="9"/>
      <c r="AH94" s="9" t="str">
        <f>FieldCard!F91</f>
        <v>Fair</v>
      </c>
      <c r="AI94" s="9" t="str">
        <f>FieldCard!F213</f>
        <v>Fair</v>
      </c>
      <c r="AJ94" s="9" t="str">
        <f>FieldCard!F343</f>
        <v>Fair</v>
      </c>
      <c r="AK94" s="9" t="str">
        <f>FieldCard!F475</f>
        <v>Poor</v>
      </c>
      <c r="AL94" s="9" t="str">
        <f>FieldCard!F605</f>
        <v>Poor</v>
      </c>
      <c r="AM94" s="9" t="str">
        <f>FieldCard!F735</f>
        <v>Poor</v>
      </c>
      <c r="AN94" s="9" t="str">
        <f>FieldCard!F870</f>
        <v>Dead</v>
      </c>
      <c r="AO94" s="9" t="str">
        <f>FieldCard!F1017</f>
        <v>Dead</v>
      </c>
      <c r="AP94" s="9" t="str">
        <f>FieldCard!F1146</f>
        <v>Dead</v>
      </c>
      <c r="AQ94" s="9" t="str">
        <f>FieldCard!F1276</f>
        <v>Moribund</v>
      </c>
      <c r="AR94" s="9" t="str">
        <f>FieldCard!F1410</f>
        <v>Moribund</v>
      </c>
      <c r="AS94" s="30" t="str">
        <f>FieldCard!F1541</f>
        <v>Dead</v>
      </c>
      <c r="AT94" s="9" t="str">
        <f>FieldCard!F1676</f>
        <v>Poor</v>
      </c>
      <c r="AU94" s="9" t="str">
        <f>FieldCard!F1799</f>
        <v>Poor</v>
      </c>
      <c r="AV94" s="9" t="str">
        <f>FieldCard!F1929</f>
        <v>Poor</v>
      </c>
      <c r="AY94" t="str">
        <f>FieldCard!G91</f>
        <v>Good</v>
      </c>
      <c r="AZ94" t="str">
        <f>FieldCard!G213</f>
        <v>Good</v>
      </c>
      <c r="BA94" t="str">
        <f>FieldCard!G343</f>
        <v>Fair</v>
      </c>
      <c r="BB94" t="str">
        <f>FieldCard!G475</f>
        <v>Poor</v>
      </c>
      <c r="BC94" t="str">
        <f>FieldCard!G605</f>
        <v>Poor</v>
      </c>
      <c r="BD94" t="str">
        <f>FieldCard!G735</f>
        <v>Poor</v>
      </c>
      <c r="BE94" t="str">
        <f>FieldCard!G870</f>
        <v>Dead</v>
      </c>
      <c r="BF94" t="str">
        <f>FieldCard!G1017</f>
        <v>Missing</v>
      </c>
      <c r="BG94" t="str">
        <f>FieldCard!G1146</f>
        <v>Poor</v>
      </c>
      <c r="BH94" t="str">
        <f>FieldCard!G1276</f>
        <v>Moribund</v>
      </c>
      <c r="BI94" t="str">
        <f>FieldCard!G1410</f>
        <v>Moribund</v>
      </c>
      <c r="BJ94" t="str">
        <f>FieldCard!G1541</f>
        <v>Moribund</v>
      </c>
      <c r="BK94" t="str">
        <f>FieldCard!G1676</f>
        <v>Poor</v>
      </c>
      <c r="BL94" t="str">
        <f>FieldCard!G1799</f>
        <v>Poor</v>
      </c>
      <c r="BM94" t="str">
        <f>FieldCard!G1929</f>
        <v>Poor</v>
      </c>
    </row>
    <row r="95" spans="16:65" ht="24" customHeight="1" x14ac:dyDescent="0.25">
      <c r="P95" s="9"/>
      <c r="Q95" s="9" t="str">
        <f>FieldCard!E92</f>
        <v>Good</v>
      </c>
      <c r="R95" s="9" t="str">
        <f>FieldCard!E214</f>
        <v>Poor</v>
      </c>
      <c r="S95" s="9" t="str">
        <f>FieldCard!E344</f>
        <v>Good</v>
      </c>
      <c r="T95" s="9" t="str">
        <f>FieldCard!E476</f>
        <v>Fair</v>
      </c>
      <c r="U95" s="9" t="str">
        <f>FieldCard!E606</f>
        <v>Fair</v>
      </c>
      <c r="V95" s="9" t="str">
        <f>FieldCard!E736</f>
        <v>Poor</v>
      </c>
      <c r="W95" s="9" t="str">
        <f>FieldCard!E871</f>
        <v>Dead</v>
      </c>
      <c r="X95" s="9" t="str">
        <f>FieldCard!E1018</f>
        <v>Missing</v>
      </c>
      <c r="Y95" s="9" t="str">
        <f>FieldCard!E1147</f>
        <v>Moribund</v>
      </c>
      <c r="Z95" s="9" t="str">
        <f>FieldCard!E1277</f>
        <v>Poor</v>
      </c>
      <c r="AA95" s="9" t="str">
        <f>FieldCard!E1411</f>
        <v>Poor</v>
      </c>
      <c r="AB95" t="str">
        <f>FieldCard!E1542</f>
        <v>Poor</v>
      </c>
      <c r="AC95" s="9" t="str">
        <f>FieldCard!E1677</f>
        <v>Poor</v>
      </c>
      <c r="AD95" s="9" t="str">
        <f>FieldCard!E1800</f>
        <v>Poor</v>
      </c>
      <c r="AE95" s="9" t="str">
        <f>FieldCard!E1930</f>
        <v>Poor</v>
      </c>
      <c r="AF95" s="9"/>
      <c r="AG95" s="9"/>
      <c r="AH95" s="9" t="str">
        <f>FieldCard!F92</f>
        <v>Good</v>
      </c>
      <c r="AI95" s="9" t="str">
        <f>FieldCard!F214</f>
        <v>Poor</v>
      </c>
      <c r="AJ95" s="9" t="str">
        <f>FieldCard!F344</f>
        <v>Poor</v>
      </c>
      <c r="AK95" s="9" t="str">
        <f>FieldCard!F476</f>
        <v>Poor</v>
      </c>
      <c r="AL95" s="9" t="str">
        <f>FieldCard!F606</f>
        <v>Fair</v>
      </c>
      <c r="AM95" s="9" t="str">
        <f>FieldCard!F736</f>
        <v>Good</v>
      </c>
      <c r="AN95" s="9" t="str">
        <f>FieldCard!F871</f>
        <v>Fair</v>
      </c>
      <c r="AO95" s="9" t="str">
        <f>FieldCard!F1018</f>
        <v>Missing</v>
      </c>
      <c r="AP95" s="9" t="str">
        <f>FieldCard!F1147</f>
        <v>Dead</v>
      </c>
      <c r="AQ95" s="9" t="str">
        <f>FieldCard!F1277</f>
        <v>Poor</v>
      </c>
      <c r="AR95" s="9" t="str">
        <f>FieldCard!F1411</f>
        <v>Poor</v>
      </c>
      <c r="AS95" t="str">
        <f>FieldCard!F1542</f>
        <v>Moribund</v>
      </c>
      <c r="AT95" s="9" t="str">
        <f>FieldCard!F1677</f>
        <v>Poor</v>
      </c>
      <c r="AU95" s="9" t="str">
        <f>FieldCard!F1800</f>
        <v>Poor</v>
      </c>
      <c r="AV95" s="9" t="str">
        <f>FieldCard!F1930</f>
        <v>Poor</v>
      </c>
      <c r="AY95" t="str">
        <f>FieldCard!G92</f>
        <v>Good</v>
      </c>
      <c r="AZ95" t="str">
        <f>FieldCard!G214</f>
        <v>Good</v>
      </c>
      <c r="BA95" t="str">
        <f>FieldCard!G344</f>
        <v>Fair</v>
      </c>
      <c r="BB95" t="str">
        <f>FieldCard!G476</f>
        <v>Poor</v>
      </c>
      <c r="BC95" t="str">
        <f>FieldCard!G606</f>
        <v>Good</v>
      </c>
      <c r="BD95" t="str">
        <f>FieldCard!G736</f>
        <v>Fair</v>
      </c>
      <c r="BE95" t="str">
        <f>FieldCard!G871</f>
        <v>Missing</v>
      </c>
      <c r="BF95" t="str">
        <f>FieldCard!G1018</f>
        <v>Missing</v>
      </c>
      <c r="BG95" t="str">
        <f>FieldCard!G1147</f>
        <v>Poor</v>
      </c>
      <c r="BH95" t="str">
        <f>FieldCard!G1277</f>
        <v>Dead</v>
      </c>
      <c r="BI95" t="str">
        <f>FieldCard!G1411</f>
        <v>Moribund</v>
      </c>
      <c r="BJ95" t="str">
        <f>FieldCard!G1542</f>
        <v>Moribund</v>
      </c>
      <c r="BK95" t="str">
        <f>FieldCard!G1677</f>
        <v>Poor</v>
      </c>
      <c r="BL95" t="str">
        <f>FieldCard!G1800</f>
        <v>Poor</v>
      </c>
      <c r="BM95" t="str">
        <f>FieldCard!G1930</f>
        <v>Missing</v>
      </c>
    </row>
    <row r="96" spans="16:65" ht="24" customHeight="1" x14ac:dyDescent="0.25">
      <c r="P96" s="9"/>
      <c r="Q96" s="9" t="str">
        <f>FieldCard!E93</f>
        <v>Good</v>
      </c>
      <c r="R96" s="9" t="str">
        <f>FieldCard!E215</f>
        <v>Fair</v>
      </c>
      <c r="S96" s="9" t="str">
        <f>FieldCard!E345</f>
        <v>Good</v>
      </c>
      <c r="T96" s="9" t="str">
        <f>FieldCard!E477</f>
        <v>Poor</v>
      </c>
      <c r="U96" s="9" t="str">
        <f>FieldCard!E607</f>
        <v>Good</v>
      </c>
      <c r="V96" s="9" t="str">
        <f>FieldCard!E737</f>
        <v>Moribund</v>
      </c>
      <c r="W96" s="9" t="str">
        <f>FieldCard!E872</f>
        <v>Fair</v>
      </c>
      <c r="X96" s="9" t="str">
        <f>FieldCard!E1019</f>
        <v>Moribund</v>
      </c>
      <c r="Y96" s="9" t="str">
        <f>FieldCard!E1148</f>
        <v>Moribund</v>
      </c>
      <c r="Z96" s="9" t="str">
        <f>FieldCard!E1278</f>
        <v>Poor</v>
      </c>
      <c r="AA96" s="9" t="str">
        <f>FieldCard!E1412</f>
        <v>Poor</v>
      </c>
      <c r="AB96" t="str">
        <f>FieldCard!E1543</f>
        <v>Poor</v>
      </c>
      <c r="AC96" s="9" t="str">
        <f>FieldCard!E1678</f>
        <v>Poor</v>
      </c>
      <c r="AD96" s="9" t="str">
        <f>FieldCard!E1801</f>
        <v>Poor</v>
      </c>
      <c r="AE96" s="9" t="str">
        <f>FieldCard!E1931</f>
        <v>Poor</v>
      </c>
      <c r="AF96" s="9"/>
      <c r="AG96" s="9"/>
      <c r="AH96" s="9" t="str">
        <f>FieldCard!F93</f>
        <v>Good</v>
      </c>
      <c r="AI96" s="9" t="str">
        <f>FieldCard!F215</f>
        <v>Poor</v>
      </c>
      <c r="AJ96" s="9" t="str">
        <f>FieldCard!F345</f>
        <v>Poor</v>
      </c>
      <c r="AK96" s="9" t="str">
        <f>FieldCard!F477</f>
        <v>Poor</v>
      </c>
      <c r="AL96" s="9" t="str">
        <f>FieldCard!F607</f>
        <v>Good</v>
      </c>
      <c r="AM96" s="9" t="str">
        <f>FieldCard!F737</f>
        <v>Moribund</v>
      </c>
      <c r="AN96" s="9" t="str">
        <f>FieldCard!F872</f>
        <v>Good</v>
      </c>
      <c r="AO96" s="9" t="str">
        <f>FieldCard!F1019</f>
        <v>Missing</v>
      </c>
      <c r="AP96" s="9" t="str">
        <f>FieldCard!F1148</f>
        <v>Dead</v>
      </c>
      <c r="AQ96" s="9" t="str">
        <f>FieldCard!F1278</f>
        <v>Poor</v>
      </c>
      <c r="AR96" s="9" t="str">
        <f>FieldCard!F1412</f>
        <v>Moribund</v>
      </c>
      <c r="AS96" t="str">
        <f>FieldCard!F1543</f>
        <v>Poor</v>
      </c>
      <c r="AT96" s="9" t="str">
        <f>FieldCard!F1678</f>
        <v>Moribund</v>
      </c>
      <c r="AU96" s="9" t="str">
        <f>FieldCard!F1801</f>
        <v>Poor</v>
      </c>
      <c r="AV96" s="9" t="str">
        <f>FieldCard!F1931</f>
        <v>Poor</v>
      </c>
      <c r="AY96" t="str">
        <f>FieldCard!G93</f>
        <v>Fair</v>
      </c>
      <c r="AZ96" t="str">
        <f>FieldCard!G215</f>
        <v>Fair</v>
      </c>
      <c r="BA96" t="str">
        <f>FieldCard!G345</f>
        <v>Poor</v>
      </c>
      <c r="BB96" t="str">
        <f>FieldCard!G477</f>
        <v>Moribund</v>
      </c>
      <c r="BC96" t="str">
        <f>FieldCard!G607</f>
        <v>Fair</v>
      </c>
      <c r="BD96" t="str">
        <f>FieldCard!G737</f>
        <v>Poor</v>
      </c>
      <c r="BE96" t="str">
        <f>FieldCard!G872</f>
        <v>Good</v>
      </c>
      <c r="BF96" t="str">
        <f>FieldCard!G1019</f>
        <v>Missing</v>
      </c>
      <c r="BG96" t="str">
        <f>FieldCard!G1148</f>
        <v>Missing</v>
      </c>
      <c r="BH96" t="str">
        <f>FieldCard!G1278</f>
        <v>Moribund</v>
      </c>
      <c r="BI96" t="str">
        <f>FieldCard!G1412</f>
        <v>Moribund</v>
      </c>
      <c r="BJ96" t="str">
        <f>FieldCard!G1543</f>
        <v>Moribund</v>
      </c>
      <c r="BK96" t="str">
        <f>FieldCard!G1678</f>
        <v>Missing</v>
      </c>
      <c r="BL96" t="str">
        <f>FieldCard!G1801</f>
        <v>Missing</v>
      </c>
      <c r="BM96" t="str">
        <f>FieldCard!G1931</f>
        <v>Moribund</v>
      </c>
    </row>
    <row r="97" spans="16:65" ht="24" customHeight="1" x14ac:dyDescent="0.25">
      <c r="P97" s="9"/>
      <c r="Q97" s="9" t="str">
        <f>FieldCard!E94</f>
        <v>Fair</v>
      </c>
      <c r="R97" s="9" t="str">
        <f>FieldCard!E216</f>
        <v>Fair</v>
      </c>
      <c r="S97" s="9" t="str">
        <f>FieldCard!E346</f>
        <v>Good</v>
      </c>
      <c r="T97" s="9" t="str">
        <f>FieldCard!E478</f>
        <v>Poor</v>
      </c>
      <c r="U97" s="9" t="str">
        <f>FieldCard!E608</f>
        <v>Fair</v>
      </c>
      <c r="V97" s="9" t="str">
        <f>FieldCard!E738</f>
        <v>Poor</v>
      </c>
      <c r="W97" s="9" t="str">
        <f>FieldCard!E873</f>
        <v>Poor</v>
      </c>
      <c r="X97" s="9" t="str">
        <f>FieldCard!E1020</f>
        <v>Poor</v>
      </c>
      <c r="Y97" s="9" t="str">
        <f>FieldCard!E1149</f>
        <v>Poor</v>
      </c>
      <c r="Z97" s="9" t="str">
        <f>FieldCard!E1279</f>
        <v>Poor</v>
      </c>
      <c r="AA97" s="9" t="str">
        <f>FieldCard!E1413</f>
        <v>Poor</v>
      </c>
      <c r="AB97" t="str">
        <f>FieldCard!E1544</f>
        <v>Poor</v>
      </c>
      <c r="AC97" s="9" t="str">
        <f>FieldCard!E1679</f>
        <v>Poor</v>
      </c>
      <c r="AD97" s="9" t="str">
        <f>FieldCard!E1802</f>
        <v>Poor</v>
      </c>
      <c r="AE97" s="9" t="str">
        <f>FieldCard!E1932</f>
        <v>Poor</v>
      </c>
      <c r="AF97" s="9"/>
      <c r="AG97" s="9"/>
      <c r="AH97" s="9" t="str">
        <f>FieldCard!F94</f>
        <v>Good</v>
      </c>
      <c r="AI97" s="9" t="str">
        <f>FieldCard!F216</f>
        <v>Good</v>
      </c>
      <c r="AJ97" s="9" t="str">
        <f>FieldCard!F346</f>
        <v>Fair</v>
      </c>
      <c r="AK97" s="9" t="str">
        <f>FieldCard!F478</f>
        <v>Fair</v>
      </c>
      <c r="AL97" s="9" t="str">
        <f>FieldCard!F608</f>
        <v>Fair</v>
      </c>
      <c r="AM97" s="9" t="str">
        <f>FieldCard!F738</f>
        <v>Fair</v>
      </c>
      <c r="AN97" s="9" t="str">
        <f>FieldCard!F873</f>
        <v>Dead</v>
      </c>
      <c r="AO97" s="9" t="str">
        <f>FieldCard!F1020</f>
        <v>Missing</v>
      </c>
      <c r="AP97" s="9" t="str">
        <f>FieldCard!F1149</f>
        <v>Dead</v>
      </c>
      <c r="AQ97" s="9" t="str">
        <f>FieldCard!F1279</f>
        <v>Moribund</v>
      </c>
      <c r="AR97" s="9" t="str">
        <f>FieldCard!F1413</f>
        <v>Moribund</v>
      </c>
      <c r="AS97" s="30" t="str">
        <f>FieldCard!F1544</f>
        <v>Dead</v>
      </c>
      <c r="AT97" s="9" t="str">
        <f>FieldCard!F1679</f>
        <v>Poor</v>
      </c>
      <c r="AU97" s="9" t="str">
        <f>FieldCard!F1802</f>
        <v>Poor</v>
      </c>
      <c r="AV97" s="9" t="str">
        <f>FieldCard!F1932</f>
        <v>Poor</v>
      </c>
      <c r="AY97" t="str">
        <f>FieldCard!G94</f>
        <v>Good</v>
      </c>
      <c r="AZ97" t="str">
        <f>FieldCard!G216</f>
        <v>Poor</v>
      </c>
      <c r="BA97" t="str">
        <f>FieldCard!G346</f>
        <v>Fair</v>
      </c>
      <c r="BB97" t="str">
        <f>FieldCard!G478</f>
        <v>Fair</v>
      </c>
      <c r="BC97" t="str">
        <f>FieldCard!G608</f>
        <v>Poor</v>
      </c>
      <c r="BD97" t="str">
        <f>FieldCard!G738</f>
        <v>Poor</v>
      </c>
      <c r="BE97" t="str">
        <f>FieldCard!G873</f>
        <v>Dead</v>
      </c>
      <c r="BF97" t="str">
        <f>FieldCard!G1020</f>
        <v>Missing</v>
      </c>
      <c r="BG97" t="str">
        <f>FieldCard!G1149</f>
        <v>Dead</v>
      </c>
      <c r="BH97" t="str">
        <f>FieldCard!G1279</f>
        <v>Dead</v>
      </c>
      <c r="BI97" t="str">
        <f>FieldCard!G1413</f>
        <v>Moribund</v>
      </c>
      <c r="BJ97" t="str">
        <f>FieldCard!G1544</f>
        <v>Moribund</v>
      </c>
      <c r="BK97" t="str">
        <f>FieldCard!G1679</f>
        <v>Poor</v>
      </c>
      <c r="BL97" t="str">
        <f>FieldCard!G1802</f>
        <v>Dead</v>
      </c>
      <c r="BM97" t="str">
        <f>FieldCard!G1932</f>
        <v>Dead</v>
      </c>
    </row>
    <row r="98" spans="16:65" ht="24" customHeight="1" x14ac:dyDescent="0.25">
      <c r="P98" s="9"/>
      <c r="Q98" s="9" t="str">
        <f>FieldCard!E95</f>
        <v>Good</v>
      </c>
      <c r="R98" s="9" t="str">
        <f>FieldCard!E217</f>
        <v>Fair</v>
      </c>
      <c r="S98" s="9" t="str">
        <f>FieldCard!E347</f>
        <v>Fair</v>
      </c>
      <c r="T98" s="9" t="str">
        <f>FieldCard!E479</f>
        <v>Fair</v>
      </c>
      <c r="U98" s="9" t="str">
        <f>FieldCard!E609</f>
        <v>Fair</v>
      </c>
      <c r="V98" s="9" t="str">
        <f>FieldCard!E739</f>
        <v>Poor</v>
      </c>
      <c r="W98" s="9" t="str">
        <f>FieldCard!E874</f>
        <v>Dead</v>
      </c>
      <c r="X98" s="9" t="str">
        <f>FieldCard!E1021</f>
        <v>Dead</v>
      </c>
      <c r="Y98" s="9" t="str">
        <f>FieldCard!E1150</f>
        <v>Poor</v>
      </c>
      <c r="Z98" s="9" t="str">
        <f>FieldCard!E1280</f>
        <v>Moribund</v>
      </c>
      <c r="AA98" s="9" t="str">
        <f>FieldCard!E1414</f>
        <v>Poor</v>
      </c>
      <c r="AB98" t="str">
        <f>FieldCard!E1545</f>
        <v>Poor</v>
      </c>
      <c r="AC98" s="9" t="str">
        <f>FieldCard!E1680</f>
        <v>Poor</v>
      </c>
      <c r="AD98" s="9" t="str">
        <f>FieldCard!E1803</f>
        <v>Poor</v>
      </c>
      <c r="AE98" s="9" t="str">
        <f>FieldCard!E1933</f>
        <v>Poor</v>
      </c>
      <c r="AF98" s="9"/>
      <c r="AG98" s="9"/>
      <c r="AH98" s="9" t="str">
        <f>FieldCard!F95</f>
        <v>Poor</v>
      </c>
      <c r="AI98" s="9" t="str">
        <f>FieldCard!F217</f>
        <v>Good</v>
      </c>
      <c r="AJ98" s="9" t="str">
        <f>FieldCard!F347</f>
        <v>Fair</v>
      </c>
      <c r="AK98" s="9" t="str">
        <f>FieldCard!F479</f>
        <v>Good</v>
      </c>
      <c r="AL98" s="9" t="str">
        <f>FieldCard!F609</f>
        <v>Fair</v>
      </c>
      <c r="AM98" s="9" t="str">
        <f>FieldCard!F739</f>
        <v>Poor</v>
      </c>
      <c r="AN98" s="9" t="str">
        <f>FieldCard!F874</f>
        <v>Dead</v>
      </c>
      <c r="AO98" s="9" t="str">
        <f>FieldCard!F1021</f>
        <v>Fair</v>
      </c>
      <c r="AP98" s="9" t="str">
        <f>FieldCard!F1150</f>
        <v>Dead</v>
      </c>
      <c r="AQ98" s="9" t="str">
        <f>FieldCard!F1280</f>
        <v>Poor</v>
      </c>
      <c r="AR98" s="9" t="str">
        <f>FieldCard!F1414</f>
        <v>Moribund</v>
      </c>
      <c r="AS98" t="str">
        <f>FieldCard!F1545</f>
        <v>Poor</v>
      </c>
      <c r="AT98" s="9" t="str">
        <f>FieldCard!F1680</f>
        <v>Moribund</v>
      </c>
      <c r="AU98" s="9" t="str">
        <f>FieldCard!F1803</f>
        <v>Poor</v>
      </c>
      <c r="AV98" s="9" t="str">
        <f>FieldCard!F1933</f>
        <v>Poor</v>
      </c>
      <c r="AY98" t="str">
        <f>FieldCard!G95</f>
        <v>Good</v>
      </c>
      <c r="AZ98" t="str">
        <f>FieldCard!G217</f>
        <v>Fair</v>
      </c>
      <c r="BA98" t="str">
        <f>FieldCard!G347</f>
        <v>Fair</v>
      </c>
      <c r="BB98" t="str">
        <f>FieldCard!G479</f>
        <v>Fair</v>
      </c>
      <c r="BC98" t="str">
        <f>FieldCard!G609</f>
        <v>Good</v>
      </c>
      <c r="BD98" t="str">
        <f>FieldCard!G739</f>
        <v>Poor</v>
      </c>
      <c r="BE98" t="str">
        <f>FieldCard!G874</f>
        <v>Dead</v>
      </c>
      <c r="BF98" t="str">
        <f>FieldCard!G1021</f>
        <v>Missing</v>
      </c>
      <c r="BG98" t="str">
        <f>FieldCard!G1150</f>
        <v>Missing</v>
      </c>
      <c r="BH98" t="str">
        <f>FieldCard!G1280</f>
        <v>Poor</v>
      </c>
      <c r="BI98" t="str">
        <f>FieldCard!G1414</f>
        <v>Moribund</v>
      </c>
      <c r="BJ98" t="str">
        <f>FieldCard!G1545</f>
        <v>Moribund</v>
      </c>
      <c r="BK98" t="str">
        <f>FieldCard!G1680</f>
        <v>Missing</v>
      </c>
      <c r="BL98" t="str">
        <f>FieldCard!G1803</f>
        <v>Poor</v>
      </c>
      <c r="BM98" t="str">
        <f>FieldCard!G1933</f>
        <v>Fair</v>
      </c>
    </row>
    <row r="99" spans="16:65" ht="24" customHeight="1" x14ac:dyDescent="0.25">
      <c r="P99" s="9"/>
      <c r="Q99" s="9" t="str">
        <f>FieldCard!E96</f>
        <v>Good</v>
      </c>
      <c r="R99" s="9" t="str">
        <f>FieldCard!E218</f>
        <v>Good</v>
      </c>
      <c r="S99" s="9" t="str">
        <f>FieldCard!E348</f>
        <v>Fair</v>
      </c>
      <c r="T99" s="9" t="str">
        <f>FieldCard!E480</f>
        <v>Fair</v>
      </c>
      <c r="U99" s="9" t="str">
        <f>FieldCard!E610</f>
        <v>Fair</v>
      </c>
      <c r="V99" s="9" t="str">
        <f>FieldCard!E740</f>
        <v>Poor</v>
      </c>
      <c r="W99" s="9" t="str">
        <f>FieldCard!E875</f>
        <v>Moribund</v>
      </c>
      <c r="X99" s="9" t="str">
        <f>FieldCard!E1022</f>
        <v>Moribund</v>
      </c>
      <c r="Y99" s="9" t="str">
        <f>FieldCard!E1151</f>
        <v>Missing</v>
      </c>
      <c r="Z99" s="9" t="str">
        <f>FieldCard!E1281</f>
        <v>Moribund</v>
      </c>
      <c r="AA99" s="9" t="str">
        <f>FieldCard!E1415</f>
        <v>Poor</v>
      </c>
      <c r="AB99" t="str">
        <f>FieldCard!E1546</f>
        <v>Poor</v>
      </c>
      <c r="AC99" s="9" t="str">
        <f>FieldCard!E1681</f>
        <v>Poor</v>
      </c>
      <c r="AD99" s="9" t="str">
        <f>FieldCard!E1804</f>
        <v>Poor</v>
      </c>
      <c r="AE99" s="9" t="str">
        <f>FieldCard!E1934</f>
        <v>Poor</v>
      </c>
      <c r="AF99" s="9"/>
      <c r="AG99" s="9"/>
      <c r="AH99" s="9" t="str">
        <f>FieldCard!F96</f>
        <v>Good</v>
      </c>
      <c r="AI99" s="9" t="str">
        <f>FieldCard!F218</f>
        <v>Fair</v>
      </c>
      <c r="AJ99" s="9" t="str">
        <f>FieldCard!F348</f>
        <v>Fair</v>
      </c>
      <c r="AK99" s="9" t="str">
        <f>FieldCard!F480</f>
        <v>Poor</v>
      </c>
      <c r="AL99" s="9" t="str">
        <f>FieldCard!F610</f>
        <v>Fair</v>
      </c>
      <c r="AM99" s="9" t="str">
        <f>FieldCard!F740</f>
        <v>Poor</v>
      </c>
      <c r="AN99" s="9" t="str">
        <f>FieldCard!F875</f>
        <v>Moribund</v>
      </c>
      <c r="AO99" s="9" t="str">
        <f>FieldCard!F1022</f>
        <v>Dead</v>
      </c>
      <c r="AP99" s="9" t="str">
        <f>FieldCard!F1151</f>
        <v>Dead</v>
      </c>
      <c r="AQ99" s="9" t="str">
        <f>FieldCard!F1281</f>
        <v>Moribund</v>
      </c>
      <c r="AR99" s="9" t="str">
        <f>FieldCard!F1415</f>
        <v>Moribund</v>
      </c>
      <c r="AS99" s="30" t="str">
        <f>FieldCard!F1546</f>
        <v>Dead</v>
      </c>
      <c r="AT99" s="9" t="str">
        <f>FieldCard!F1681</f>
        <v>Poor</v>
      </c>
      <c r="AU99" s="9" t="str">
        <f>FieldCard!F1804</f>
        <v>Moribund</v>
      </c>
      <c r="AV99" s="9" t="str">
        <f>FieldCard!F1934</f>
        <v>Poor</v>
      </c>
      <c r="AY99" t="str">
        <f>FieldCard!G96</f>
        <v>Good</v>
      </c>
      <c r="AZ99" t="str">
        <f>FieldCard!G218</f>
        <v>Fair</v>
      </c>
      <c r="BA99" t="str">
        <f>FieldCard!G348</f>
        <v>Fair</v>
      </c>
      <c r="BB99" t="str">
        <f>FieldCard!G480</f>
        <v>Poor</v>
      </c>
      <c r="BC99" t="str">
        <f>FieldCard!G610</f>
        <v>Fair</v>
      </c>
      <c r="BD99" t="str">
        <f>FieldCard!G740</f>
        <v>Poor</v>
      </c>
      <c r="BE99" t="str">
        <f>FieldCard!G875</f>
        <v>Poor</v>
      </c>
      <c r="BF99" t="str">
        <f>FieldCard!G1022</f>
        <v>Missing</v>
      </c>
      <c r="BG99" t="str">
        <f>FieldCard!G1151</f>
        <v>Missing</v>
      </c>
      <c r="BH99" t="str">
        <f>FieldCard!G1281</f>
        <v>Moribund</v>
      </c>
      <c r="BI99" t="str">
        <f>FieldCard!G1415</f>
        <v>Moribund</v>
      </c>
      <c r="BJ99" t="str">
        <f>FieldCard!G1546</f>
        <v>Moribund</v>
      </c>
      <c r="BK99" t="str">
        <f>FieldCard!G1681</f>
        <v>Fair</v>
      </c>
      <c r="BL99" t="str">
        <f>FieldCard!G1804</f>
        <v>Moribund</v>
      </c>
      <c r="BM99" t="str">
        <f>FieldCard!G1934</f>
        <v>Poor</v>
      </c>
    </row>
    <row r="100" spans="16:65" ht="24" customHeight="1" x14ac:dyDescent="0.25">
      <c r="P100" s="9"/>
      <c r="Q100" s="9" t="str">
        <f>FieldCard!E97</f>
        <v>Good</v>
      </c>
      <c r="R100" s="9" t="str">
        <f>FieldCard!E219</f>
        <v>Good</v>
      </c>
      <c r="S100" s="9" t="str">
        <f>FieldCard!E349</f>
        <v>Fair</v>
      </c>
      <c r="T100" s="9" t="str">
        <f>FieldCard!E481</f>
        <v>Poor</v>
      </c>
      <c r="U100" s="9" t="str">
        <f>FieldCard!E611</f>
        <v>Good</v>
      </c>
      <c r="V100" s="9" t="str">
        <f>FieldCard!E741</f>
        <v>Poor</v>
      </c>
      <c r="W100" s="9" t="str">
        <f>FieldCard!E876</f>
        <v>Poor</v>
      </c>
      <c r="X100" s="9" t="str">
        <f>FieldCard!E1023</f>
        <v>Poor</v>
      </c>
      <c r="Y100" s="9" t="str">
        <f>FieldCard!E1152</f>
        <v>Poor</v>
      </c>
      <c r="Z100" s="9" t="str">
        <f>FieldCard!E1282</f>
        <v>Poor</v>
      </c>
      <c r="AA100" s="9" t="str">
        <f>FieldCard!E1416</f>
        <v>Poor</v>
      </c>
      <c r="AB100" t="str">
        <f>FieldCard!E1547</f>
        <v>Poor</v>
      </c>
      <c r="AC100" s="9" t="str">
        <f>FieldCard!E1682</f>
        <v>Fair</v>
      </c>
      <c r="AD100" s="9" t="str">
        <f>FieldCard!E1805</f>
        <v>Poor</v>
      </c>
      <c r="AE100" s="9" t="str">
        <f>FieldCard!E1935</f>
        <v>Poor</v>
      </c>
      <c r="AF100" s="9"/>
      <c r="AG100" s="9"/>
      <c r="AH100" s="9" t="str">
        <f>FieldCard!F97</f>
        <v>Good</v>
      </c>
      <c r="AI100" s="9" t="str">
        <f>FieldCard!F219</f>
        <v>Good</v>
      </c>
      <c r="AJ100" s="9" t="str">
        <f>FieldCard!F349</f>
        <v>Fair</v>
      </c>
      <c r="AK100" s="9" t="str">
        <f>FieldCard!F481</f>
        <v>Poor</v>
      </c>
      <c r="AL100" s="9" t="str">
        <f>FieldCard!F611</f>
        <v>Good</v>
      </c>
      <c r="AM100" s="9" t="str">
        <f>FieldCard!F741</f>
        <v>Poor</v>
      </c>
      <c r="AN100" s="9" t="str">
        <f>FieldCard!F876</f>
        <v>Poor</v>
      </c>
      <c r="AO100" s="9" t="str">
        <f>FieldCard!F1023</f>
        <v>Dead</v>
      </c>
      <c r="AP100" s="9" t="str">
        <f>FieldCard!F1152</f>
        <v>Dead</v>
      </c>
      <c r="AQ100" s="9" t="str">
        <f>FieldCard!F1282</f>
        <v>Poor</v>
      </c>
      <c r="AR100" s="9" t="str">
        <f>FieldCard!F1416</f>
        <v>Moribund</v>
      </c>
      <c r="AS100" t="str">
        <f>FieldCard!F1547</f>
        <v>Moribund</v>
      </c>
      <c r="AT100" s="9" t="str">
        <f>FieldCard!F1682</f>
        <v>Poor</v>
      </c>
      <c r="AU100" s="9" t="str">
        <f>FieldCard!F1805</f>
        <v>Poor</v>
      </c>
      <c r="AV100" s="9" t="str">
        <f>FieldCard!F1935</f>
        <v>Moribund</v>
      </c>
      <c r="AY100" t="str">
        <f>FieldCard!G97</f>
        <v>Good</v>
      </c>
      <c r="AZ100" t="str">
        <f>FieldCard!G219</f>
        <v>Good</v>
      </c>
      <c r="BA100" t="str">
        <f>FieldCard!G349</f>
        <v>Fair</v>
      </c>
      <c r="BB100" t="str">
        <f>FieldCard!G481</f>
        <v>Poor</v>
      </c>
      <c r="BC100" t="str">
        <f>FieldCard!G611</f>
        <v>Good</v>
      </c>
      <c r="BD100" t="str">
        <f>FieldCard!G741</f>
        <v>Poor</v>
      </c>
      <c r="BE100" t="str">
        <f>FieldCard!G876</f>
        <v>Missing</v>
      </c>
      <c r="BF100" t="str">
        <f>FieldCard!G1023</f>
        <v>Missing</v>
      </c>
      <c r="BG100" t="str">
        <f>FieldCard!G1152</f>
        <v>Missing</v>
      </c>
      <c r="BH100" t="str">
        <f>FieldCard!G1282</f>
        <v>Dead</v>
      </c>
      <c r="BI100" t="str">
        <f>FieldCard!G1416</f>
        <v>Dead</v>
      </c>
      <c r="BJ100" t="str">
        <f>FieldCard!G1547</f>
        <v>Dead</v>
      </c>
      <c r="BK100" t="str">
        <f>FieldCard!G1682</f>
        <v>Dead</v>
      </c>
      <c r="BL100" t="str">
        <f>FieldCard!G1805</f>
        <v>Poor</v>
      </c>
      <c r="BM100" t="str">
        <f>FieldCard!G1935</f>
        <v>Dead</v>
      </c>
    </row>
    <row r="101" spans="16:65" ht="24" customHeight="1" x14ac:dyDescent="0.25">
      <c r="P101" s="9"/>
      <c r="Q101" s="9" t="str">
        <f>FieldCard!E98</f>
        <v>Good</v>
      </c>
      <c r="R101" s="9" t="str">
        <f>FieldCard!E220</f>
        <v>Fair</v>
      </c>
      <c r="S101" s="9" t="str">
        <f>FieldCard!E350</f>
        <v>Good</v>
      </c>
      <c r="T101" s="9" t="str">
        <f>FieldCard!E482</f>
        <v>Poor</v>
      </c>
      <c r="U101" s="9" t="str">
        <f>FieldCard!E612</f>
        <v>Good</v>
      </c>
      <c r="V101" s="9" t="str">
        <f>FieldCard!E742</f>
        <v>Poor</v>
      </c>
      <c r="W101" s="9" t="str">
        <f>FieldCard!E877</f>
        <v>Poor</v>
      </c>
      <c r="X101" s="9" t="str">
        <f>FieldCard!E1024</f>
        <v>Dead</v>
      </c>
      <c r="Y101" s="9" t="str">
        <f>FieldCard!E1153</f>
        <v>Poor</v>
      </c>
      <c r="Z101" s="9" t="str">
        <f>FieldCard!E1283</f>
        <v>Moribund</v>
      </c>
      <c r="AA101" s="9" t="str">
        <f>FieldCard!E1417</f>
        <v>Poor</v>
      </c>
      <c r="AB101" t="str">
        <f>FieldCard!E1548</f>
        <v>Poor</v>
      </c>
      <c r="AC101" s="9" t="str">
        <f>FieldCard!E1683</f>
        <v>Poor</v>
      </c>
      <c r="AD101" s="9" t="str">
        <f>FieldCard!E1806</f>
        <v>Poor</v>
      </c>
      <c r="AE101" s="9" t="str">
        <f>FieldCard!E1936</f>
        <v>Poor</v>
      </c>
      <c r="AF101" s="9"/>
      <c r="AG101" s="9"/>
      <c r="AH101" s="9" t="str">
        <f>FieldCard!F98</f>
        <v>Good</v>
      </c>
      <c r="AI101" s="9" t="str">
        <f>FieldCard!F220</f>
        <v>Fair</v>
      </c>
      <c r="AJ101" s="9" t="str">
        <f>FieldCard!F350</f>
        <v>Fair</v>
      </c>
      <c r="AK101" s="9" t="str">
        <f>FieldCard!F482</f>
        <v>Good</v>
      </c>
      <c r="AL101" s="9" t="str">
        <f>FieldCard!F612</f>
        <v>Good</v>
      </c>
      <c r="AM101" s="9" t="str">
        <f>FieldCard!F742</f>
        <v>Poor</v>
      </c>
      <c r="AN101" s="9" t="str">
        <f>FieldCard!F877</f>
        <v>Good</v>
      </c>
      <c r="AO101" s="9" t="str">
        <f>FieldCard!F1024</f>
        <v>Dead</v>
      </c>
      <c r="AP101" s="9" t="str">
        <f>FieldCard!F1153</f>
        <v>Dead</v>
      </c>
      <c r="AQ101" s="9" t="str">
        <f>FieldCard!F1283</f>
        <v>Poor</v>
      </c>
      <c r="AR101" s="9" t="str">
        <f>FieldCard!F1417</f>
        <v>Poor</v>
      </c>
      <c r="AS101" t="str">
        <f>FieldCard!F1548</f>
        <v>Poor</v>
      </c>
      <c r="AT101" s="9" t="str">
        <f>FieldCard!F1683</f>
        <v>Poor</v>
      </c>
      <c r="AU101" s="9" t="str">
        <f>FieldCard!F1806</f>
        <v>Poor</v>
      </c>
      <c r="AV101" s="9" t="str">
        <f>FieldCard!F1936</f>
        <v>Poor</v>
      </c>
      <c r="AY101" t="str">
        <f>FieldCard!G98</f>
        <v>Good</v>
      </c>
      <c r="AZ101" t="str">
        <f>FieldCard!G220</f>
        <v>Fair</v>
      </c>
      <c r="BA101" t="str">
        <f>FieldCard!G350</f>
        <v>Good</v>
      </c>
      <c r="BB101" t="str">
        <f>FieldCard!G482</f>
        <v>Good</v>
      </c>
      <c r="BC101" t="str">
        <f>FieldCard!G612</f>
        <v>Good</v>
      </c>
      <c r="BD101" t="str">
        <f>FieldCard!G742</f>
        <v>Dead</v>
      </c>
      <c r="BE101" t="str">
        <f>FieldCard!G877</f>
        <v>Missing</v>
      </c>
      <c r="BF101" t="str">
        <f>FieldCard!G1024</f>
        <v>Missing</v>
      </c>
      <c r="BG101" t="str">
        <f>FieldCard!G1153</f>
        <v>Missing</v>
      </c>
      <c r="BH101" t="str">
        <f>FieldCard!G1283</f>
        <v>Dead</v>
      </c>
      <c r="BI101" t="str">
        <f>FieldCard!G1417</f>
        <v>Missing</v>
      </c>
      <c r="BJ101" t="str">
        <f>FieldCard!G1548</f>
        <v>Moribund</v>
      </c>
      <c r="BK101" t="str">
        <f>FieldCard!G1683</f>
        <v>Poor</v>
      </c>
      <c r="BL101" t="str">
        <f>FieldCard!G1806</f>
        <v>Poor</v>
      </c>
      <c r="BM101" t="str">
        <f>FieldCard!G1936</f>
        <v>Moribund</v>
      </c>
    </row>
    <row r="102" spans="16:65" ht="24" customHeight="1" x14ac:dyDescent="0.25">
      <c r="P102" s="9"/>
      <c r="Q102" s="9" t="str">
        <f>FieldCard!E99</f>
        <v>Fair</v>
      </c>
      <c r="R102" s="9" t="str">
        <f>FieldCard!E221</f>
        <v>Good</v>
      </c>
      <c r="S102" s="9" t="str">
        <f>FieldCard!E351</f>
        <v>Good</v>
      </c>
      <c r="T102" s="9" t="str">
        <f>FieldCard!E483</f>
        <v>Good</v>
      </c>
      <c r="U102" s="9" t="str">
        <f>FieldCard!E613</f>
        <v>Good</v>
      </c>
      <c r="V102" s="9" t="str">
        <f>FieldCard!E743</f>
        <v>Fair</v>
      </c>
      <c r="W102" s="9" t="str">
        <f>FieldCard!E878</f>
        <v>Fair</v>
      </c>
      <c r="X102" s="9" t="str">
        <f>FieldCard!E1025</f>
        <v>Moribund</v>
      </c>
      <c r="Y102" s="9" t="str">
        <f>FieldCard!E1154</f>
        <v>Moribund</v>
      </c>
      <c r="Z102" s="9" t="str">
        <f>FieldCard!E1284</f>
        <v>Poor</v>
      </c>
      <c r="AA102" s="9" t="str">
        <f>FieldCard!E1418</f>
        <v>Poor</v>
      </c>
      <c r="AB102" t="str">
        <f>FieldCard!E1549</f>
        <v>Poor</v>
      </c>
      <c r="AC102" s="9" t="str">
        <f>FieldCard!E1684</f>
        <v>Poor</v>
      </c>
      <c r="AD102" s="9" t="str">
        <f>FieldCard!E1807</f>
        <v>Poor</v>
      </c>
      <c r="AE102" s="9" t="str">
        <f>FieldCard!E1937</f>
        <v>Poor</v>
      </c>
      <c r="AF102" s="9"/>
      <c r="AG102" s="9"/>
      <c r="AH102" s="9" t="str">
        <f>FieldCard!F99</f>
        <v>Good</v>
      </c>
      <c r="AI102" s="9" t="str">
        <f>FieldCard!F221</f>
        <v>Fair</v>
      </c>
      <c r="AJ102" s="9" t="str">
        <f>FieldCard!F351</f>
        <v>Poor</v>
      </c>
      <c r="AK102" s="9" t="str">
        <f>FieldCard!F483</f>
        <v>Good</v>
      </c>
      <c r="AL102" s="9" t="str">
        <f>FieldCard!F613</f>
        <v>Good</v>
      </c>
      <c r="AM102" s="9" t="str">
        <f>FieldCard!F743</f>
        <v>Fair</v>
      </c>
      <c r="AN102" s="9" t="str">
        <f>FieldCard!F878</f>
        <v>Dead</v>
      </c>
      <c r="AO102" s="9" t="str">
        <f>FieldCard!F1025</f>
        <v>Missing</v>
      </c>
      <c r="AP102" s="9" t="str">
        <f>FieldCard!F1154</f>
        <v>Dead</v>
      </c>
      <c r="AQ102" s="9" t="str">
        <f>FieldCard!F1284</f>
        <v>Moribund</v>
      </c>
      <c r="AR102" s="9" t="str">
        <f>FieldCard!F1418</f>
        <v>Poor</v>
      </c>
      <c r="AS102" t="str">
        <f>FieldCard!F1549</f>
        <v>Poor</v>
      </c>
      <c r="AT102" s="9" t="str">
        <f>FieldCard!F1684</f>
        <v>Poor</v>
      </c>
      <c r="AU102" s="9" t="str">
        <f>FieldCard!F1807</f>
        <v>Poor</v>
      </c>
      <c r="AV102" s="9" t="str">
        <f>FieldCard!F1937</f>
        <v>Poor</v>
      </c>
      <c r="AY102" t="str">
        <f>FieldCard!G99</f>
        <v>Good</v>
      </c>
      <c r="AZ102" t="str">
        <f>FieldCard!G221</f>
        <v>Good</v>
      </c>
      <c r="BA102" t="str">
        <f>FieldCard!G351</f>
        <v>Good</v>
      </c>
      <c r="BB102" t="str">
        <f>FieldCard!G483</f>
        <v>Good</v>
      </c>
      <c r="BC102" t="str">
        <f>FieldCard!G613</f>
        <v>Fair</v>
      </c>
      <c r="BD102" t="str">
        <f>FieldCard!G743</f>
        <v>Fair</v>
      </c>
      <c r="BE102" t="str">
        <f>FieldCard!G878</f>
        <v>Dead</v>
      </c>
      <c r="BF102" t="str">
        <f>FieldCard!G1025</f>
        <v>Missing</v>
      </c>
      <c r="BG102" t="str">
        <f>FieldCard!G1154</f>
        <v>Missing</v>
      </c>
      <c r="BH102" t="str">
        <f>FieldCard!G1284</f>
        <v>Moribund</v>
      </c>
      <c r="BI102" t="str">
        <f>FieldCard!G1418</f>
        <v>Moribund</v>
      </c>
      <c r="BJ102" t="str">
        <f>FieldCard!G1549</f>
        <v>Moribund</v>
      </c>
      <c r="BK102" t="str">
        <f>FieldCard!G1684</f>
        <v>Missing</v>
      </c>
      <c r="BL102" t="str">
        <f>FieldCard!G1807</f>
        <v>Missing</v>
      </c>
      <c r="BM102" t="str">
        <f>FieldCard!G1937</f>
        <v>Dead</v>
      </c>
    </row>
    <row r="103" spans="16:65" ht="24" customHeight="1" x14ac:dyDescent="0.25">
      <c r="P103" s="9"/>
      <c r="Q103" s="9" t="str">
        <f>FieldCard!E100</f>
        <v>Good</v>
      </c>
      <c r="R103" s="9" t="str">
        <f>FieldCard!E222</f>
        <v>Good</v>
      </c>
      <c r="S103" s="9" t="str">
        <f>FieldCard!E352</f>
        <v>Good</v>
      </c>
      <c r="T103" s="9" t="str">
        <f>FieldCard!E484</f>
        <v>Good</v>
      </c>
      <c r="U103" s="9" t="str">
        <f>FieldCard!E614</f>
        <v>Fair</v>
      </c>
      <c r="V103" s="9" t="str">
        <f>FieldCard!E744</f>
        <v>Poor</v>
      </c>
      <c r="W103" s="9" t="str">
        <f>FieldCard!E879</f>
        <v>Dead</v>
      </c>
      <c r="X103" s="9" t="str">
        <f>FieldCard!E1026</f>
        <v>Poor</v>
      </c>
      <c r="Y103" s="9" t="str">
        <f>FieldCard!E1155</f>
        <v>Poor</v>
      </c>
      <c r="Z103" s="9" t="str">
        <f>FieldCard!E1285</f>
        <v>Moribund</v>
      </c>
      <c r="AA103" s="9" t="str">
        <f>FieldCard!E1419</f>
        <v>Missing</v>
      </c>
      <c r="AB103" t="str">
        <f>FieldCard!E1550</f>
        <v>Poor</v>
      </c>
      <c r="AC103" s="9" t="str">
        <f>FieldCard!E1685</f>
        <v>Poor</v>
      </c>
      <c r="AD103" s="9" t="str">
        <f>FieldCard!E1808</f>
        <v>Poor</v>
      </c>
      <c r="AE103" s="9" t="str">
        <f>FieldCard!E1938</f>
        <v>Poor</v>
      </c>
      <c r="AF103" s="9"/>
      <c r="AG103" s="9"/>
      <c r="AH103" s="9" t="str">
        <f>FieldCard!F100</f>
        <v>Good</v>
      </c>
      <c r="AI103" s="9" t="str">
        <f>FieldCard!F222</f>
        <v>Poor</v>
      </c>
      <c r="AJ103" s="9" t="str">
        <f>FieldCard!F352</f>
        <v>Poor</v>
      </c>
      <c r="AK103" s="9" t="str">
        <f>FieldCard!F484</f>
        <v>Fair</v>
      </c>
      <c r="AL103" s="9" t="str">
        <f>FieldCard!F614</f>
        <v>Good</v>
      </c>
      <c r="AM103" s="9" t="str">
        <f>FieldCard!F744</f>
        <v>Fair</v>
      </c>
      <c r="AN103" s="9" t="str">
        <f>FieldCard!F879</f>
        <v>Poor</v>
      </c>
      <c r="AO103" s="9" t="str">
        <f>FieldCard!F1026</f>
        <v>Missing</v>
      </c>
      <c r="AP103" s="9" t="str">
        <f>FieldCard!F1155</f>
        <v>Dead</v>
      </c>
      <c r="AQ103" s="9" t="str">
        <f>FieldCard!F1285</f>
        <v>Moribund</v>
      </c>
      <c r="AR103" s="9" t="str">
        <f>FieldCard!F1419</f>
        <v>Moribund</v>
      </c>
      <c r="AS103" t="str">
        <f>FieldCard!F1550</f>
        <v>Poor</v>
      </c>
      <c r="AT103" s="9" t="str">
        <f>FieldCard!F1685</f>
        <v>Fair</v>
      </c>
      <c r="AU103" s="9" t="str">
        <f>FieldCard!F1808</f>
        <v>Poor</v>
      </c>
      <c r="AV103" s="9" t="str">
        <f>FieldCard!F1938</f>
        <v>Poor</v>
      </c>
      <c r="AY103" t="str">
        <f>FieldCard!G100</f>
        <v>Good</v>
      </c>
      <c r="AZ103" t="str">
        <f>FieldCard!G222</f>
        <v>Fair</v>
      </c>
      <c r="BA103" t="str">
        <f>FieldCard!G352</f>
        <v>Good</v>
      </c>
      <c r="BB103" t="str">
        <f>FieldCard!G484</f>
        <v>Fair</v>
      </c>
      <c r="BC103" t="str">
        <f>FieldCard!G614</f>
        <v>Good</v>
      </c>
      <c r="BD103" t="str">
        <f>FieldCard!G744</f>
        <v>Poor</v>
      </c>
      <c r="BE103" t="str">
        <f>FieldCard!G879</f>
        <v>Missing</v>
      </c>
      <c r="BF103" t="str">
        <f>FieldCard!G1026</f>
        <v>Missing</v>
      </c>
      <c r="BG103" t="str">
        <f>FieldCard!G1155</f>
        <v>Missing</v>
      </c>
      <c r="BH103" t="str">
        <f>FieldCard!G1285</f>
        <v>Missing</v>
      </c>
      <c r="BI103" t="str">
        <f>FieldCard!G1419</f>
        <v>Poor</v>
      </c>
      <c r="BJ103" t="str">
        <f>FieldCard!G1550</f>
        <v>Moribund</v>
      </c>
      <c r="BK103" t="str">
        <f>FieldCard!G1685</f>
        <v>Dead</v>
      </c>
      <c r="BL103" t="str">
        <f>FieldCard!G1808</f>
        <v>Poor</v>
      </c>
      <c r="BM103" t="str">
        <f>FieldCard!G1938</f>
        <v>Moribund</v>
      </c>
    </row>
    <row r="104" spans="16:65" ht="24" customHeight="1" x14ac:dyDescent="0.25">
      <c r="P104" s="9"/>
      <c r="Q104" s="9" t="str">
        <f>FieldCard!E101</f>
        <v>Good</v>
      </c>
      <c r="R104" s="9" t="str">
        <f>FieldCard!E223</f>
        <v>Good</v>
      </c>
      <c r="S104" s="9" t="str">
        <f>FieldCard!E353</f>
        <v>Fair</v>
      </c>
      <c r="T104" s="9" t="str">
        <f>FieldCard!E485</f>
        <v>Fair</v>
      </c>
      <c r="U104" s="9" t="str">
        <f>FieldCard!E615</f>
        <v>Fair</v>
      </c>
      <c r="V104" s="9" t="str">
        <f>FieldCard!E745</f>
        <v>Poor</v>
      </c>
      <c r="W104" s="9" t="str">
        <f>FieldCard!E880</f>
        <v>Poor</v>
      </c>
      <c r="X104" s="9" t="str">
        <f>FieldCard!E1027</f>
        <v>Poor</v>
      </c>
      <c r="Y104" s="9" t="str">
        <f>FieldCard!E1156</f>
        <v>Poor</v>
      </c>
      <c r="Z104" s="9" t="str">
        <f>FieldCard!E1286</f>
        <v>Poor</v>
      </c>
      <c r="AA104" s="9" t="str">
        <f>FieldCard!E1420</f>
        <v>Poor</v>
      </c>
      <c r="AB104" t="str">
        <f>FieldCard!E1551</f>
        <v>Poor</v>
      </c>
      <c r="AC104" s="9" t="str">
        <f>FieldCard!E1686</f>
        <v>Poor</v>
      </c>
      <c r="AD104" s="9" t="str">
        <f>FieldCard!E1809</f>
        <v>Poor</v>
      </c>
      <c r="AE104" s="9" t="str">
        <f>FieldCard!E1939</f>
        <v>Poor</v>
      </c>
      <c r="AF104" s="9"/>
      <c r="AG104" s="9"/>
      <c r="AH104" s="9" t="str">
        <f>FieldCard!F101</f>
        <v>Good</v>
      </c>
      <c r="AI104" s="9" t="str">
        <f>FieldCard!F223</f>
        <v>Good</v>
      </c>
      <c r="AJ104" s="9" t="str">
        <f>FieldCard!F353</f>
        <v>Poor</v>
      </c>
      <c r="AK104" s="9" t="str">
        <f>FieldCard!F485</f>
        <v>Good</v>
      </c>
      <c r="AL104" s="9" t="str">
        <f>FieldCard!F615</f>
        <v>Fair</v>
      </c>
      <c r="AM104" s="9" t="str">
        <f>FieldCard!F745</f>
        <v>Fair</v>
      </c>
      <c r="AN104" s="9" t="str">
        <f>FieldCard!F880</f>
        <v>Moribund</v>
      </c>
      <c r="AO104" s="9" t="str">
        <f>FieldCard!F1027</f>
        <v>Fair</v>
      </c>
      <c r="AP104" s="9" t="str">
        <f>FieldCard!F1156</f>
        <v>Dead</v>
      </c>
      <c r="AQ104" s="9" t="str">
        <f>FieldCard!F1286</f>
        <v>Poor</v>
      </c>
      <c r="AR104" s="9" t="str">
        <f>FieldCard!F1420</f>
        <v>Poor</v>
      </c>
      <c r="AS104" t="str">
        <f>FieldCard!F1551</f>
        <v>Fair</v>
      </c>
      <c r="AT104" s="9" t="str">
        <f>FieldCard!F1686</f>
        <v>Poor</v>
      </c>
      <c r="AU104" s="9" t="str">
        <f>FieldCard!F1809</f>
        <v>Poor</v>
      </c>
      <c r="AV104" s="9" t="str">
        <f>FieldCard!F1939</f>
        <v>Poor</v>
      </c>
      <c r="AY104" t="str">
        <f>FieldCard!G101</f>
        <v>Good</v>
      </c>
      <c r="AZ104" t="str">
        <f>FieldCard!G223</f>
        <v>Good</v>
      </c>
      <c r="BA104" t="str">
        <f>FieldCard!G353</f>
        <v>Fair</v>
      </c>
      <c r="BB104" t="str">
        <f>FieldCard!G485</f>
        <v>Good</v>
      </c>
      <c r="BC104" t="str">
        <f>FieldCard!G615</f>
        <v>Good</v>
      </c>
      <c r="BD104" t="str">
        <f>FieldCard!G745</f>
        <v>Poor</v>
      </c>
      <c r="BE104" t="str">
        <f>FieldCard!G880</f>
        <v>Missing</v>
      </c>
      <c r="BF104" t="str">
        <f>FieldCard!G1027</f>
        <v>Missing</v>
      </c>
      <c r="BG104" t="str">
        <f>FieldCard!G1156</f>
        <v>Missing</v>
      </c>
      <c r="BH104" t="str">
        <f>FieldCard!G1286</f>
        <v>Moribund</v>
      </c>
      <c r="BI104" t="str">
        <f>FieldCard!G1420</f>
        <v>Moribund</v>
      </c>
      <c r="BJ104" t="str">
        <f>FieldCard!G1551</f>
        <v>Moribund</v>
      </c>
      <c r="BK104" t="str">
        <f>FieldCard!G1686</f>
        <v>Poor</v>
      </c>
      <c r="BL104" t="str">
        <f>FieldCard!G1809</f>
        <v>Poor</v>
      </c>
      <c r="BM104" t="str">
        <f>FieldCard!G1939</f>
        <v>Dead</v>
      </c>
    </row>
    <row r="105" spans="16:65" ht="24" customHeight="1" x14ac:dyDescent="0.25">
      <c r="P105" s="9"/>
      <c r="Q105" s="9" t="str">
        <f>FieldCard!E102</f>
        <v>Good</v>
      </c>
      <c r="R105" s="9" t="str">
        <f>FieldCard!E224</f>
        <v>Good</v>
      </c>
      <c r="S105" s="9" t="str">
        <f>FieldCard!E354</f>
        <v>Good</v>
      </c>
      <c r="T105" s="9" t="str">
        <f>FieldCard!E486</f>
        <v>Good</v>
      </c>
      <c r="U105" s="9" t="str">
        <f>FieldCard!E616</f>
        <v>Fair</v>
      </c>
      <c r="V105" s="9" t="str">
        <f>FieldCard!E746</f>
        <v>Good</v>
      </c>
      <c r="W105" s="9" t="str">
        <f>FieldCard!E881</f>
        <v>Missing</v>
      </c>
      <c r="X105" s="9" t="str">
        <f>FieldCard!E1028</f>
        <v>Moribund</v>
      </c>
      <c r="Y105" s="9" t="str">
        <f>FieldCard!E1157</f>
        <v>Poor</v>
      </c>
      <c r="Z105" s="9" t="str">
        <f>FieldCard!E1287</f>
        <v>Moribund</v>
      </c>
      <c r="AA105" s="9" t="str">
        <f>FieldCard!E1421</f>
        <v>Poor</v>
      </c>
      <c r="AB105" t="str">
        <f>FieldCard!E1552</f>
        <v>Poor</v>
      </c>
      <c r="AC105" s="9"/>
      <c r="AD105" s="9" t="str">
        <f>FieldCard!E1810</f>
        <v>Poor</v>
      </c>
      <c r="AE105" s="9" t="str">
        <f>FieldCard!E1940</f>
        <v>Poor</v>
      </c>
      <c r="AF105" s="9"/>
      <c r="AG105" s="9"/>
      <c r="AH105" s="9" t="str">
        <f>FieldCard!F102</f>
        <v>Fair</v>
      </c>
      <c r="AI105" s="9" t="str">
        <f>FieldCard!F224</f>
        <v>Poor</v>
      </c>
      <c r="AJ105" s="9" t="str">
        <f>FieldCard!F354</f>
        <v>Fair</v>
      </c>
      <c r="AK105" s="9" t="str">
        <f>FieldCard!F486</f>
        <v>Fair</v>
      </c>
      <c r="AL105" s="9" t="str">
        <f>FieldCard!F616</f>
        <v>Fair</v>
      </c>
      <c r="AM105" s="9" t="str">
        <f>FieldCard!F746</f>
        <v>Good</v>
      </c>
      <c r="AN105" s="9" t="str">
        <f>FieldCard!F881</f>
        <v>Dead</v>
      </c>
      <c r="AO105" s="9" t="str">
        <f>FieldCard!F1028</f>
        <v>Dead</v>
      </c>
      <c r="AP105" s="9" t="str">
        <f>FieldCard!F1157</f>
        <v>Moribund</v>
      </c>
      <c r="AQ105" s="9" t="str">
        <f>FieldCard!F1287</f>
        <v>Moribund</v>
      </c>
      <c r="AR105" s="9" t="str">
        <f>FieldCard!F1421</f>
        <v>Poor</v>
      </c>
      <c r="AS105" t="str">
        <f>FieldCard!F1552</f>
        <v>Moribund</v>
      </c>
      <c r="AT105" s="9" t="str">
        <f>FieldCard!F1687</f>
        <v>Moribund</v>
      </c>
      <c r="AU105" s="9" t="str">
        <f>FieldCard!F1810</f>
        <v>Poor</v>
      </c>
      <c r="AV105" s="9" t="str">
        <f>FieldCard!F1940</f>
        <v>Moribund</v>
      </c>
      <c r="AY105" t="str">
        <f>FieldCard!G102</f>
        <v>Good</v>
      </c>
      <c r="AZ105" t="str">
        <f>FieldCard!G224</f>
        <v>Fair</v>
      </c>
      <c r="BA105" t="str">
        <f>FieldCard!G354</f>
        <v>Good</v>
      </c>
      <c r="BB105" t="str">
        <f>FieldCard!G486</f>
        <v>Poor</v>
      </c>
      <c r="BC105" t="str">
        <f>FieldCard!G616</f>
        <v>Fair</v>
      </c>
      <c r="BD105" t="str">
        <f>FieldCard!G746</f>
        <v>Fair</v>
      </c>
      <c r="BE105" t="str">
        <f>FieldCard!G881</f>
        <v>Dead</v>
      </c>
      <c r="BF105" t="str">
        <f>FieldCard!G1028</f>
        <v>Poor</v>
      </c>
      <c r="BG105" t="str">
        <f>FieldCard!G1157</f>
        <v>Poor</v>
      </c>
      <c r="BH105" t="str">
        <f>FieldCard!G1287</f>
        <v>Moribund</v>
      </c>
      <c r="BI105" t="str">
        <f>FieldCard!G1421</f>
        <v>Poor</v>
      </c>
      <c r="BJ105" t="str">
        <f>FieldCard!G1552</f>
        <v>Poor</v>
      </c>
      <c r="BK105" t="str">
        <f>FieldCard!G1687</f>
        <v>Poor</v>
      </c>
      <c r="BL105" t="str">
        <f>FieldCard!G1810</f>
        <v>Poor</v>
      </c>
      <c r="BM105" t="str">
        <f>FieldCard!G1940</f>
        <v>Dead</v>
      </c>
    </row>
    <row r="106" spans="16:65" ht="24" customHeight="1" x14ac:dyDescent="0.25">
      <c r="P106" s="9"/>
      <c r="Q106" s="9" t="str">
        <f>FieldCard!E103</f>
        <v>Fair</v>
      </c>
      <c r="R106" s="9" t="str">
        <f>FieldCard!E225</f>
        <v>Good</v>
      </c>
      <c r="S106" s="9" t="str">
        <f>FieldCard!E355</f>
        <v>Good</v>
      </c>
      <c r="T106" s="9" t="str">
        <f>FieldCard!E487</f>
        <v>Fair</v>
      </c>
      <c r="U106" s="9" t="str">
        <f>FieldCard!E617</f>
        <v>Fair</v>
      </c>
      <c r="V106" s="9" t="str">
        <f>FieldCard!E747</f>
        <v>Poor</v>
      </c>
      <c r="W106" s="9" t="str">
        <f>FieldCard!E882</f>
        <v>Moribund</v>
      </c>
      <c r="X106" s="9" t="str">
        <f>FieldCard!E1029</f>
        <v>Poor</v>
      </c>
      <c r="Y106" s="9" t="str">
        <f>FieldCard!E1158</f>
        <v>Poor</v>
      </c>
      <c r="Z106" s="9" t="str">
        <f>FieldCard!E1288</f>
        <v>Poor</v>
      </c>
      <c r="AA106" s="9" t="str">
        <f>FieldCard!E1422</f>
        <v>Poor</v>
      </c>
      <c r="AB106" t="str">
        <f>FieldCard!E1553</f>
        <v>Poor</v>
      </c>
      <c r="AC106" s="9"/>
      <c r="AD106" s="9" t="str">
        <f>FieldCard!E1811</f>
        <v>Poor</v>
      </c>
      <c r="AE106" s="9" t="str">
        <f>FieldCard!E1941</f>
        <v>Poor</v>
      </c>
      <c r="AF106" s="9"/>
      <c r="AG106" s="9"/>
      <c r="AH106" s="9" t="str">
        <f>FieldCard!F103</f>
        <v>Fair</v>
      </c>
      <c r="AI106" s="9" t="str">
        <f>FieldCard!F225</f>
        <v>Good</v>
      </c>
      <c r="AJ106" s="9" t="str">
        <f>FieldCard!F355</f>
        <v>Good</v>
      </c>
      <c r="AK106" s="9" t="str">
        <f>FieldCard!F487</f>
        <v>Fair</v>
      </c>
      <c r="AL106" s="9" t="str">
        <f>FieldCard!F617</f>
        <v>Fair</v>
      </c>
      <c r="AM106" s="9" t="str">
        <f>FieldCard!F747</f>
        <v>Fair</v>
      </c>
      <c r="AN106" s="9" t="str">
        <f>FieldCard!F882</f>
        <v>Moribund</v>
      </c>
      <c r="AO106" s="9" t="str">
        <f>FieldCard!F1029</f>
        <v>Poor</v>
      </c>
      <c r="AP106" s="9" t="str">
        <f>FieldCard!F1158</f>
        <v>Dead</v>
      </c>
      <c r="AQ106" s="9" t="str">
        <f>FieldCard!F1288</f>
        <v>Moribund</v>
      </c>
      <c r="AR106" s="9" t="str">
        <f>FieldCard!F1422</f>
        <v>Moribund</v>
      </c>
      <c r="AS106" t="str">
        <f>FieldCard!F1553</f>
        <v>Poor</v>
      </c>
      <c r="AT106" s="9" t="str">
        <f>FieldCard!F1688</f>
        <v>Poor</v>
      </c>
      <c r="AU106" s="9" t="str">
        <f>FieldCard!F1811</f>
        <v>Poor</v>
      </c>
      <c r="AV106" s="9" t="str">
        <f>FieldCard!F1941</f>
        <v>Poor</v>
      </c>
      <c r="AY106" t="str">
        <f>FieldCard!G103</f>
        <v>Good</v>
      </c>
      <c r="AZ106" t="str">
        <f>FieldCard!G225</f>
        <v>Good</v>
      </c>
      <c r="BA106" t="str">
        <f>FieldCard!G355</f>
        <v>Good</v>
      </c>
      <c r="BB106" t="str">
        <f>FieldCard!G487</f>
        <v>Poor</v>
      </c>
      <c r="BC106" t="str">
        <f>FieldCard!G617</f>
        <v>Fair</v>
      </c>
      <c r="BD106" t="str">
        <f>FieldCard!G747</f>
        <v>Poor</v>
      </c>
      <c r="BE106" t="str">
        <f>FieldCard!G882</f>
        <v>Good</v>
      </c>
      <c r="BF106" t="str">
        <f>FieldCard!G1029</f>
        <v>Fair</v>
      </c>
      <c r="BG106" t="str">
        <f>FieldCard!G1158</f>
        <v>Poor</v>
      </c>
      <c r="BH106" t="str">
        <f>FieldCard!G1288</f>
        <v>Moribund</v>
      </c>
      <c r="BI106" t="str">
        <f>FieldCard!G1422</f>
        <v>Poor</v>
      </c>
      <c r="BJ106" t="str">
        <f>FieldCard!G1553</f>
        <v>Moribund</v>
      </c>
      <c r="BK106" t="str">
        <f>FieldCard!G1688</f>
        <v>Poor</v>
      </c>
      <c r="BL106" t="str">
        <f>FieldCard!G1811</f>
        <v>Poor</v>
      </c>
      <c r="BM106" t="str">
        <f>FieldCard!G1941</f>
        <v>Dead</v>
      </c>
    </row>
    <row r="107" spans="16:65" ht="24" customHeight="1" x14ac:dyDescent="0.25">
      <c r="P107" s="9"/>
      <c r="Q107" s="9" t="str">
        <f>FieldCard!E104</f>
        <v>Fair</v>
      </c>
      <c r="R107" s="9" t="str">
        <f>FieldCard!E226</f>
        <v>Good</v>
      </c>
      <c r="S107" s="9" t="str">
        <f>FieldCard!E356</f>
        <v>Fair</v>
      </c>
      <c r="T107" s="9" t="str">
        <f>FieldCard!E488</f>
        <v>Fair</v>
      </c>
      <c r="U107" s="9" t="str">
        <f>FieldCard!E618</f>
        <v>Poor</v>
      </c>
      <c r="V107" s="9" t="str">
        <f>FieldCard!E748</f>
        <v>Good</v>
      </c>
      <c r="W107" s="9" t="str">
        <f>FieldCard!E883</f>
        <v>Moribund</v>
      </c>
      <c r="X107" s="9" t="str">
        <f>FieldCard!E1030</f>
        <v>Fair</v>
      </c>
      <c r="Y107" s="9" t="str">
        <f>FieldCard!E1159</f>
        <v>Poor</v>
      </c>
      <c r="Z107" s="9" t="str">
        <f>FieldCard!E1289</f>
        <v>Moribund</v>
      </c>
      <c r="AA107" s="9" t="str">
        <f>FieldCard!E1423</f>
        <v>Poor</v>
      </c>
      <c r="AB107" t="str">
        <f>FieldCard!E1554</f>
        <v>Moribund</v>
      </c>
      <c r="AC107" s="9"/>
      <c r="AD107" s="9" t="str">
        <f>FieldCard!E1812</f>
        <v>Poor</v>
      </c>
      <c r="AE107" s="9" t="str">
        <f>FieldCard!E1942</f>
        <v>Missing</v>
      </c>
      <c r="AF107" s="9"/>
      <c r="AG107" s="9"/>
      <c r="AH107" s="9" t="str">
        <f>FieldCard!F104</f>
        <v>Fair</v>
      </c>
      <c r="AI107" s="9" t="str">
        <f>FieldCard!F226</f>
        <v>Good</v>
      </c>
      <c r="AJ107" s="9" t="str">
        <f>FieldCard!F356</f>
        <v>Fair</v>
      </c>
      <c r="AK107" s="9" t="str">
        <f>FieldCard!F488</f>
        <v>Fair</v>
      </c>
      <c r="AL107" s="9" t="str">
        <f>FieldCard!F618</f>
        <v>Fair</v>
      </c>
      <c r="AM107" s="9" t="str">
        <f>FieldCard!F748</f>
        <v>Good</v>
      </c>
      <c r="AN107" s="9" t="str">
        <f>FieldCard!F883</f>
        <v>Dead</v>
      </c>
      <c r="AO107" s="9" t="str">
        <f>FieldCard!F1030</f>
        <v>Dead</v>
      </c>
      <c r="AP107" s="9" t="str">
        <f>FieldCard!F1159</f>
        <v>Dead</v>
      </c>
      <c r="AQ107" s="9" t="str">
        <f>FieldCard!F1289</f>
        <v>Moribund</v>
      </c>
      <c r="AR107" s="9" t="str">
        <f>FieldCard!F1423</f>
        <v>Moribund</v>
      </c>
      <c r="AS107" s="30" t="str">
        <f>FieldCard!F1554</f>
        <v>Dead</v>
      </c>
      <c r="AT107" s="9" t="str">
        <f>FieldCard!F1689</f>
        <v>Dead</v>
      </c>
      <c r="AU107" s="9" t="str">
        <f>FieldCard!F1812</f>
        <v>Poor</v>
      </c>
      <c r="AV107" s="9" t="str">
        <f>FieldCard!F1942</f>
        <v>Poor</v>
      </c>
      <c r="AY107" t="str">
        <f>FieldCard!G104</f>
        <v>Fair</v>
      </c>
      <c r="AZ107" t="str">
        <f>FieldCard!G226</f>
        <v>Fair</v>
      </c>
      <c r="BA107" t="str">
        <f>FieldCard!G356</f>
        <v>Good</v>
      </c>
      <c r="BB107" t="str">
        <f>FieldCard!G488</f>
        <v>Good</v>
      </c>
      <c r="BC107" t="str">
        <f>FieldCard!G618</f>
        <v>Poor</v>
      </c>
      <c r="BD107" t="str">
        <f>FieldCard!G748</f>
        <v>Fair</v>
      </c>
      <c r="BE107" t="str">
        <f>FieldCard!G883</f>
        <v>Good</v>
      </c>
      <c r="BF107" t="str">
        <f>FieldCard!G1030</f>
        <v>Missing</v>
      </c>
      <c r="BG107" t="str">
        <f>FieldCard!G1159</f>
        <v>Dead</v>
      </c>
      <c r="BH107" t="str">
        <f>FieldCard!G1289</f>
        <v>Moribund</v>
      </c>
      <c r="BI107" t="str">
        <f>FieldCard!G1423</f>
        <v>Dead</v>
      </c>
      <c r="BJ107" t="str">
        <f>FieldCard!G1554</f>
        <v>Moribund</v>
      </c>
      <c r="BK107" t="str">
        <f>FieldCard!G1689</f>
        <v>Poor</v>
      </c>
      <c r="BL107" t="str">
        <f>FieldCard!G1812</f>
        <v>Poor</v>
      </c>
      <c r="BM107" t="str">
        <f>FieldCard!G1942</f>
        <v>Missing</v>
      </c>
    </row>
    <row r="108" spans="16:65" ht="24" customHeight="1" x14ac:dyDescent="0.25">
      <c r="P108" s="9"/>
      <c r="Q108" s="9" t="str">
        <f>FieldCard!E105</f>
        <v>Good</v>
      </c>
      <c r="R108" s="9" t="str">
        <f>FieldCard!E227</f>
        <v>Good</v>
      </c>
      <c r="S108" s="9" t="str">
        <f>FieldCard!E357</f>
        <v>Good</v>
      </c>
      <c r="T108" s="9" t="str">
        <f>FieldCard!E489</f>
        <v>Good</v>
      </c>
      <c r="U108" s="9" t="str">
        <f>FieldCard!E619</f>
        <v>Fair</v>
      </c>
      <c r="V108" s="9" t="str">
        <f>FieldCard!E749</f>
        <v>Good</v>
      </c>
      <c r="W108" s="9" t="str">
        <f>FieldCard!E884</f>
        <v>Dead</v>
      </c>
      <c r="X108" s="9" t="str">
        <f>FieldCard!E1031</f>
        <v>Fair</v>
      </c>
      <c r="Y108" s="9" t="str">
        <f>FieldCard!E1160</f>
        <v>Poor</v>
      </c>
      <c r="Z108" s="9" t="str">
        <f>FieldCard!E1290</f>
        <v>Moribund</v>
      </c>
      <c r="AA108" s="9" t="str">
        <f>FieldCard!E1424</f>
        <v>Poor</v>
      </c>
      <c r="AB108" t="str">
        <f>FieldCard!E1555</f>
        <v>Poor</v>
      </c>
      <c r="AC108" s="9"/>
      <c r="AD108" s="9" t="str">
        <f>FieldCard!E1813</f>
        <v>Poor</v>
      </c>
      <c r="AE108" s="9" t="str">
        <f>FieldCard!E1943</f>
        <v>Poor</v>
      </c>
      <c r="AF108" s="9"/>
      <c r="AG108" s="9"/>
      <c r="AH108" s="9" t="str">
        <f>FieldCard!F105</f>
        <v>Good</v>
      </c>
      <c r="AI108" s="9" t="str">
        <f>FieldCard!F227</f>
        <v>Good</v>
      </c>
      <c r="AJ108" s="9" t="str">
        <f>FieldCard!F357</f>
        <v>Fair</v>
      </c>
      <c r="AK108" s="9" t="str">
        <f>FieldCard!F489</f>
        <v>Fair</v>
      </c>
      <c r="AL108" s="9" t="str">
        <f>FieldCard!F619</f>
        <v>Poor</v>
      </c>
      <c r="AM108" s="9" t="str">
        <f>FieldCard!F749</f>
        <v>Good</v>
      </c>
      <c r="AN108" s="9" t="str">
        <f>FieldCard!F884</f>
        <v>Fair</v>
      </c>
      <c r="AO108" s="9" t="str">
        <f>FieldCard!F1031</f>
        <v>Moribund</v>
      </c>
      <c r="AP108" s="9" t="str">
        <f>FieldCard!F1160</f>
        <v>Dead</v>
      </c>
      <c r="AQ108" s="9" t="str">
        <f>FieldCard!F1290</f>
        <v>Poor</v>
      </c>
      <c r="AR108" s="9" t="str">
        <f>FieldCard!F1424</f>
        <v>Moribund</v>
      </c>
      <c r="AS108" s="30" t="str">
        <f>FieldCard!F1555</f>
        <v>Dead</v>
      </c>
      <c r="AT108" s="9" t="str">
        <f>FieldCard!F1690</f>
        <v>Poor</v>
      </c>
      <c r="AU108" s="9" t="str">
        <f>FieldCard!F1813</f>
        <v>Poor</v>
      </c>
      <c r="AV108" s="9" t="str">
        <f>FieldCard!F1943</f>
        <v>Poor</v>
      </c>
      <c r="AY108" t="str">
        <f>FieldCard!G105</f>
        <v>Good</v>
      </c>
      <c r="AZ108" t="str">
        <f>FieldCard!G227</f>
        <v>Good</v>
      </c>
      <c r="BA108" t="str">
        <f>FieldCard!G357</f>
        <v>Good</v>
      </c>
      <c r="BB108" t="str">
        <f>FieldCard!G489</f>
        <v>Good</v>
      </c>
      <c r="BC108" t="str">
        <f>FieldCard!G619</f>
        <v>Fair</v>
      </c>
      <c r="BD108" t="str">
        <f>FieldCard!G749</f>
        <v>Good</v>
      </c>
      <c r="BE108" t="str">
        <f>FieldCard!G884</f>
        <v>Missing</v>
      </c>
      <c r="BF108" t="str">
        <f>FieldCard!G1031</f>
        <v>Missing</v>
      </c>
      <c r="BG108" t="str">
        <f>FieldCard!G1160</f>
        <v>Dead</v>
      </c>
      <c r="BH108" t="str">
        <f>FieldCard!G1290</f>
        <v>Moribund</v>
      </c>
      <c r="BI108" t="str">
        <f>FieldCard!G1424</f>
        <v>Moribund</v>
      </c>
      <c r="BJ108" t="str">
        <f>FieldCard!G1555</f>
        <v>Moribund</v>
      </c>
      <c r="BK108" t="str">
        <f>FieldCard!G1690</f>
        <v>Poor</v>
      </c>
      <c r="BL108" t="str">
        <f>FieldCard!G1813</f>
        <v>Moribund</v>
      </c>
      <c r="BM108" t="str">
        <f>FieldCard!G1943</f>
        <v>Poor</v>
      </c>
    </row>
    <row r="109" spans="16:65" ht="24" customHeight="1" x14ac:dyDescent="0.25">
      <c r="P109" s="9"/>
      <c r="Q109" s="9" t="str">
        <f>FieldCard!E106</f>
        <v>Fair</v>
      </c>
      <c r="R109" s="9" t="str">
        <f>FieldCard!E228</f>
        <v>Good</v>
      </c>
      <c r="S109" s="9" t="str">
        <f>FieldCard!E358</f>
        <v>Fair</v>
      </c>
      <c r="T109" s="9" t="str">
        <f>FieldCard!E490</f>
        <v>Fair</v>
      </c>
      <c r="U109" s="9" t="str">
        <f>FieldCard!E620</f>
        <v>Good</v>
      </c>
      <c r="V109" s="9" t="str">
        <f>FieldCard!E750</f>
        <v>Poor</v>
      </c>
      <c r="W109" s="9" t="str">
        <f>FieldCard!E885</f>
        <v>Fair</v>
      </c>
      <c r="X109" s="9" t="str">
        <f>FieldCard!E1032</f>
        <v>Dead</v>
      </c>
      <c r="Y109" s="9" t="str">
        <f>FieldCard!E1161</f>
        <v>Poor</v>
      </c>
      <c r="Z109" s="9" t="str">
        <f>FieldCard!E1291</f>
        <v>Poor</v>
      </c>
      <c r="AA109" s="9" t="str">
        <f>FieldCard!E1425</f>
        <v>Poor</v>
      </c>
      <c r="AB109" t="str">
        <f>FieldCard!E1556</f>
        <v>Poor</v>
      </c>
      <c r="AC109" s="9"/>
      <c r="AD109" s="9" t="str">
        <f>FieldCard!E1814</f>
        <v>Poor</v>
      </c>
      <c r="AE109" s="9" t="str">
        <f>FieldCard!E1944</f>
        <v>Poor</v>
      </c>
      <c r="AF109" s="9"/>
      <c r="AG109" s="9"/>
      <c r="AH109" s="9" t="str">
        <f>FieldCard!F106</f>
        <v>Good</v>
      </c>
      <c r="AI109" s="9" t="str">
        <f>FieldCard!F228</f>
        <v>Good</v>
      </c>
      <c r="AJ109" s="9" t="str">
        <f>FieldCard!F358</f>
        <v>Fair</v>
      </c>
      <c r="AK109" s="9" t="str">
        <f>FieldCard!F490</f>
        <v>Poor</v>
      </c>
      <c r="AL109" s="9" t="str">
        <f>FieldCard!F620</f>
        <v>Good</v>
      </c>
      <c r="AM109" s="9" t="str">
        <f>FieldCard!F750</f>
        <v>Poor</v>
      </c>
      <c r="AN109" s="9" t="str">
        <f>FieldCard!F885</f>
        <v>Dead</v>
      </c>
      <c r="AO109" s="9" t="str">
        <f>FieldCard!F1032</f>
        <v>Missing</v>
      </c>
      <c r="AP109" s="9" t="str">
        <f>FieldCard!F1161</f>
        <v>Moribund</v>
      </c>
      <c r="AQ109" s="9" t="str">
        <f>FieldCard!F1291</f>
        <v>Moribund</v>
      </c>
      <c r="AR109" s="9" t="str">
        <f>FieldCard!F1425</f>
        <v>Moribund</v>
      </c>
      <c r="AS109" t="str">
        <f>FieldCard!F1556</f>
        <v>Moribund</v>
      </c>
      <c r="AT109" s="9" t="str">
        <f>FieldCard!F1691</f>
        <v>Moribund</v>
      </c>
      <c r="AU109" s="9" t="str">
        <f>FieldCard!F1814</f>
        <v>Poor</v>
      </c>
      <c r="AV109" s="9" t="str">
        <f>FieldCard!F1944</f>
        <v>Poor</v>
      </c>
      <c r="AY109" t="str">
        <f>FieldCard!G106</f>
        <v>Good</v>
      </c>
      <c r="AZ109" t="str">
        <f>FieldCard!G228</f>
        <v>Good</v>
      </c>
      <c r="BA109" t="str">
        <f>FieldCard!G358</f>
        <v>Fair</v>
      </c>
      <c r="BB109" t="str">
        <f>FieldCard!G490</f>
        <v>Poor</v>
      </c>
      <c r="BC109" t="str">
        <f>FieldCard!G620</f>
        <v>Good</v>
      </c>
      <c r="BD109" t="str">
        <f>FieldCard!G750</f>
        <v>Fair</v>
      </c>
      <c r="BE109" t="str">
        <f>FieldCard!G885</f>
        <v>Dead</v>
      </c>
      <c r="BF109" t="str">
        <f>FieldCard!G1032</f>
        <v>Missing</v>
      </c>
      <c r="BG109" t="str">
        <f>FieldCard!G1161</f>
        <v>Dead</v>
      </c>
      <c r="BH109" t="str">
        <f>FieldCard!G1291</f>
        <v>Dead</v>
      </c>
      <c r="BI109" t="str">
        <f>FieldCard!G1425</f>
        <v>Dead</v>
      </c>
      <c r="BJ109" t="str">
        <f>FieldCard!G1556</f>
        <v>Missing</v>
      </c>
      <c r="BK109" t="str">
        <f>FieldCard!G1691</f>
        <v>Moribund</v>
      </c>
      <c r="BL109" t="str">
        <f>FieldCard!G1814</f>
        <v>Poor</v>
      </c>
      <c r="BM109" t="str">
        <f>FieldCard!G1944</f>
        <v>Dead</v>
      </c>
    </row>
    <row r="110" spans="16:65" ht="24" customHeight="1" x14ac:dyDescent="0.25">
      <c r="P110" s="9"/>
      <c r="Q110" s="9" t="str">
        <f>FieldCard!E107</f>
        <v>Fair</v>
      </c>
      <c r="R110" s="9" t="str">
        <f>FieldCard!E229</f>
        <v>Fair</v>
      </c>
      <c r="S110" s="9" t="str">
        <f>FieldCard!E359</f>
        <v>Good</v>
      </c>
      <c r="T110" s="9" t="str">
        <f>FieldCard!E491</f>
        <v>Poor</v>
      </c>
      <c r="U110" s="9" t="str">
        <f>FieldCard!E621</f>
        <v>Good</v>
      </c>
      <c r="V110" s="9" t="str">
        <f>FieldCard!E751</f>
        <v>Poor</v>
      </c>
      <c r="W110" s="9" t="str">
        <f>FieldCard!E886</f>
        <v>Poor</v>
      </c>
      <c r="X110" s="9" t="str">
        <f>FieldCard!E1033</f>
        <v>Fair</v>
      </c>
      <c r="Y110" s="9" t="str">
        <f>FieldCard!E1162</f>
        <v>Poor</v>
      </c>
      <c r="Z110" s="9" t="str">
        <f>FieldCard!E1292</f>
        <v>Poor</v>
      </c>
      <c r="AA110" s="9" t="str">
        <f>FieldCard!E1426</f>
        <v>Moribund</v>
      </c>
      <c r="AB110" t="str">
        <f>FieldCard!E1557</f>
        <v>Poor</v>
      </c>
      <c r="AC110" s="9"/>
      <c r="AD110" s="9" t="str">
        <f>FieldCard!E1815</f>
        <v>Poor</v>
      </c>
      <c r="AE110" s="9" t="str">
        <f>FieldCard!E1945</f>
        <v>Poor</v>
      </c>
      <c r="AF110" s="9"/>
      <c r="AG110" s="9"/>
      <c r="AH110" s="9" t="str">
        <f>FieldCard!F107</f>
        <v>Fair</v>
      </c>
      <c r="AI110" s="9" t="str">
        <f>FieldCard!F229</f>
        <v>Good</v>
      </c>
      <c r="AJ110" s="9" t="str">
        <f>FieldCard!F359</f>
        <v>Fair</v>
      </c>
      <c r="AK110" s="9" t="str">
        <f>FieldCard!F491</f>
        <v>Fair</v>
      </c>
      <c r="AL110" s="9" t="str">
        <f>FieldCard!F621</f>
        <v>Good</v>
      </c>
      <c r="AM110" s="9" t="str">
        <f>FieldCard!F751</f>
        <v>Poor</v>
      </c>
      <c r="AN110" s="9" t="str">
        <f>FieldCard!F886</f>
        <v>Poor</v>
      </c>
      <c r="AO110" s="9" t="str">
        <f>FieldCard!F1033</f>
        <v>Fair</v>
      </c>
      <c r="AP110" s="9" t="str">
        <f>FieldCard!F1162</f>
        <v>Missing</v>
      </c>
      <c r="AQ110" s="9" t="str">
        <f>FieldCard!F1292</f>
        <v>Moribund</v>
      </c>
      <c r="AR110" s="9" t="str">
        <f>FieldCard!F1426</f>
        <v>Poor</v>
      </c>
      <c r="AS110" t="str">
        <f>FieldCard!F1557</f>
        <v>Poor</v>
      </c>
      <c r="AT110" s="9" t="str">
        <f>FieldCard!F1692</f>
        <v>Poor</v>
      </c>
      <c r="AU110" s="9" t="str">
        <f>FieldCard!F1815</f>
        <v>Poor</v>
      </c>
      <c r="AV110" s="9" t="str">
        <f>FieldCard!F1945</f>
        <v>Poor</v>
      </c>
      <c r="AY110" t="str">
        <f>FieldCard!G107</f>
        <v>Fair</v>
      </c>
      <c r="AZ110" t="str">
        <f>FieldCard!G229</f>
        <v>Good</v>
      </c>
      <c r="BA110" t="str">
        <f>FieldCard!G359</f>
        <v>Good</v>
      </c>
      <c r="BB110" t="str">
        <f>FieldCard!G491</f>
        <v>Fair</v>
      </c>
      <c r="BC110" t="str">
        <f>FieldCard!G621</f>
        <v>Good</v>
      </c>
      <c r="BD110" t="str">
        <f>FieldCard!G751</f>
        <v>Poor</v>
      </c>
      <c r="BE110" t="str">
        <f>FieldCard!G886</f>
        <v>Dead</v>
      </c>
      <c r="BF110" t="str">
        <f>FieldCard!G1033</f>
        <v>Missing</v>
      </c>
      <c r="BG110" t="str">
        <f>FieldCard!G1162</f>
        <v>Poor</v>
      </c>
      <c r="BH110" t="str">
        <f>FieldCard!G1292</f>
        <v>Moribund</v>
      </c>
      <c r="BI110" t="str">
        <f>FieldCard!G1426</f>
        <v>Missing</v>
      </c>
      <c r="BJ110" t="str">
        <f>FieldCard!G1557</f>
        <v>Moribund</v>
      </c>
      <c r="BK110" t="str">
        <f>FieldCard!G1692</f>
        <v>Missing</v>
      </c>
      <c r="BL110" t="str">
        <f>FieldCard!G1815</f>
        <v>Fair</v>
      </c>
      <c r="BM110" t="str">
        <f>FieldCard!G1945</f>
        <v>Missing</v>
      </c>
    </row>
    <row r="111" spans="16:65" ht="24" customHeight="1" x14ac:dyDescent="0.25">
      <c r="P111" s="9"/>
      <c r="Q111" s="9" t="str">
        <f>FieldCard!E108</f>
        <v>Fair</v>
      </c>
      <c r="R111" s="9" t="str">
        <f>FieldCard!E230</f>
        <v>Fair</v>
      </c>
      <c r="S111" s="9" t="str">
        <f>FieldCard!E360</f>
        <v>Fair</v>
      </c>
      <c r="T111" s="9" t="str">
        <f>FieldCard!E492</f>
        <v>Fair</v>
      </c>
      <c r="U111" s="9" t="str">
        <f>FieldCard!E622</f>
        <v>Good</v>
      </c>
      <c r="V111" s="9" t="str">
        <f>FieldCard!E752</f>
        <v>Poor</v>
      </c>
      <c r="W111" s="9" t="str">
        <f>FieldCard!E887</f>
        <v>Poor</v>
      </c>
      <c r="X111" s="9" t="str">
        <f>FieldCard!E1034</f>
        <v>Poor</v>
      </c>
      <c r="Y111" s="9" t="str">
        <f>FieldCard!E1163</f>
        <v>Dead</v>
      </c>
      <c r="Z111" s="9" t="str">
        <f>FieldCard!E1293</f>
        <v>Moribund</v>
      </c>
      <c r="AA111" s="9" t="str">
        <f>FieldCard!E1427</f>
        <v>Poor</v>
      </c>
      <c r="AB111" t="str">
        <f>FieldCard!E1558</f>
        <v>Poor</v>
      </c>
      <c r="AC111" s="9"/>
      <c r="AD111" s="9" t="str">
        <f>FieldCard!E1816</f>
        <v>Poor</v>
      </c>
      <c r="AE111" s="9" t="str">
        <f>FieldCard!E1946</f>
        <v>Poor</v>
      </c>
      <c r="AF111" s="9"/>
      <c r="AG111" s="9"/>
      <c r="AH111" s="9" t="str">
        <f>FieldCard!F108</f>
        <v>Fair</v>
      </c>
      <c r="AI111" s="9" t="str">
        <f>FieldCard!F230</f>
        <v>Good</v>
      </c>
      <c r="AJ111" s="9" t="str">
        <f>FieldCard!F360</f>
        <v>Fair</v>
      </c>
      <c r="AK111" s="9" t="str">
        <f>FieldCard!F492</f>
        <v>Good</v>
      </c>
      <c r="AL111" s="9" t="str">
        <f>FieldCard!F622</f>
        <v>Fair</v>
      </c>
      <c r="AM111" s="9" t="str">
        <f>FieldCard!F752</f>
        <v>Poor</v>
      </c>
      <c r="AN111" s="9" t="str">
        <f>FieldCard!F887</f>
        <v>Dead</v>
      </c>
      <c r="AO111" s="9" t="str">
        <f>FieldCard!F1034</f>
        <v>Dead</v>
      </c>
      <c r="AP111" s="9" t="str">
        <f>FieldCard!F1163</f>
        <v>Dead</v>
      </c>
      <c r="AQ111" s="9" t="str">
        <f>FieldCard!F1293</f>
        <v>Moribund</v>
      </c>
      <c r="AR111" s="9" t="str">
        <f>FieldCard!F1427</f>
        <v>Moribund</v>
      </c>
      <c r="AS111" t="str">
        <f>FieldCard!F1558</f>
        <v>Moribund</v>
      </c>
      <c r="AT111" s="9" t="str">
        <f>FieldCard!F1693</f>
        <v>Poor</v>
      </c>
      <c r="AU111" s="9" t="str">
        <f>FieldCard!F1816</f>
        <v>Poor</v>
      </c>
      <c r="AV111" s="9" t="str">
        <f>FieldCard!F1946</f>
        <v>Poor</v>
      </c>
      <c r="AY111" t="str">
        <f>FieldCard!G108</f>
        <v>Good</v>
      </c>
      <c r="AZ111" t="str">
        <f>FieldCard!G230</f>
        <v>Good</v>
      </c>
      <c r="BA111" t="str">
        <f>FieldCard!G360</f>
        <v>Fair</v>
      </c>
      <c r="BB111" t="str">
        <f>FieldCard!G492</f>
        <v>Good</v>
      </c>
      <c r="BC111" t="str">
        <f>FieldCard!G622</f>
        <v>Fair</v>
      </c>
      <c r="BD111" t="str">
        <f>FieldCard!G752</f>
        <v>Moribund</v>
      </c>
      <c r="BE111" t="str">
        <f>FieldCard!G887</f>
        <v>Dead</v>
      </c>
      <c r="BF111" t="str">
        <f>FieldCard!G1034</f>
        <v>Missing</v>
      </c>
      <c r="BG111" t="str">
        <f>FieldCard!G1163</f>
        <v>Missing</v>
      </c>
      <c r="BH111">
        <f>FieldCard!G1293</f>
        <v>0</v>
      </c>
      <c r="BI111" t="str">
        <f>FieldCard!G1427</f>
        <v>Moribund</v>
      </c>
      <c r="BJ111" t="str">
        <f>FieldCard!G1558</f>
        <v>Moribund</v>
      </c>
      <c r="BK111" t="str">
        <f>FieldCard!G1693</f>
        <v>Dead</v>
      </c>
      <c r="BL111" t="str">
        <f>FieldCard!G1816</f>
        <v>Missing</v>
      </c>
      <c r="BM111" t="str">
        <f>FieldCard!G1946</f>
        <v>Dead</v>
      </c>
    </row>
    <row r="112" spans="16:65" ht="24" customHeight="1" x14ac:dyDescent="0.25">
      <c r="P112" s="9"/>
      <c r="Q112" s="9" t="str">
        <f>FieldCard!E109</f>
        <v>Good</v>
      </c>
      <c r="R112" s="9" t="str">
        <f>FieldCard!E231</f>
        <v>Good</v>
      </c>
      <c r="S112" s="9" t="str">
        <f>FieldCard!E361</f>
        <v>Fair</v>
      </c>
      <c r="T112" s="9" t="str">
        <f>FieldCard!E493</f>
        <v>Good</v>
      </c>
      <c r="U112" s="9"/>
      <c r="V112" s="9" t="str">
        <f>FieldCard!E753</f>
        <v>Poor</v>
      </c>
      <c r="W112" s="9" t="str">
        <f>FieldCard!E888</f>
        <v>Fair</v>
      </c>
      <c r="X112" s="9" t="str">
        <f>FieldCard!E1035</f>
        <v>Fair</v>
      </c>
      <c r="Y112" s="9" t="str">
        <f>FieldCard!E1164</f>
        <v>Poor</v>
      </c>
      <c r="Z112" s="9" t="str">
        <f>FieldCard!E1294</f>
        <v>Poor</v>
      </c>
      <c r="AA112" s="9" t="str">
        <f>FieldCard!E1428</f>
        <v>Poor</v>
      </c>
      <c r="AB112" t="str">
        <f>FieldCard!E1559</f>
        <v>Poor</v>
      </c>
      <c r="AC112" s="9"/>
      <c r="AD112" s="9" t="str">
        <f>FieldCard!E1817</f>
        <v>Poor</v>
      </c>
      <c r="AE112" s="9" t="str">
        <f>FieldCard!E1947</f>
        <v>Moribund</v>
      </c>
      <c r="AF112" s="9"/>
      <c r="AG112" s="9"/>
      <c r="AH112" s="9" t="str">
        <f>FieldCard!F109</f>
        <v>Fair</v>
      </c>
      <c r="AI112" s="9" t="str">
        <f>FieldCard!F231</f>
        <v>Good</v>
      </c>
      <c r="AJ112" s="9" t="str">
        <f>FieldCard!F361</f>
        <v>Good</v>
      </c>
      <c r="AK112" s="9" t="str">
        <f>FieldCard!F493</f>
        <v>Fair</v>
      </c>
      <c r="AL112" s="9" t="str">
        <f>FieldCard!F623</f>
        <v>Fair</v>
      </c>
      <c r="AM112" s="9" t="str">
        <f>FieldCard!F753</f>
        <v>Poor</v>
      </c>
      <c r="AN112" s="9" t="str">
        <f>FieldCard!F888</f>
        <v>Fair</v>
      </c>
      <c r="AO112" s="9" t="str">
        <f>FieldCard!F1035</f>
        <v>Dead</v>
      </c>
      <c r="AP112" s="9" t="str">
        <f>FieldCard!F1164</f>
        <v>Dead</v>
      </c>
      <c r="AQ112" s="9" t="str">
        <f>FieldCard!F1294</f>
        <v>Moribund</v>
      </c>
      <c r="AR112" s="9" t="str">
        <f>FieldCard!F1428</f>
        <v>Poor</v>
      </c>
      <c r="AS112" t="str">
        <f>FieldCard!F1559</f>
        <v>Poor</v>
      </c>
      <c r="AT112" s="9" t="str">
        <f>FieldCard!F1694</f>
        <v>Moribund</v>
      </c>
      <c r="AU112" s="9" t="str">
        <f>FieldCard!F1817</f>
        <v>Poor</v>
      </c>
      <c r="AV112" s="9" t="str">
        <f>FieldCard!F1947</f>
        <v>Moribund</v>
      </c>
      <c r="AY112" t="str">
        <f>FieldCard!G109</f>
        <v>Good</v>
      </c>
      <c r="AZ112" t="str">
        <f>FieldCard!G231</f>
        <v>Fair</v>
      </c>
      <c r="BA112" t="str">
        <f>FieldCard!G361</f>
        <v>Fair</v>
      </c>
      <c r="BB112" t="str">
        <f>FieldCard!G493</f>
        <v>Fair</v>
      </c>
      <c r="BC112" t="str">
        <f>FieldCard!G623</f>
        <v>Good</v>
      </c>
      <c r="BD112" t="str">
        <f>FieldCard!G753</f>
        <v>Dead</v>
      </c>
      <c r="BE112" t="str">
        <f>FieldCard!G888</f>
        <v>Poor</v>
      </c>
      <c r="BF112" t="str">
        <f>FieldCard!G1035</f>
        <v>Missing</v>
      </c>
      <c r="BG112" t="str">
        <f>FieldCard!G1164</f>
        <v>Dead</v>
      </c>
      <c r="BH112" t="str">
        <f>FieldCard!G1294</f>
        <v>Dead</v>
      </c>
      <c r="BI112" t="str">
        <f>FieldCard!G1428</f>
        <v>Missing</v>
      </c>
      <c r="BJ112" t="str">
        <f>FieldCard!G1559</f>
        <v>Moribund</v>
      </c>
      <c r="BK112" t="str">
        <f>FieldCard!G1694</f>
        <v>Poor</v>
      </c>
      <c r="BL112" t="str">
        <f>FieldCard!G1817</f>
        <v>Missing</v>
      </c>
      <c r="BM112" t="str">
        <f>FieldCard!G1947</f>
        <v>Poor</v>
      </c>
    </row>
    <row r="113" spans="16:65" ht="24" customHeight="1" x14ac:dyDescent="0.25">
      <c r="P113" s="9"/>
      <c r="Q113" s="9" t="str">
        <f>FieldCard!E110</f>
        <v>Good</v>
      </c>
      <c r="R113" s="9" t="str">
        <f>FieldCard!E232</f>
        <v>Good</v>
      </c>
      <c r="S113" s="9" t="str">
        <f>FieldCard!E362</f>
        <v>Fair</v>
      </c>
      <c r="T113" s="9" t="str">
        <f>FieldCard!E494</f>
        <v>Good</v>
      </c>
      <c r="U113" s="9"/>
      <c r="V113" s="9" t="str">
        <f>FieldCard!E754</f>
        <v>Good</v>
      </c>
      <c r="W113" s="9" t="str">
        <f>FieldCard!E889</f>
        <v>Poor</v>
      </c>
      <c r="X113" s="9" t="str">
        <f>FieldCard!E1036</f>
        <v>Fair</v>
      </c>
      <c r="Y113" s="9" t="str">
        <f>FieldCard!E1165</f>
        <v>Fair</v>
      </c>
      <c r="Z113" s="9" t="str">
        <f>FieldCard!E1295</f>
        <v>Poor</v>
      </c>
      <c r="AA113" s="9" t="str">
        <f>FieldCard!E1429</f>
        <v>Poor</v>
      </c>
      <c r="AB113" t="str">
        <f>FieldCard!E1560</f>
        <v>Moribund</v>
      </c>
      <c r="AC113" s="9"/>
      <c r="AD113" s="9" t="str">
        <f>FieldCard!E1818</f>
        <v>Poor</v>
      </c>
      <c r="AE113" s="9" t="str">
        <f>FieldCard!E1948</f>
        <v>Moribund</v>
      </c>
      <c r="AF113" s="9"/>
      <c r="AG113" s="9"/>
      <c r="AH113" s="9" t="str">
        <f>FieldCard!F110</f>
        <v>Good</v>
      </c>
      <c r="AI113" s="9" t="str">
        <f>FieldCard!F232</f>
        <v>Good</v>
      </c>
      <c r="AJ113" s="9" t="str">
        <f>FieldCard!F362</f>
        <v>Fair</v>
      </c>
      <c r="AK113" s="9" t="str">
        <f>FieldCard!F494</f>
        <v>Good</v>
      </c>
      <c r="AL113" s="9" t="str">
        <f>FieldCard!F624</f>
        <v>Good</v>
      </c>
      <c r="AM113" s="9" t="str">
        <f>FieldCard!F754</f>
        <v>Good</v>
      </c>
      <c r="AN113" s="9" t="str">
        <f>FieldCard!F889</f>
        <v>Poor</v>
      </c>
      <c r="AO113" s="9" t="str">
        <f>FieldCard!F1036</f>
        <v>Dead</v>
      </c>
      <c r="AP113" s="9" t="str">
        <f>FieldCard!F1165</f>
        <v>Dead</v>
      </c>
      <c r="AQ113" s="9" t="str">
        <f>FieldCard!F1295</f>
        <v>Poor</v>
      </c>
      <c r="AR113" s="9" t="str">
        <f>FieldCard!F1429</f>
        <v>Moribund</v>
      </c>
      <c r="AS113" s="30" t="str">
        <f>FieldCard!F1560</f>
        <v>Dead</v>
      </c>
      <c r="AT113" s="9" t="str">
        <f>FieldCard!F1695</f>
        <v>Poor</v>
      </c>
      <c r="AU113" s="9" t="str">
        <f>FieldCard!F1818</f>
        <v>Good</v>
      </c>
      <c r="AV113" s="9" t="str">
        <f>FieldCard!F1948</f>
        <v>Dead</v>
      </c>
      <c r="AY113" t="str">
        <f>FieldCard!G110</f>
        <v>Fair</v>
      </c>
      <c r="AZ113" t="str">
        <f>FieldCard!G232</f>
        <v>Good</v>
      </c>
      <c r="BA113" t="str">
        <f>FieldCard!G362</f>
        <v>Good</v>
      </c>
      <c r="BB113" t="str">
        <f>FieldCard!G494</f>
        <v>Good</v>
      </c>
      <c r="BC113" t="str">
        <f>FieldCard!G624</f>
        <v>Good</v>
      </c>
      <c r="BD113" t="str">
        <f>FieldCard!G754</f>
        <v>Good</v>
      </c>
      <c r="BE113" t="str">
        <f>FieldCard!G889</f>
        <v>Good</v>
      </c>
      <c r="BF113" t="str">
        <f>FieldCard!G1036</f>
        <v>Good</v>
      </c>
      <c r="BG113" t="str">
        <f>FieldCard!G1165</f>
        <v>Dead</v>
      </c>
      <c r="BH113" t="str">
        <f>FieldCard!G1295</f>
        <v>Dead</v>
      </c>
      <c r="BI113" t="str">
        <f>FieldCard!G1429</f>
        <v>Moribund</v>
      </c>
      <c r="BJ113" t="str">
        <f>FieldCard!G1560</f>
        <v>Moribund</v>
      </c>
      <c r="BK113" t="str">
        <f>FieldCard!G1695</f>
        <v>Poor</v>
      </c>
      <c r="BL113" t="str">
        <f>FieldCard!G1818</f>
        <v>Missing</v>
      </c>
      <c r="BM113" t="str">
        <f>FieldCard!G1948</f>
        <v>Dead</v>
      </c>
    </row>
    <row r="114" spans="16:65" ht="24" customHeight="1" x14ac:dyDescent="0.25">
      <c r="P114" s="9"/>
      <c r="Q114" s="9" t="str">
        <f>FieldCard!E111</f>
        <v>Good</v>
      </c>
      <c r="R114" s="9" t="str">
        <f>FieldCard!E233</f>
        <v>Fair</v>
      </c>
      <c r="S114" s="9" t="str">
        <f>FieldCard!E363</f>
        <v>Fair</v>
      </c>
      <c r="T114" s="9" t="str">
        <f>FieldCard!E495</f>
        <v>Good</v>
      </c>
      <c r="U114" s="9"/>
      <c r="V114" s="9" t="str">
        <f>FieldCard!E755</f>
        <v>Good</v>
      </c>
      <c r="W114" s="9" t="str">
        <f>FieldCard!E890</f>
        <v>Dead</v>
      </c>
      <c r="X114" s="9" t="str">
        <f>FieldCard!E1037</f>
        <v>Missing</v>
      </c>
      <c r="Y114" s="9" t="str">
        <f>FieldCard!E1166</f>
        <v>Moribund</v>
      </c>
      <c r="Z114" s="9" t="str">
        <f>FieldCard!E1296</f>
        <v>Moribund</v>
      </c>
      <c r="AA114" s="9" t="str">
        <f>FieldCard!E1430</f>
        <v>Poor</v>
      </c>
      <c r="AB114" t="str">
        <f>FieldCard!E1561</f>
        <v>Poor</v>
      </c>
      <c r="AC114" s="9"/>
      <c r="AD114" s="9"/>
      <c r="AE114" s="9" t="str">
        <f>FieldCard!E1949</f>
        <v>Poor</v>
      </c>
      <c r="AF114" s="9"/>
      <c r="AG114" s="9"/>
      <c r="AH114" s="9" t="str">
        <f>FieldCard!F111</f>
        <v>Good</v>
      </c>
      <c r="AI114" s="9" t="str">
        <f>FieldCard!F233</f>
        <v>Fair</v>
      </c>
      <c r="AJ114" s="9" t="str">
        <f>FieldCard!F363</f>
        <v>Good</v>
      </c>
      <c r="AK114" s="9" t="str">
        <f>FieldCard!F495</f>
        <v>Good</v>
      </c>
      <c r="AL114" s="9" t="str">
        <f>FieldCard!F625</f>
        <v>Fair</v>
      </c>
      <c r="AM114" s="9" t="str">
        <f>FieldCard!F755</f>
        <v>Good</v>
      </c>
      <c r="AN114" s="9" t="str">
        <f>FieldCard!F890</f>
        <v>Missing</v>
      </c>
      <c r="AO114" s="9" t="str">
        <f>FieldCard!F1037</f>
        <v>Missing</v>
      </c>
      <c r="AP114" s="9" t="str">
        <f>FieldCard!F1166</f>
        <v>Moribund</v>
      </c>
      <c r="AQ114" s="9" t="str">
        <f>FieldCard!F1296</f>
        <v>Moribund</v>
      </c>
      <c r="AR114" s="9" t="str">
        <f>FieldCard!F1430</f>
        <v>Moribund</v>
      </c>
      <c r="AS114" s="30" t="str">
        <f>FieldCard!F1561</f>
        <v>Dead</v>
      </c>
      <c r="AT114" s="9" t="str">
        <f>FieldCard!F1696</f>
        <v>Poor</v>
      </c>
      <c r="AU114" s="9" t="str">
        <f>FieldCard!F1819</f>
        <v>Dead</v>
      </c>
      <c r="AV114" s="9" t="str">
        <f>FieldCard!F1949</f>
        <v>Poor</v>
      </c>
      <c r="AY114" t="str">
        <f>FieldCard!G111</f>
        <v>Good</v>
      </c>
      <c r="AZ114" t="str">
        <f>FieldCard!G233</f>
        <v>Good</v>
      </c>
      <c r="BA114" t="str">
        <f>FieldCard!G363</f>
        <v>Fair</v>
      </c>
      <c r="BB114" t="str">
        <f>FieldCard!G495</f>
        <v>Poor</v>
      </c>
      <c r="BC114" t="str">
        <f>FieldCard!G625</f>
        <v>Fair</v>
      </c>
      <c r="BD114" t="str">
        <f>FieldCard!G755</f>
        <v>Good</v>
      </c>
      <c r="BE114" t="str">
        <f>FieldCard!G890</f>
        <v>Missing</v>
      </c>
      <c r="BF114" t="str">
        <f>FieldCard!G1037</f>
        <v>Dead</v>
      </c>
      <c r="BG114" t="str">
        <f>FieldCard!G1166</f>
        <v>Missing</v>
      </c>
      <c r="BH114" t="str">
        <f>FieldCard!G1296</f>
        <v>Moribund</v>
      </c>
      <c r="BI114" t="str">
        <f>FieldCard!G1430</f>
        <v>Dead</v>
      </c>
      <c r="BJ114" t="str">
        <f>FieldCard!G1561</f>
        <v>Missing</v>
      </c>
      <c r="BK114" t="str">
        <f>FieldCard!G1696</f>
        <v>Poor</v>
      </c>
      <c r="BL114" t="str">
        <f>FieldCard!G1819</f>
        <v>Poor</v>
      </c>
      <c r="BM114" t="str">
        <f>FieldCard!G1949</f>
        <v>Dead</v>
      </c>
    </row>
    <row r="115" spans="16:65" ht="24" customHeight="1" x14ac:dyDescent="0.25">
      <c r="P115" s="9"/>
      <c r="Q115" s="9" t="str">
        <f>FieldCard!E112</f>
        <v>Good</v>
      </c>
      <c r="R115" s="9" t="str">
        <f>FieldCard!E234</f>
        <v>Fair</v>
      </c>
      <c r="S115" s="9" t="str">
        <f>FieldCard!E364</f>
        <v>Fair</v>
      </c>
      <c r="T115" s="9"/>
      <c r="U115" s="9"/>
      <c r="V115" s="9" t="str">
        <f>FieldCard!E756</f>
        <v>Good</v>
      </c>
      <c r="W115" s="9" t="str">
        <f>FieldCard!E891</f>
        <v>Fair</v>
      </c>
      <c r="X115" s="9" t="str">
        <f>FieldCard!E1038</f>
        <v>Dead</v>
      </c>
      <c r="Y115" s="9" t="str">
        <f>FieldCard!E1167</f>
        <v>Poor</v>
      </c>
      <c r="Z115" s="9" t="str">
        <f>FieldCard!E1297</f>
        <v>Fair</v>
      </c>
      <c r="AA115" s="9" t="str">
        <f>FieldCard!E1431</f>
        <v>Poor</v>
      </c>
      <c r="AB115" t="str">
        <f>FieldCard!E1562</f>
        <v>Poor</v>
      </c>
      <c r="AC115" s="9"/>
      <c r="AD115" s="9"/>
      <c r="AE115" s="9" t="str">
        <f>FieldCard!E1950</f>
        <v>Poor</v>
      </c>
      <c r="AF115" s="9"/>
      <c r="AG115" s="9"/>
      <c r="AH115" s="9" t="str">
        <f>FieldCard!F112</f>
        <v>Fair</v>
      </c>
      <c r="AI115" s="9" t="str">
        <f>FieldCard!F234</f>
        <v>Fair</v>
      </c>
      <c r="AJ115" s="9" t="str">
        <f>FieldCard!F364</f>
        <v>Good</v>
      </c>
      <c r="AK115" s="9" t="str">
        <f>FieldCard!F496</f>
        <v>Good</v>
      </c>
      <c r="AL115" s="9" t="str">
        <f>FieldCard!F626</f>
        <v>Poor</v>
      </c>
      <c r="AM115" s="9" t="str">
        <f>FieldCard!F756</f>
        <v>Good</v>
      </c>
      <c r="AN115" s="9" t="str">
        <f>FieldCard!F891</f>
        <v>Fair</v>
      </c>
      <c r="AO115" s="9" t="str">
        <f>FieldCard!F1038</f>
        <v>Dead</v>
      </c>
      <c r="AP115" s="9" t="str">
        <f>FieldCard!F1167</f>
        <v>Poor</v>
      </c>
      <c r="AQ115" s="9" t="str">
        <f>FieldCard!F1297</f>
        <v>Moribund</v>
      </c>
      <c r="AR115" s="9" t="str">
        <f>FieldCard!F1431</f>
        <v>Moribund</v>
      </c>
      <c r="AS115" t="str">
        <f>FieldCard!F1562</f>
        <v>Poor</v>
      </c>
      <c r="AT115" s="9" t="str">
        <f>FieldCard!F1697</f>
        <v>Poor</v>
      </c>
      <c r="AU115" s="9" t="str">
        <f>FieldCard!F1820</f>
        <v>Moribund</v>
      </c>
      <c r="AV115" s="9" t="str">
        <f>FieldCard!F1950</f>
        <v>Poor</v>
      </c>
      <c r="AY115" t="str">
        <f>FieldCard!G112</f>
        <v>Good</v>
      </c>
      <c r="AZ115" t="str">
        <f>FieldCard!G234</f>
        <v>Good</v>
      </c>
      <c r="BA115" t="str">
        <f>FieldCard!G364</f>
        <v>Fair</v>
      </c>
      <c r="BB115" t="str">
        <f>FieldCard!G496</f>
        <v>Good</v>
      </c>
      <c r="BC115" t="str">
        <f>FieldCard!G626</f>
        <v>Fair</v>
      </c>
      <c r="BD115" t="str">
        <f>FieldCard!G756</f>
        <v>Good</v>
      </c>
      <c r="BE115" t="str">
        <f>FieldCard!G891</f>
        <v>Fair</v>
      </c>
      <c r="BF115" t="str">
        <f>FieldCard!G1038</f>
        <v>Fair</v>
      </c>
      <c r="BG115" t="str">
        <f>FieldCard!G1167</f>
        <v>Poor</v>
      </c>
      <c r="BH115" t="str">
        <f>FieldCard!G1297</f>
        <v>Moribund</v>
      </c>
      <c r="BI115" t="str">
        <f>FieldCard!G1431</f>
        <v>Missing</v>
      </c>
      <c r="BJ115" t="str">
        <f>FieldCard!G1562</f>
        <v>Missing</v>
      </c>
      <c r="BK115" t="str">
        <f>FieldCard!G1697</f>
        <v>Poor</v>
      </c>
      <c r="BL115" t="str">
        <f>FieldCard!G1820</f>
        <v>Moribund</v>
      </c>
      <c r="BM115" t="str">
        <f>FieldCard!G1950</f>
        <v>Poor</v>
      </c>
    </row>
    <row r="116" spans="16:65" ht="24" customHeight="1" x14ac:dyDescent="0.25">
      <c r="P116" s="9"/>
      <c r="Q116" s="9" t="str">
        <f>FieldCard!E113</f>
        <v>Fair</v>
      </c>
      <c r="R116" s="9" t="str">
        <f>FieldCard!E235</f>
        <v>Good</v>
      </c>
      <c r="S116" s="9" t="str">
        <f>FieldCard!E365</f>
        <v>Poor</v>
      </c>
      <c r="T116" s="9"/>
      <c r="U116" s="9"/>
      <c r="V116" s="9" t="str">
        <f>FieldCard!E757</f>
        <v>Good</v>
      </c>
      <c r="W116" s="9" t="str">
        <f>FieldCard!E892</f>
        <v>Dead</v>
      </c>
      <c r="X116" s="9" t="str">
        <f>FieldCard!E1039</f>
        <v>Dead</v>
      </c>
      <c r="Y116" s="9" t="str">
        <f>FieldCard!E1168</f>
        <v>Fair</v>
      </c>
      <c r="Z116" s="9" t="str">
        <f>FieldCard!E1298</f>
        <v>Moribund</v>
      </c>
      <c r="AA116" s="9" t="str">
        <f>FieldCard!E1432</f>
        <v>Moribund</v>
      </c>
      <c r="AB116" t="str">
        <f>FieldCard!E1563</f>
        <v>Poor</v>
      </c>
      <c r="AC116" s="9"/>
      <c r="AD116" s="9"/>
      <c r="AE116" s="9" t="str">
        <f>FieldCard!E1951</f>
        <v>Poor</v>
      </c>
      <c r="AF116" s="9"/>
      <c r="AG116" s="9"/>
      <c r="AH116" s="9" t="str">
        <f>FieldCard!F113</f>
        <v>Fair</v>
      </c>
      <c r="AI116" s="9" t="str">
        <f>FieldCard!F235</f>
        <v>Poor</v>
      </c>
      <c r="AJ116" s="9" t="str">
        <f>FieldCard!F365</f>
        <v>Fair</v>
      </c>
      <c r="AK116" s="9" t="str">
        <f>FieldCard!F497</f>
        <v>Good</v>
      </c>
      <c r="AL116" s="9" t="str">
        <f>FieldCard!F627</f>
        <v>Fair</v>
      </c>
      <c r="AM116" s="9" t="str">
        <f>FieldCard!F757</f>
        <v>Good</v>
      </c>
      <c r="AN116" s="9" t="str">
        <f>FieldCard!F892</f>
        <v>Dead</v>
      </c>
      <c r="AO116" s="9" t="str">
        <f>FieldCard!F1039</f>
        <v>Dead</v>
      </c>
      <c r="AP116" s="9" t="str">
        <f>FieldCard!F1168</f>
        <v>Poor</v>
      </c>
      <c r="AQ116" s="9" t="str">
        <f>FieldCard!F1298</f>
        <v>Poor</v>
      </c>
      <c r="AR116" s="9" t="str">
        <f>FieldCard!F1432</f>
        <v>Poor</v>
      </c>
      <c r="AS116" s="30" t="str">
        <f>FieldCard!F1563</f>
        <v>Dead</v>
      </c>
      <c r="AT116" s="9" t="str">
        <f>FieldCard!F1698</f>
        <v>Poor</v>
      </c>
      <c r="AU116" s="9" t="str">
        <f>FieldCard!F1821</f>
        <v>Moribund</v>
      </c>
      <c r="AV116" s="9" t="str">
        <f>FieldCard!F1951</f>
        <v>Poor</v>
      </c>
      <c r="AY116" t="str">
        <f>FieldCard!G113</f>
        <v>Fair</v>
      </c>
      <c r="AZ116" t="str">
        <f>FieldCard!G235</f>
        <v>Good</v>
      </c>
      <c r="BA116" t="str">
        <f>FieldCard!G365</f>
        <v>Poor</v>
      </c>
      <c r="BB116" t="str">
        <f>FieldCard!G497</f>
        <v>Good</v>
      </c>
      <c r="BC116" t="str">
        <f>FieldCard!G627</f>
        <v>Fair</v>
      </c>
      <c r="BD116" t="str">
        <f>FieldCard!G757</f>
        <v>Fair</v>
      </c>
      <c r="BE116" t="str">
        <f>FieldCard!G892</f>
        <v>Dead</v>
      </c>
      <c r="BF116" t="str">
        <f>FieldCard!G1039</f>
        <v>Good</v>
      </c>
      <c r="BG116" t="str">
        <f>FieldCard!G1168</f>
        <v>Fair</v>
      </c>
      <c r="BH116" t="str">
        <f>FieldCard!G1298</f>
        <v>Moribund</v>
      </c>
      <c r="BI116" t="str">
        <f>FieldCard!G1432</f>
        <v>Missing</v>
      </c>
      <c r="BJ116" t="str">
        <f>FieldCard!G1563</f>
        <v>Moribund</v>
      </c>
      <c r="BK116" t="str">
        <f>FieldCard!G1698</f>
        <v>Poor</v>
      </c>
      <c r="BL116" t="str">
        <f>FieldCard!G1821</f>
        <v>Missing</v>
      </c>
      <c r="BM116" t="str">
        <f>FieldCard!G1951</f>
        <v>Missing</v>
      </c>
    </row>
    <row r="117" spans="16:65" ht="24" customHeight="1" x14ac:dyDescent="0.25">
      <c r="P117" s="9"/>
      <c r="Q117" s="9" t="str">
        <f>FieldCard!E114</f>
        <v>Fair</v>
      </c>
      <c r="R117" s="9" t="str">
        <f>FieldCard!E236</f>
        <v>Poor</v>
      </c>
      <c r="S117" s="9" t="str">
        <f>FieldCard!E366</f>
        <v>Fair</v>
      </c>
      <c r="T117" s="9"/>
      <c r="U117" s="9"/>
      <c r="V117" s="9" t="str">
        <f>FieldCard!E758</f>
        <v>Good</v>
      </c>
      <c r="W117" s="9" t="str">
        <f>FieldCard!E893</f>
        <v>Poor</v>
      </c>
      <c r="X117" s="9" t="str">
        <f>FieldCard!E1040</f>
        <v>Missing</v>
      </c>
      <c r="Y117" s="9" t="str">
        <f>FieldCard!E1169</f>
        <v>Poor</v>
      </c>
      <c r="Z117" s="9" t="str">
        <f>FieldCard!E1299</f>
        <v>Moribund</v>
      </c>
      <c r="AA117" s="9" t="str">
        <f>FieldCard!E1433</f>
        <v>Poor</v>
      </c>
      <c r="AB117" t="str">
        <f>FieldCard!E1564</f>
        <v>Poor</v>
      </c>
      <c r="AC117" s="9"/>
      <c r="AD117" s="9"/>
      <c r="AE117" s="9" t="str">
        <f>FieldCard!E1952</f>
        <v>Poor</v>
      </c>
      <c r="AF117" s="9"/>
      <c r="AG117" s="9"/>
      <c r="AH117" s="9" t="str">
        <f>FieldCard!F114</f>
        <v>Fair</v>
      </c>
      <c r="AI117" s="9" t="str">
        <f>FieldCard!F236</f>
        <v>Fair</v>
      </c>
      <c r="AJ117" s="9" t="str">
        <f>FieldCard!F366</f>
        <v>Fair</v>
      </c>
      <c r="AK117" s="9" t="str">
        <f>FieldCard!F498</f>
        <v>Fair</v>
      </c>
      <c r="AL117" s="9" t="str">
        <f>FieldCard!F628</f>
        <v>Good</v>
      </c>
      <c r="AM117" s="9" t="str">
        <f>FieldCard!F758</f>
        <v>Good</v>
      </c>
      <c r="AN117" s="9" t="str">
        <f>FieldCard!F893</f>
        <v>Poor</v>
      </c>
      <c r="AO117" s="9" t="str">
        <f>FieldCard!F1040</f>
        <v>Good</v>
      </c>
      <c r="AP117" s="9" t="str">
        <f>FieldCard!F1169</f>
        <v>Moribund</v>
      </c>
      <c r="AQ117" s="9" t="str">
        <f>FieldCard!F1299</f>
        <v>Poor</v>
      </c>
      <c r="AR117" s="9" t="str">
        <f>FieldCard!F1433</f>
        <v>Dead</v>
      </c>
      <c r="AS117" t="str">
        <f>FieldCard!F1564</f>
        <v>Moribund</v>
      </c>
      <c r="AT117" s="9" t="str">
        <f>FieldCard!F1699</f>
        <v>Fair</v>
      </c>
      <c r="AU117" s="9" t="str">
        <f>FieldCard!F1822</f>
        <v>Poor</v>
      </c>
      <c r="AV117" s="9" t="str">
        <f>FieldCard!F1952</f>
        <v>Poor</v>
      </c>
      <c r="AY117" t="str">
        <f>FieldCard!G114</f>
        <v>Poor</v>
      </c>
      <c r="AZ117" t="str">
        <f>FieldCard!G236</f>
        <v>Fair</v>
      </c>
      <c r="BA117" t="str">
        <f>FieldCard!G366</f>
        <v>Good</v>
      </c>
      <c r="BB117" t="str">
        <f>FieldCard!G498</f>
        <v>Fair</v>
      </c>
      <c r="BC117" t="str">
        <f>FieldCard!G628</f>
        <v>Good</v>
      </c>
      <c r="BD117" t="str">
        <f>FieldCard!G758</f>
        <v>Good</v>
      </c>
      <c r="BE117" t="str">
        <f>FieldCard!G893</f>
        <v>Dead</v>
      </c>
      <c r="BF117" t="str">
        <f>FieldCard!G1040</f>
        <v>Missing</v>
      </c>
      <c r="BG117" t="str">
        <f>FieldCard!G1169</f>
        <v>Poor</v>
      </c>
      <c r="BH117" t="str">
        <f>FieldCard!G1299</f>
        <v>Dead</v>
      </c>
      <c r="BI117" t="str">
        <f>FieldCard!G1433</f>
        <v>Moribund</v>
      </c>
      <c r="BJ117" t="str">
        <f>FieldCard!G1564</f>
        <v>Dead</v>
      </c>
      <c r="BK117" t="str">
        <f>FieldCard!G1699</f>
        <v>Poor</v>
      </c>
      <c r="BL117" t="str">
        <f>FieldCard!G1822</f>
        <v>Poor</v>
      </c>
      <c r="BM117" t="str">
        <f>FieldCard!G1952</f>
        <v>Fair</v>
      </c>
    </row>
    <row r="118" spans="16:65" ht="24" customHeight="1" x14ac:dyDescent="0.25">
      <c r="P118" s="9"/>
      <c r="Q118" s="9" t="str">
        <f>FieldCard!E115</f>
        <v>Good</v>
      </c>
      <c r="R118" s="9" t="str">
        <f>FieldCard!E237</f>
        <v>Poor</v>
      </c>
      <c r="S118" s="9" t="str">
        <f>FieldCard!E367</f>
        <v>Poor</v>
      </c>
      <c r="T118" s="9"/>
      <c r="U118" s="9"/>
      <c r="V118" s="9" t="str">
        <f>FieldCard!E759</f>
        <v>Good</v>
      </c>
      <c r="W118" s="9" t="str">
        <f>FieldCard!E894</f>
        <v>Moribund</v>
      </c>
      <c r="X118" s="9" t="str">
        <f>FieldCard!E1041</f>
        <v>Moribund</v>
      </c>
      <c r="Y118" s="9" t="str">
        <f>FieldCard!E1170</f>
        <v>Fair</v>
      </c>
      <c r="Z118" s="9" t="str">
        <f>FieldCard!E1300</f>
        <v>Moribund</v>
      </c>
      <c r="AA118" s="9" t="str">
        <f>FieldCard!E1434</f>
        <v>Fair</v>
      </c>
      <c r="AB118" t="str">
        <f>FieldCard!E1565</f>
        <v>Poor</v>
      </c>
      <c r="AC118" s="9"/>
      <c r="AD118" s="9"/>
      <c r="AE118" s="9" t="str">
        <f>FieldCard!E1953</f>
        <v>Poor</v>
      </c>
      <c r="AF118" s="9"/>
      <c r="AG118" s="9"/>
      <c r="AH118" s="9" t="str">
        <f>FieldCard!F115</f>
        <v>Fair</v>
      </c>
      <c r="AI118" s="9" t="str">
        <f>FieldCard!F237</f>
        <v>Fair</v>
      </c>
      <c r="AJ118" s="9" t="str">
        <f>FieldCard!F367</f>
        <v>Fair</v>
      </c>
      <c r="AK118" s="9" t="str">
        <f>FieldCard!F499</f>
        <v>Fair</v>
      </c>
      <c r="AL118" s="9" t="str">
        <f>FieldCard!F629</f>
        <v>Fair</v>
      </c>
      <c r="AM118" s="9" t="str">
        <f>FieldCard!F759</f>
        <v>Fair</v>
      </c>
      <c r="AN118" s="9" t="str">
        <f>FieldCard!F894</f>
        <v>Dead</v>
      </c>
      <c r="AO118" s="9" t="str">
        <f>FieldCard!F1041</f>
        <v>Dead</v>
      </c>
      <c r="AP118" s="9" t="str">
        <f>FieldCard!F1170</f>
        <v>Dead</v>
      </c>
      <c r="AQ118" s="9" t="str">
        <f>FieldCard!F1300</f>
        <v>Moribund</v>
      </c>
      <c r="AR118" s="9" t="str">
        <f>FieldCard!F1434</f>
        <v>Moribund</v>
      </c>
      <c r="AS118" t="str">
        <f>FieldCard!F1565</f>
        <v>Poor</v>
      </c>
      <c r="AT118" s="9" t="str">
        <f>FieldCard!F1700</f>
        <v>Fair</v>
      </c>
      <c r="AU118" s="9" t="str">
        <f>FieldCard!F1823</f>
        <v>Poor</v>
      </c>
      <c r="AV118" s="9" t="str">
        <f>FieldCard!F1953</f>
        <v>Dead</v>
      </c>
      <c r="AY118" t="str">
        <f>FieldCard!G115</f>
        <v>Good</v>
      </c>
      <c r="AZ118" t="str">
        <f>FieldCard!G237</f>
        <v>Fair</v>
      </c>
      <c r="BA118" t="str">
        <f>FieldCard!G367</f>
        <v>Good</v>
      </c>
      <c r="BB118" t="str">
        <f>FieldCard!G499</f>
        <v>Fair</v>
      </c>
      <c r="BC118" t="str">
        <f>FieldCard!G629</f>
        <v>Fair</v>
      </c>
      <c r="BD118" t="str">
        <f>FieldCard!G759</f>
        <v>Fair</v>
      </c>
      <c r="BE118" t="str">
        <f>FieldCard!G894</f>
        <v>Dead</v>
      </c>
      <c r="BF118" t="str">
        <f>FieldCard!G1041</f>
        <v>Missing</v>
      </c>
      <c r="BG118" t="str">
        <f>FieldCard!G1170</f>
        <v>Dead</v>
      </c>
      <c r="BH118" t="str">
        <f>FieldCard!G1300</f>
        <v>Poor</v>
      </c>
      <c r="BI118" t="str">
        <f>FieldCard!G1434</f>
        <v>Dead</v>
      </c>
      <c r="BJ118" t="str">
        <f>FieldCard!G1565</f>
        <v>Dead</v>
      </c>
      <c r="BK118" t="str">
        <f>FieldCard!G1700</f>
        <v>Poor</v>
      </c>
      <c r="BL118" t="str">
        <f>FieldCard!G1823</f>
        <v>Poor</v>
      </c>
      <c r="BM118" t="str">
        <f>FieldCard!G1953</f>
        <v>Moribund</v>
      </c>
    </row>
    <row r="119" spans="16:65" ht="24" customHeight="1" x14ac:dyDescent="0.25">
      <c r="P119" s="9"/>
      <c r="Q119" s="9" t="str">
        <f>FieldCard!E116</f>
        <v>Good</v>
      </c>
      <c r="R119" s="9" t="str">
        <f>FieldCard!E238</f>
        <v>Poor</v>
      </c>
      <c r="S119" s="9" t="str">
        <f>FieldCard!E368</f>
        <v>Fair</v>
      </c>
      <c r="T119" s="9"/>
      <c r="U119" s="9"/>
      <c r="V119" s="9"/>
      <c r="W119" s="9" t="str">
        <f>FieldCard!E895</f>
        <v>Moribund</v>
      </c>
      <c r="X119" s="9" t="str">
        <f>FieldCard!E1042</f>
        <v>Poor</v>
      </c>
      <c r="Y119" s="9" t="str">
        <f>FieldCard!E1171</f>
        <v>Poor</v>
      </c>
      <c r="Z119" s="9" t="str">
        <f>FieldCard!E1301</f>
        <v>Poor</v>
      </c>
      <c r="AA119" s="9" t="str">
        <f>FieldCard!E1435</f>
        <v>Poor</v>
      </c>
      <c r="AB119" t="str">
        <f>FieldCard!E1566</f>
        <v>Poor</v>
      </c>
      <c r="AC119" s="9"/>
      <c r="AD119" s="9"/>
      <c r="AE119" s="9" t="str">
        <f>FieldCard!E1954</f>
        <v>Poor</v>
      </c>
      <c r="AF119" s="9"/>
      <c r="AG119" s="9"/>
      <c r="AH119" s="9" t="str">
        <f>FieldCard!F116</f>
        <v>Fair</v>
      </c>
      <c r="AI119" s="9" t="str">
        <f>FieldCard!F238</f>
        <v>Fair</v>
      </c>
      <c r="AJ119" s="9" t="str">
        <f>FieldCard!F368</f>
        <v>Fair</v>
      </c>
      <c r="AK119" s="9" t="str">
        <f>FieldCard!F500</f>
        <v>Fair</v>
      </c>
      <c r="AL119" s="9" t="str">
        <f>FieldCard!F630</f>
        <v>Fair</v>
      </c>
      <c r="AM119" s="9" t="str">
        <f>FieldCard!F760</f>
        <v>Good</v>
      </c>
      <c r="AN119" s="9" t="str">
        <f>FieldCard!F895</f>
        <v>Dead</v>
      </c>
      <c r="AO119" s="9" t="str">
        <f>FieldCard!F1042</f>
        <v>Missing</v>
      </c>
      <c r="AP119" s="9" t="str">
        <f>FieldCard!F1171</f>
        <v>Moribund</v>
      </c>
      <c r="AQ119" s="9" t="str">
        <f>FieldCard!F1301</f>
        <v>Fair</v>
      </c>
      <c r="AR119" s="9" t="str">
        <f>FieldCard!F1435</f>
        <v>Poor</v>
      </c>
      <c r="AS119" t="str">
        <f>FieldCard!F1566</f>
        <v>Poor</v>
      </c>
      <c r="AT119" s="9" t="str">
        <f>FieldCard!F1701</f>
        <v>Fair</v>
      </c>
      <c r="AU119" s="9" t="str">
        <f>FieldCard!F1824</f>
        <v>Poor</v>
      </c>
      <c r="AV119" s="9" t="str">
        <f>FieldCard!F1954</f>
        <v>Poor</v>
      </c>
      <c r="AY119" t="str">
        <f>FieldCard!G116</f>
        <v>Good</v>
      </c>
      <c r="AZ119" t="str">
        <f>FieldCard!G238</f>
        <v>Fair</v>
      </c>
      <c r="BA119" t="str">
        <f>FieldCard!G368</f>
        <v>Fair</v>
      </c>
      <c r="BB119" t="str">
        <f>FieldCard!G500</f>
        <v>Fair</v>
      </c>
      <c r="BC119" t="str">
        <f>FieldCard!G630</f>
        <v>Fair</v>
      </c>
      <c r="BD119" t="str">
        <f>FieldCard!G760</f>
        <v>Fair</v>
      </c>
      <c r="BE119" t="str">
        <f>FieldCard!G895</f>
        <v>Dead</v>
      </c>
      <c r="BF119" t="str">
        <f>FieldCard!G1042</f>
        <v>Missing</v>
      </c>
      <c r="BG119" t="str">
        <f>FieldCard!G1171</f>
        <v>Missing</v>
      </c>
      <c r="BH119" t="str">
        <f>FieldCard!G1301</f>
        <v>Dead</v>
      </c>
      <c r="BI119" t="str">
        <f>FieldCard!G1435</f>
        <v>Moribund</v>
      </c>
      <c r="BJ119" t="str">
        <f>FieldCard!G1566</f>
        <v>Moribund</v>
      </c>
      <c r="BK119" t="str">
        <f>FieldCard!G1701</f>
        <v>Good</v>
      </c>
      <c r="BL119" t="str">
        <f>FieldCard!G1824</f>
        <v>Poor</v>
      </c>
      <c r="BM119" t="str">
        <f>FieldCard!G1954</f>
        <v>Poor</v>
      </c>
    </row>
    <row r="120" spans="16:65" ht="24" customHeight="1" x14ac:dyDescent="0.25">
      <c r="P120" s="9"/>
      <c r="Q120" s="9" t="str">
        <f>FieldCard!E117</f>
        <v>Fair</v>
      </c>
      <c r="R120" s="9" t="str">
        <f>FieldCard!E239</f>
        <v>Poor</v>
      </c>
      <c r="S120" s="9" t="str">
        <f>FieldCard!E369</f>
        <v>Fair</v>
      </c>
      <c r="T120" s="9"/>
      <c r="U120" s="9"/>
      <c r="V120" s="9"/>
      <c r="W120" s="9" t="str">
        <f>FieldCard!E896</f>
        <v>Poor</v>
      </c>
      <c r="X120" s="9" t="str">
        <f>FieldCard!E1043</f>
        <v>Poor</v>
      </c>
      <c r="Y120" s="9" t="str">
        <f>FieldCard!E1172</f>
        <v>Poor</v>
      </c>
      <c r="Z120" s="9" t="str">
        <f>FieldCard!E1302</f>
        <v>Poor</v>
      </c>
      <c r="AA120" s="9" t="str">
        <f>FieldCard!E1436</f>
        <v>Poor</v>
      </c>
      <c r="AB120" t="str">
        <f>FieldCard!E1567</f>
        <v>Poor</v>
      </c>
      <c r="AC120" s="9"/>
      <c r="AD120" s="9"/>
      <c r="AE120" s="9" t="str">
        <f>FieldCard!E1955</f>
        <v>Poor</v>
      </c>
      <c r="AF120" s="9"/>
      <c r="AG120" s="9"/>
      <c r="AH120" s="9" t="str">
        <f>FieldCard!F117</f>
        <v>Fair</v>
      </c>
      <c r="AI120" s="9" t="str">
        <f>FieldCard!F239</f>
        <v>Poor</v>
      </c>
      <c r="AJ120" s="9" t="str">
        <f>FieldCard!F369</f>
        <v>Fair</v>
      </c>
      <c r="AK120" s="9" t="str">
        <f>FieldCard!F501</f>
        <v>Poor</v>
      </c>
      <c r="AL120" s="9" t="str">
        <f>FieldCard!F631</f>
        <v>Poor</v>
      </c>
      <c r="AM120" s="9" t="str">
        <f>FieldCard!F761</f>
        <v>Fair</v>
      </c>
      <c r="AN120" s="9" t="str">
        <f>FieldCard!F896</f>
        <v>Fair</v>
      </c>
      <c r="AO120" s="9" t="str">
        <f>FieldCard!F1043</f>
        <v>Dead</v>
      </c>
      <c r="AP120" s="9" t="str">
        <f>FieldCard!F1172</f>
        <v>Poor</v>
      </c>
      <c r="AQ120" s="9" t="str">
        <f>FieldCard!F1302</f>
        <v>Moribund</v>
      </c>
      <c r="AR120" s="9" t="str">
        <f>FieldCard!F1436</f>
        <v>Poor</v>
      </c>
      <c r="AS120" t="str">
        <f>FieldCard!F1567</f>
        <v>Poor</v>
      </c>
      <c r="AT120" s="9" t="str">
        <f>FieldCard!F1702</f>
        <v>Dead</v>
      </c>
      <c r="AU120" s="9" t="str">
        <f>FieldCard!F1825</f>
        <v>Poor</v>
      </c>
      <c r="AV120" s="9" t="str">
        <f>FieldCard!F1955</f>
        <v>Poor</v>
      </c>
      <c r="AY120" t="str">
        <f>FieldCard!G117</f>
        <v>Good</v>
      </c>
      <c r="AZ120" t="str">
        <f>FieldCard!G239</f>
        <v>Fair</v>
      </c>
      <c r="BA120" t="str">
        <f>FieldCard!G369</f>
        <v>Good</v>
      </c>
      <c r="BB120" t="str">
        <f>FieldCard!G501</f>
        <v>Fair</v>
      </c>
      <c r="BC120" t="str">
        <f>FieldCard!G631</f>
        <v>Poor</v>
      </c>
      <c r="BD120" t="str">
        <f>FieldCard!G761</f>
        <v>Poor</v>
      </c>
      <c r="BE120" t="str">
        <f>FieldCard!G896</f>
        <v>Fair</v>
      </c>
      <c r="BF120" t="str">
        <f>FieldCard!G1043</f>
        <v>Missing</v>
      </c>
      <c r="BG120" t="str">
        <f>FieldCard!G1172</f>
        <v>Missing</v>
      </c>
      <c r="BH120" t="str">
        <f>FieldCard!G1302</f>
        <v>Missing</v>
      </c>
      <c r="BI120" t="str">
        <f>FieldCard!G1436</f>
        <v>Poor</v>
      </c>
      <c r="BJ120" t="str">
        <f>FieldCard!G1567</f>
        <v>Dead</v>
      </c>
      <c r="BK120" t="str">
        <f>FieldCard!G1702</f>
        <v>Dead</v>
      </c>
      <c r="BL120" t="str">
        <f>FieldCard!G1825</f>
        <v>Poor</v>
      </c>
      <c r="BM120" t="str">
        <f>FieldCard!G1955</f>
        <v>Poor</v>
      </c>
    </row>
    <row r="121" spans="16:65" ht="24" customHeight="1" x14ac:dyDescent="0.25">
      <c r="P121" s="9"/>
      <c r="Q121" s="9" t="str">
        <f>FieldCard!E118</f>
        <v>Poor</v>
      </c>
      <c r="R121" s="9" t="str">
        <f>FieldCard!E240</f>
        <v>Good</v>
      </c>
      <c r="S121" s="9" t="str">
        <f>FieldCard!E370</f>
        <v>Poor</v>
      </c>
      <c r="T121" s="9"/>
      <c r="U121" s="9"/>
      <c r="V121" s="9"/>
      <c r="W121" s="9" t="str">
        <f>FieldCard!E897</f>
        <v>Missing</v>
      </c>
      <c r="X121" s="9" t="str">
        <f>FieldCard!E1044</f>
        <v>Moribund</v>
      </c>
      <c r="Y121" s="9" t="str">
        <f>FieldCard!E1173</f>
        <v>Fair</v>
      </c>
      <c r="Z121" s="9" t="str">
        <f>FieldCard!E1303</f>
        <v>Poor</v>
      </c>
      <c r="AA121" s="9" t="str">
        <f>FieldCard!E1437</f>
        <v>Poor</v>
      </c>
      <c r="AB121" t="str">
        <f>FieldCard!E1568</f>
        <v>Poor</v>
      </c>
      <c r="AC121" s="9"/>
      <c r="AD121" s="9"/>
      <c r="AE121" s="9" t="str">
        <f>FieldCard!E1956</f>
        <v>Poor</v>
      </c>
      <c r="AF121" s="9"/>
      <c r="AG121" s="9"/>
      <c r="AH121" s="9" t="str">
        <f>FieldCard!F118</f>
        <v>Fair</v>
      </c>
      <c r="AI121" s="9" t="str">
        <f>FieldCard!F240</f>
        <v>Poor</v>
      </c>
      <c r="AJ121" s="9" t="str">
        <f>FieldCard!F370</f>
        <v>Poor</v>
      </c>
      <c r="AK121" s="9" t="str">
        <f>FieldCard!F502</f>
        <v>Fair</v>
      </c>
      <c r="AL121" s="9" t="str">
        <f>FieldCard!F632</f>
        <v>Fair</v>
      </c>
      <c r="AM121" s="9" t="str">
        <f>FieldCard!F762</f>
        <v>Good</v>
      </c>
      <c r="AN121" s="9" t="str">
        <f>FieldCard!F897</f>
        <v>Poor</v>
      </c>
      <c r="AO121" s="9" t="str">
        <f>FieldCard!F1044</f>
        <v>Dead</v>
      </c>
      <c r="AP121" s="9" t="str">
        <f>FieldCard!F1173</f>
        <v>Dead</v>
      </c>
      <c r="AQ121" s="9" t="str">
        <f>FieldCard!F1303</f>
        <v>Moribund</v>
      </c>
      <c r="AR121" s="9" t="str">
        <f>FieldCard!F1437</f>
        <v>Moribund</v>
      </c>
      <c r="AS121" t="str">
        <f>FieldCard!F1568</f>
        <v>Moribund</v>
      </c>
      <c r="AT121" s="9" t="str">
        <f>FieldCard!F1703</f>
        <v>Poor</v>
      </c>
      <c r="AU121" s="9" t="str">
        <f>FieldCard!F1826</f>
        <v>Poor</v>
      </c>
      <c r="AV121" s="9" t="str">
        <f>FieldCard!F1956</f>
        <v>Poor</v>
      </c>
      <c r="AY121" t="str">
        <f>FieldCard!G118</f>
        <v>Good</v>
      </c>
      <c r="AZ121" t="str">
        <f>FieldCard!G240</f>
        <v>Fair</v>
      </c>
      <c r="BA121" t="str">
        <f>FieldCard!G370</f>
        <v>Fair</v>
      </c>
      <c r="BB121" t="str">
        <f>FieldCard!G502</f>
        <v>Fair</v>
      </c>
      <c r="BC121" t="str">
        <f>FieldCard!G632</f>
        <v>Fair</v>
      </c>
      <c r="BD121" t="str">
        <f>FieldCard!G762</f>
        <v>Poor</v>
      </c>
      <c r="BE121" t="str">
        <f>FieldCard!G897</f>
        <v>Poor</v>
      </c>
      <c r="BF121" t="str">
        <f>FieldCard!G1044</f>
        <v>Missing</v>
      </c>
      <c r="BG121" t="str">
        <f>FieldCard!G1173</f>
        <v>Missing</v>
      </c>
      <c r="BH121" t="str">
        <f>FieldCard!G1303</f>
        <v>Dead</v>
      </c>
      <c r="BI121" t="str">
        <f>FieldCard!G1437</f>
        <v>Moribund</v>
      </c>
      <c r="BJ121" t="str">
        <f>FieldCard!G1568</f>
        <v>Moribund</v>
      </c>
      <c r="BK121" t="str">
        <f>FieldCard!G1703</f>
        <v>Poor</v>
      </c>
      <c r="BL121" t="str">
        <f>FieldCard!G1826</f>
        <v>Moribund</v>
      </c>
      <c r="BM121" t="str">
        <f>FieldCard!G1956</f>
        <v>Poor</v>
      </c>
    </row>
    <row r="122" spans="16:65" ht="24" customHeight="1" x14ac:dyDescent="0.25">
      <c r="P122" s="9"/>
      <c r="Q122" s="9" t="str">
        <f>FieldCard!E119</f>
        <v>Good</v>
      </c>
      <c r="R122" s="9" t="str">
        <f>FieldCard!E241</f>
        <v>Good</v>
      </c>
      <c r="S122" s="9" t="str">
        <f>FieldCard!E371</f>
        <v>Good</v>
      </c>
      <c r="T122" s="9"/>
      <c r="U122" s="9"/>
      <c r="V122" s="9"/>
      <c r="W122" s="9" t="str">
        <f>FieldCard!E898</f>
        <v>Moribund</v>
      </c>
      <c r="X122" s="9" t="str">
        <f>FieldCard!E1045</f>
        <v>Moribund</v>
      </c>
      <c r="Y122" s="9" t="str">
        <f>FieldCard!E1174</f>
        <v>Poor</v>
      </c>
      <c r="Z122" s="9" t="str">
        <f>FieldCard!E1304</f>
        <v>Poor</v>
      </c>
      <c r="AA122" s="9" t="str">
        <f>FieldCard!E1438</f>
        <v>Poor</v>
      </c>
      <c r="AB122" t="str">
        <f>FieldCard!E1569</f>
        <v>Moribund</v>
      </c>
      <c r="AC122" s="9"/>
      <c r="AD122" s="9"/>
      <c r="AE122" s="9" t="str">
        <f>FieldCard!E1957</f>
        <v>Poor</v>
      </c>
      <c r="AF122" s="9"/>
      <c r="AG122" s="9"/>
      <c r="AH122" s="9" t="str">
        <f>FieldCard!F119</f>
        <v>Fair</v>
      </c>
      <c r="AI122" s="9" t="str">
        <f>FieldCard!F241</f>
        <v>Fair</v>
      </c>
      <c r="AJ122" s="9" t="str">
        <f>FieldCard!F371</f>
        <v>Good</v>
      </c>
      <c r="AK122" s="9" t="str">
        <f>FieldCard!F503</f>
        <v>Good</v>
      </c>
      <c r="AL122" s="9" t="str">
        <f>FieldCard!F633</f>
        <v>Good</v>
      </c>
      <c r="AM122" s="9" t="str">
        <f>FieldCard!F763</f>
        <v>Poor</v>
      </c>
      <c r="AN122" s="9" t="str">
        <f>FieldCard!F898</f>
        <v>Missing</v>
      </c>
      <c r="AO122" s="9" t="str">
        <f>FieldCard!F1045</f>
        <v>Poor</v>
      </c>
      <c r="AP122" s="9" t="str">
        <f>FieldCard!F1174</f>
        <v>Dead</v>
      </c>
      <c r="AQ122" s="9" t="str">
        <f>FieldCard!F1304</f>
        <v>Dead</v>
      </c>
      <c r="AR122" s="9" t="str">
        <f>FieldCard!F1438</f>
        <v>Poor</v>
      </c>
      <c r="AS122" t="str">
        <f>FieldCard!F1569</f>
        <v>Poor</v>
      </c>
      <c r="AT122" s="9" t="str">
        <f>FieldCard!F1704</f>
        <v>Poor</v>
      </c>
      <c r="AU122" s="9" t="str">
        <f>FieldCard!F1827</f>
        <v>Poor</v>
      </c>
      <c r="AV122" s="9" t="str">
        <f>FieldCard!F1957</f>
        <v>Poor</v>
      </c>
      <c r="AY122" t="str">
        <f>FieldCard!G119</f>
        <v>Good</v>
      </c>
      <c r="AZ122" t="str">
        <f>FieldCard!G241</f>
        <v>Fair</v>
      </c>
      <c r="BA122" t="str">
        <f>FieldCard!G371</f>
        <v>Fair</v>
      </c>
      <c r="BB122" t="str">
        <f>FieldCard!G503</f>
        <v>Good</v>
      </c>
      <c r="BC122" t="str">
        <f>FieldCard!G633</f>
        <v>Good</v>
      </c>
      <c r="BD122" t="str">
        <f>FieldCard!G763</f>
        <v>Poor</v>
      </c>
      <c r="BE122" t="str">
        <f>FieldCard!G898</f>
        <v>Missing</v>
      </c>
      <c r="BF122" t="str">
        <f>FieldCard!G1045</f>
        <v>Missing</v>
      </c>
      <c r="BG122" t="str">
        <f>FieldCard!G1174</f>
        <v>Fair</v>
      </c>
      <c r="BH122" t="str">
        <f>FieldCard!G1304</f>
        <v>Dead</v>
      </c>
      <c r="BI122" t="str">
        <f>FieldCard!G1438</f>
        <v>Moribund</v>
      </c>
      <c r="BJ122" t="str">
        <f>FieldCard!G1569</f>
        <v>Missing</v>
      </c>
      <c r="BK122" t="str">
        <f>FieldCard!G1704</f>
        <v>Fair</v>
      </c>
      <c r="BL122" t="str">
        <f>FieldCard!G1827</f>
        <v>Poor</v>
      </c>
      <c r="BM122" t="str">
        <f>FieldCard!G1957</f>
        <v>Poor</v>
      </c>
    </row>
    <row r="123" spans="16:65" ht="24" customHeight="1" x14ac:dyDescent="0.25">
      <c r="P123" s="9"/>
      <c r="Q123" s="9" t="str">
        <f>FieldCard!E120</f>
        <v>Fair</v>
      </c>
      <c r="R123" s="9" t="str">
        <f>FieldCard!E242</f>
        <v>Fair</v>
      </c>
      <c r="S123" s="9" t="str">
        <f>FieldCard!E372</f>
        <v>Fair</v>
      </c>
      <c r="T123" s="9"/>
      <c r="U123" s="9"/>
      <c r="V123" s="9"/>
      <c r="W123" s="9" t="str">
        <f>FieldCard!E899</f>
        <v>Poor</v>
      </c>
      <c r="X123" s="9" t="str">
        <f>FieldCard!E1046</f>
        <v>Missing</v>
      </c>
      <c r="Y123" s="9" t="str">
        <f>FieldCard!E1175</f>
        <v>Moribund</v>
      </c>
      <c r="Z123" s="9" t="str">
        <f>FieldCard!E1305</f>
        <v>Moribund</v>
      </c>
      <c r="AA123" s="9" t="str">
        <f>FieldCard!E1439</f>
        <v>Poor</v>
      </c>
      <c r="AB123" t="str">
        <f>FieldCard!E1570</f>
        <v>Poor</v>
      </c>
      <c r="AC123" s="9"/>
      <c r="AD123" s="9"/>
      <c r="AE123" s="9" t="str">
        <f>FieldCard!E1958</f>
        <v>Poor</v>
      </c>
      <c r="AF123" s="9"/>
      <c r="AG123" s="9"/>
      <c r="AH123" s="9" t="str">
        <f>FieldCard!F120</f>
        <v>Good</v>
      </c>
      <c r="AI123" s="9" t="str">
        <f>FieldCard!F242</f>
        <v>Fair</v>
      </c>
      <c r="AJ123" s="9" t="str">
        <f>FieldCard!F372</f>
        <v>Good</v>
      </c>
      <c r="AK123" s="9" t="str">
        <f>FieldCard!F504</f>
        <v>Fair</v>
      </c>
      <c r="AL123" s="9" t="str">
        <f>FieldCard!F634</f>
        <v>Good</v>
      </c>
      <c r="AM123" s="9" t="str">
        <f>FieldCard!F764</f>
        <v>Moribund</v>
      </c>
      <c r="AN123" s="9" t="str">
        <f>FieldCard!F899</f>
        <v>Fair</v>
      </c>
      <c r="AO123" s="9" t="str">
        <f>FieldCard!F1046</f>
        <v>Dead</v>
      </c>
      <c r="AP123" s="9" t="str">
        <f>FieldCard!F1175</f>
        <v>Moribund</v>
      </c>
      <c r="AQ123" s="9" t="str">
        <f>FieldCard!F1305</f>
        <v>Poor</v>
      </c>
      <c r="AR123" s="9" t="str">
        <f>FieldCard!F1439</f>
        <v>Poor</v>
      </c>
      <c r="AS123" t="str">
        <f>FieldCard!F1570</f>
        <v>Moribund</v>
      </c>
      <c r="AT123" s="9" t="str">
        <f>FieldCard!F1705</f>
        <v>Moribund</v>
      </c>
      <c r="AU123" s="9" t="str">
        <f>FieldCard!F1828</f>
        <v>Fair</v>
      </c>
      <c r="AV123" s="9" t="str">
        <f>FieldCard!F1958</f>
        <v>Poor</v>
      </c>
      <c r="AY123" t="str">
        <f>FieldCard!G120</f>
        <v>Good</v>
      </c>
      <c r="AZ123" t="str">
        <f>FieldCard!G242</f>
        <v>Fair</v>
      </c>
      <c r="BA123" t="str">
        <f>FieldCard!G372</f>
        <v>Fair</v>
      </c>
      <c r="BB123" t="str">
        <f>FieldCard!G504</f>
        <v>Fair</v>
      </c>
      <c r="BC123" t="str">
        <f>FieldCard!G634</f>
        <v>Good</v>
      </c>
      <c r="BD123" t="str">
        <f>FieldCard!G764</f>
        <v>Moribund</v>
      </c>
      <c r="BE123" t="str">
        <f>FieldCard!G899</f>
        <v>Missing</v>
      </c>
      <c r="BF123" t="str">
        <f>FieldCard!G1046</f>
        <v>Good</v>
      </c>
      <c r="BG123" t="str">
        <f>FieldCard!G1175</f>
        <v>Dead</v>
      </c>
      <c r="BH123" t="str">
        <f>FieldCard!G1305</f>
        <v>Dead</v>
      </c>
      <c r="BI123" t="str">
        <f>FieldCard!G1439</f>
        <v>Moribund</v>
      </c>
      <c r="BJ123" t="str">
        <f>FieldCard!G1570</f>
        <v>Poor</v>
      </c>
      <c r="BK123" t="str">
        <f>FieldCard!G1705</f>
        <v>Moribund</v>
      </c>
      <c r="BL123" t="str">
        <f>FieldCard!G1828</f>
        <v>Moribund</v>
      </c>
      <c r="BM123" t="str">
        <f>FieldCard!G1958</f>
        <v>Fair</v>
      </c>
    </row>
    <row r="124" spans="16:65" ht="24" customHeight="1" x14ac:dyDescent="0.25">
      <c r="P124" s="9"/>
      <c r="Q124" s="9" t="str">
        <f>FieldCard!E121</f>
        <v>Fair</v>
      </c>
      <c r="R124" s="9" t="str">
        <f>FieldCard!E243</f>
        <v>Fair</v>
      </c>
      <c r="S124" s="9" t="str">
        <f>FieldCard!E373</f>
        <v>Good</v>
      </c>
      <c r="T124" s="9"/>
      <c r="U124" s="9"/>
      <c r="V124" s="9"/>
      <c r="W124" s="9" t="str">
        <f>FieldCard!E900</f>
        <v>Poor</v>
      </c>
      <c r="X124" s="9" t="str">
        <f>FieldCard!E1047</f>
        <v>Poor</v>
      </c>
      <c r="Y124" s="9" t="str">
        <f>FieldCard!E1176</f>
        <v>Fair</v>
      </c>
      <c r="Z124" s="9" t="str">
        <f>FieldCard!E1306</f>
        <v>Poor</v>
      </c>
      <c r="AA124" s="9" t="str">
        <f>FieldCard!E1440</f>
        <v>Poor</v>
      </c>
      <c r="AB124" t="str">
        <f>FieldCard!E1571</f>
        <v>Fair</v>
      </c>
      <c r="AC124" s="9"/>
      <c r="AD124" s="9"/>
      <c r="AE124" s="9" t="str">
        <f>FieldCard!E1959</f>
        <v>Poor</v>
      </c>
      <c r="AF124" s="9"/>
      <c r="AG124" s="9"/>
      <c r="AH124" s="9" t="str">
        <f>FieldCard!F121</f>
        <v>Good</v>
      </c>
      <c r="AI124" s="9" t="str">
        <f>FieldCard!F243</f>
        <v>Poor</v>
      </c>
      <c r="AJ124" s="9" t="str">
        <f>FieldCard!F373</f>
        <v>Good</v>
      </c>
      <c r="AK124" s="9" t="str">
        <f>FieldCard!F505</f>
        <v>Fair</v>
      </c>
      <c r="AL124" s="9" t="str">
        <f>FieldCard!F635</f>
        <v>Good</v>
      </c>
      <c r="AM124" s="9" t="str">
        <f>FieldCard!F765</f>
        <v>Good</v>
      </c>
      <c r="AN124" s="9" t="str">
        <f>FieldCard!F900</f>
        <v>Poor</v>
      </c>
      <c r="AO124" s="9" t="str">
        <f>FieldCard!F1047</f>
        <v>Dead</v>
      </c>
      <c r="AP124" s="9" t="str">
        <f>FieldCard!F1176</f>
        <v>Moribund</v>
      </c>
      <c r="AQ124" s="9" t="str">
        <f>FieldCard!F1306</f>
        <v>Moribund</v>
      </c>
      <c r="AR124" s="9" t="str">
        <f>FieldCard!F1440</f>
        <v>Poor</v>
      </c>
      <c r="AS124" t="str">
        <f>FieldCard!F1571</f>
        <v>Poor</v>
      </c>
      <c r="AT124" s="9" t="str">
        <f>FieldCard!F1706</f>
        <v>Moribund</v>
      </c>
      <c r="AU124" s="9" t="str">
        <f>FieldCard!F1829</f>
        <v>Poor</v>
      </c>
      <c r="AV124" s="9" t="str">
        <f>FieldCard!F1959</f>
        <v>Poor</v>
      </c>
      <c r="AY124" t="str">
        <f>FieldCard!G121</f>
        <v>Good</v>
      </c>
      <c r="AZ124" t="str">
        <f>FieldCard!G243</f>
        <v>Good</v>
      </c>
      <c r="BA124" t="str">
        <f>FieldCard!G373</f>
        <v>Good</v>
      </c>
      <c r="BB124" t="str">
        <f>FieldCard!G505</f>
        <v>Fair</v>
      </c>
      <c r="BC124" t="str">
        <f>FieldCard!G635</f>
        <v>Good</v>
      </c>
      <c r="BD124" t="str">
        <f>FieldCard!G765</f>
        <v>Fair</v>
      </c>
      <c r="BE124" t="str">
        <f>FieldCard!G900</f>
        <v>Missing</v>
      </c>
      <c r="BF124" t="str">
        <f>FieldCard!G1047</f>
        <v>Dead</v>
      </c>
      <c r="BG124" t="str">
        <f>FieldCard!G1176</f>
        <v>Missing</v>
      </c>
      <c r="BH124" t="str">
        <f>FieldCard!G1306</f>
        <v>Dead</v>
      </c>
      <c r="BI124" t="str">
        <f>FieldCard!G1440</f>
        <v>Poor</v>
      </c>
      <c r="BJ124" t="str">
        <f>FieldCard!G1571</f>
        <v>Dead</v>
      </c>
      <c r="BK124" t="str">
        <f>FieldCard!G1706</f>
        <v>Dead</v>
      </c>
      <c r="BL124" t="str">
        <f>FieldCard!G1829</f>
        <v>Good</v>
      </c>
      <c r="BM124" t="str">
        <f>FieldCard!G1959</f>
        <v>Poor</v>
      </c>
    </row>
    <row r="125" spans="16:65" ht="24" customHeight="1" x14ac:dyDescent="0.25">
      <c r="P125" s="9"/>
      <c r="Q125" s="9" t="str">
        <f>FieldCard!E122</f>
        <v>Fair</v>
      </c>
      <c r="R125" s="9" t="str">
        <f>FieldCard!E244</f>
        <v>Fair</v>
      </c>
      <c r="S125" s="9" t="str">
        <f>FieldCard!E374</f>
        <v>Good</v>
      </c>
      <c r="T125" s="9"/>
      <c r="U125" s="9"/>
      <c r="V125" s="9"/>
      <c r="W125" s="9" t="str">
        <f>FieldCard!E901</f>
        <v>Poor</v>
      </c>
      <c r="X125" s="9" t="str">
        <f>FieldCard!E1048</f>
        <v>Poor</v>
      </c>
      <c r="Y125" s="9" t="str">
        <f>FieldCard!E1177</f>
        <v>Poor</v>
      </c>
      <c r="Z125" s="9" t="str">
        <f>FieldCard!E1307</f>
        <v>Poor</v>
      </c>
      <c r="AA125" s="9" t="str">
        <f>FieldCard!E1441</f>
        <v>Poor</v>
      </c>
      <c r="AB125" t="str">
        <f>FieldCard!E1572</f>
        <v>Fair</v>
      </c>
      <c r="AC125" s="9"/>
      <c r="AD125" s="9"/>
      <c r="AE125" s="9" t="str">
        <f>FieldCard!E1960</f>
        <v>Poor</v>
      </c>
      <c r="AF125" s="9"/>
      <c r="AG125" s="9"/>
      <c r="AH125" s="9" t="str">
        <f>FieldCard!F122</f>
        <v>Fair</v>
      </c>
      <c r="AI125" s="9" t="str">
        <f>FieldCard!F244</f>
        <v>Fair</v>
      </c>
      <c r="AJ125" s="9" t="str">
        <f>FieldCard!F374</f>
        <v>Good</v>
      </c>
      <c r="AK125" s="9" t="str">
        <f>FieldCard!F506</f>
        <v>Fair</v>
      </c>
      <c r="AL125" s="9" t="str">
        <f>FieldCard!F636</f>
        <v>Good</v>
      </c>
      <c r="AM125" s="9" t="str">
        <f>FieldCard!F766</f>
        <v>Good</v>
      </c>
      <c r="AN125" s="9" t="str">
        <f>FieldCard!F901</f>
        <v>Missing</v>
      </c>
      <c r="AO125" s="9" t="str">
        <f>FieldCard!F1048</f>
        <v>Fair</v>
      </c>
      <c r="AP125" s="9" t="str">
        <f>FieldCard!F1177</f>
        <v>Fair</v>
      </c>
      <c r="AQ125" s="9" t="str">
        <f>FieldCard!F1307</f>
        <v>Poor</v>
      </c>
      <c r="AR125" s="9" t="str">
        <f>FieldCard!F1441</f>
        <v>Poor</v>
      </c>
      <c r="AS125" t="str">
        <f>FieldCard!F1572</f>
        <v>Fair</v>
      </c>
      <c r="AT125" s="9" t="str">
        <f>FieldCard!F1707</f>
        <v>Poor</v>
      </c>
      <c r="AU125" s="9" t="str">
        <f>FieldCard!F1830</f>
        <v>Moribund</v>
      </c>
      <c r="AV125" s="9" t="str">
        <f>FieldCard!F1960</f>
        <v>Fair</v>
      </c>
      <c r="AY125" t="str">
        <f>FieldCard!G122</f>
        <v>Good</v>
      </c>
      <c r="AZ125" t="str">
        <f>FieldCard!G244</f>
        <v>Fair</v>
      </c>
      <c r="BA125" t="str">
        <f>FieldCard!G374</f>
        <v>Good</v>
      </c>
      <c r="BB125" t="str">
        <f>FieldCard!G506</f>
        <v>Good</v>
      </c>
      <c r="BC125" t="str">
        <f>FieldCard!G636</f>
        <v>Poor</v>
      </c>
      <c r="BD125" t="str">
        <f>FieldCard!G766</f>
        <v>Good</v>
      </c>
      <c r="BE125" t="str">
        <f>FieldCard!G901</f>
        <v>Missing</v>
      </c>
      <c r="BF125" t="str">
        <f>FieldCard!G1048</f>
        <v>Missing</v>
      </c>
      <c r="BG125" t="str">
        <f>FieldCard!G1177</f>
        <v>Dead</v>
      </c>
      <c r="BH125" t="str">
        <f>FieldCard!G1307</f>
        <v>Moribund</v>
      </c>
      <c r="BI125" t="str">
        <f>FieldCard!G1441</f>
        <v>Poor</v>
      </c>
      <c r="BJ125" t="str">
        <f>FieldCard!G1572</f>
        <v>Moribund</v>
      </c>
      <c r="BK125" t="str">
        <f>FieldCard!G1707</f>
        <v>Poor</v>
      </c>
      <c r="BL125" t="str">
        <f>FieldCard!G1830</f>
        <v>Poor</v>
      </c>
      <c r="BM125" t="str">
        <f>FieldCard!G1960</f>
        <v>Poor</v>
      </c>
    </row>
    <row r="126" spans="16:65" ht="24" customHeight="1" x14ac:dyDescent="0.25">
      <c r="P126" s="9"/>
      <c r="Q126" s="9" t="str">
        <f>FieldCard!E123</f>
        <v>Fair</v>
      </c>
      <c r="R126" s="9" t="str">
        <f>FieldCard!E245</f>
        <v>Poor</v>
      </c>
      <c r="S126" s="9" t="str">
        <f>FieldCard!E375</f>
        <v>Good</v>
      </c>
      <c r="T126" s="9"/>
      <c r="U126" s="9"/>
      <c r="V126" s="9"/>
      <c r="W126" s="9" t="str">
        <f>FieldCard!E902</f>
        <v>Missing</v>
      </c>
      <c r="X126" s="9" t="str">
        <f>FieldCard!E1049</f>
        <v>Poor</v>
      </c>
      <c r="Y126" s="9" t="str">
        <f>FieldCard!E1178</f>
        <v>Fair</v>
      </c>
      <c r="Z126" s="9" t="str">
        <f>FieldCard!E1308</f>
        <v>Poor</v>
      </c>
      <c r="AA126" s="9" t="str">
        <f>FieldCard!E1442</f>
        <v>Poor</v>
      </c>
      <c r="AB126" t="str">
        <f>FieldCard!E1573</f>
        <v>Poor</v>
      </c>
      <c r="AC126" s="9"/>
      <c r="AD126" s="9"/>
      <c r="AE126" s="9" t="str">
        <f>FieldCard!E1961</f>
        <v>Fair</v>
      </c>
      <c r="AF126" s="9"/>
      <c r="AG126" s="9"/>
      <c r="AH126" s="9" t="str">
        <f>FieldCard!F123</f>
        <v>Fair</v>
      </c>
      <c r="AI126" s="9" t="str">
        <f>FieldCard!F245</f>
        <v>Good</v>
      </c>
      <c r="AJ126" s="9" t="str">
        <f>FieldCard!F375</f>
        <v>Fair</v>
      </c>
      <c r="AK126" s="9" t="str">
        <f>FieldCard!F507</f>
        <v>Fair</v>
      </c>
      <c r="AL126" s="9" t="str">
        <f>FieldCard!F637</f>
        <v>Poor</v>
      </c>
      <c r="AM126" s="9" t="str">
        <f>FieldCard!F767</f>
        <v>Fair</v>
      </c>
      <c r="AN126" s="9" t="str">
        <f>FieldCard!F902</f>
        <v>Missing</v>
      </c>
      <c r="AO126" s="9" t="str">
        <f>FieldCard!F1049</f>
        <v>Fair</v>
      </c>
      <c r="AP126" s="9" t="str">
        <f>FieldCard!F1178</f>
        <v>Dead</v>
      </c>
      <c r="AQ126" s="9" t="str">
        <f>FieldCard!F1308</f>
        <v>Poor</v>
      </c>
      <c r="AR126" s="9" t="str">
        <f>FieldCard!F1442</f>
        <v>Moribund</v>
      </c>
      <c r="AS126" t="str">
        <f>FieldCard!F1573</f>
        <v>Fair</v>
      </c>
      <c r="AT126" s="9" t="str">
        <f>FieldCard!F1708</f>
        <v>Poor</v>
      </c>
      <c r="AU126" s="9" t="str">
        <f>FieldCard!F1831</f>
        <v>Fair</v>
      </c>
      <c r="AV126" s="9" t="str">
        <f>FieldCard!F1961</f>
        <v>Poor</v>
      </c>
      <c r="AY126" t="str">
        <f>FieldCard!G123</f>
        <v>Good</v>
      </c>
      <c r="AZ126" t="str">
        <f>FieldCard!G245</f>
        <v>Fair</v>
      </c>
      <c r="BA126" t="str">
        <f>FieldCard!G375</f>
        <v>Poor</v>
      </c>
      <c r="BB126" t="str">
        <f>FieldCard!G507</f>
        <v>Fair</v>
      </c>
      <c r="BC126" t="str">
        <f>FieldCard!G637</f>
        <v>Poor</v>
      </c>
      <c r="BD126" t="str">
        <f>FieldCard!G767</f>
        <v>Fair</v>
      </c>
      <c r="BE126" t="str">
        <f>FieldCard!G902</f>
        <v>Missing</v>
      </c>
      <c r="BF126" t="str">
        <f>FieldCard!G1049</f>
        <v>Missing</v>
      </c>
      <c r="BG126" t="str">
        <f>FieldCard!G1178</f>
        <v>Missing</v>
      </c>
      <c r="BH126" t="str">
        <f>FieldCard!G1308</f>
        <v>Moribund</v>
      </c>
      <c r="BI126" t="str">
        <f>FieldCard!G1442</f>
        <v>Poor</v>
      </c>
      <c r="BJ126" t="str">
        <f>FieldCard!G1573</f>
        <v>Poor</v>
      </c>
      <c r="BK126" t="str">
        <f>FieldCard!G1708</f>
        <v>Poor</v>
      </c>
      <c r="BL126" t="str">
        <f>FieldCard!G1831</f>
        <v>Missing</v>
      </c>
      <c r="BM126" t="str">
        <f>FieldCard!G1961</f>
        <v>Poor</v>
      </c>
    </row>
    <row r="127" spans="16:65" ht="24" customHeight="1" x14ac:dyDescent="0.25">
      <c r="P127" s="9"/>
      <c r="Q127" s="9" t="str">
        <f>FieldCard!E124</f>
        <v>Good</v>
      </c>
      <c r="R127" s="9" t="str">
        <f>FieldCard!E246</f>
        <v>Fair</v>
      </c>
      <c r="S127" s="9" t="str">
        <f>FieldCard!E376</f>
        <v>Fair</v>
      </c>
      <c r="T127" s="9"/>
      <c r="U127" s="9"/>
      <c r="V127" s="9"/>
      <c r="W127" s="9" t="str">
        <f>FieldCard!E903</f>
        <v>Poor</v>
      </c>
      <c r="X127" s="9" t="str">
        <f>FieldCard!E1050</f>
        <v>Moribund</v>
      </c>
      <c r="Y127" s="9" t="str">
        <f>FieldCard!E1179</f>
        <v>Poor</v>
      </c>
      <c r="Z127" s="9" t="str">
        <f>FieldCard!E1309</f>
        <v>Poor</v>
      </c>
      <c r="AA127" s="9" t="str">
        <f>FieldCard!E1443</f>
        <v>Poor</v>
      </c>
      <c r="AB127" t="str">
        <f>FieldCard!E1574</f>
        <v>Fair</v>
      </c>
      <c r="AC127" s="9"/>
      <c r="AD127" s="9"/>
      <c r="AE127" s="9" t="str">
        <f>FieldCard!E1962</f>
        <v>Poor</v>
      </c>
      <c r="AF127" s="9"/>
      <c r="AG127" s="9"/>
      <c r="AH127" s="9" t="str">
        <f>FieldCard!F124</f>
        <v>Poor</v>
      </c>
      <c r="AI127" s="9" t="str">
        <f>FieldCard!F246</f>
        <v>Fair</v>
      </c>
      <c r="AJ127" s="9" t="str">
        <f>FieldCard!F376</f>
        <v>Poor</v>
      </c>
      <c r="AK127" s="9" t="str">
        <f>FieldCard!F508</f>
        <v>Fair</v>
      </c>
      <c r="AL127" s="9" t="str">
        <f>FieldCard!F638</f>
        <v>Fair</v>
      </c>
      <c r="AM127" s="9" t="str">
        <f>FieldCard!F768</f>
        <v>Fair</v>
      </c>
      <c r="AN127" s="9" t="str">
        <f>FieldCard!F903</f>
        <v>Missing</v>
      </c>
      <c r="AO127" s="9" t="str">
        <f>FieldCard!F1050</f>
        <v>Poor</v>
      </c>
      <c r="AP127" s="9" t="str">
        <f>FieldCard!F1179</f>
        <v>Dead</v>
      </c>
      <c r="AQ127" s="9" t="str">
        <f>FieldCard!F1309</f>
        <v>Moribund</v>
      </c>
      <c r="AR127" s="9" t="str">
        <f>FieldCard!F1443</f>
        <v>Poor</v>
      </c>
      <c r="AS127" t="str">
        <f>FieldCard!F1574</f>
        <v>Moribund</v>
      </c>
      <c r="AT127" s="9" t="str">
        <f>FieldCard!F1709</f>
        <v>Fair</v>
      </c>
      <c r="AU127" s="9" t="str">
        <f>FieldCard!F1832</f>
        <v>Fair</v>
      </c>
      <c r="AV127" s="9" t="str">
        <f>FieldCard!F1962</f>
        <v>Poor</v>
      </c>
      <c r="AZ127" t="str">
        <f>FieldCard!G246</f>
        <v>Good</v>
      </c>
      <c r="BA127" t="str">
        <f>FieldCard!G376</f>
        <v>Fair</v>
      </c>
      <c r="BB127" t="str">
        <f>FieldCard!G508</f>
        <v>Fair</v>
      </c>
      <c r="BC127" t="str">
        <f>FieldCard!G638</f>
        <v>Poor</v>
      </c>
      <c r="BD127" t="str">
        <f>FieldCard!G768</f>
        <v>Fair</v>
      </c>
      <c r="BE127" t="str">
        <f>FieldCard!G903</f>
        <v>Missing</v>
      </c>
      <c r="BF127" t="str">
        <f>FieldCard!G1050</f>
        <v>Dead</v>
      </c>
      <c r="BG127" t="str">
        <f>FieldCard!G1179</f>
        <v>Missing</v>
      </c>
      <c r="BH127" t="str">
        <f>FieldCard!G1309</f>
        <v>Moribund</v>
      </c>
      <c r="BI127" t="str">
        <f>FieldCard!G1443</f>
        <v>Poor</v>
      </c>
      <c r="BJ127" t="str">
        <f>FieldCard!G1574</f>
        <v>Moribund</v>
      </c>
      <c r="BK127" t="str">
        <f>FieldCard!G1709</f>
        <v>Dead</v>
      </c>
      <c r="BL127" t="str">
        <f>FieldCard!G1832</f>
        <v>Poor</v>
      </c>
      <c r="BM127" t="str">
        <f>FieldCard!G1962</f>
        <v>Moribund</v>
      </c>
    </row>
    <row r="128" spans="16:65" ht="24" customHeight="1" x14ac:dyDescent="0.25">
      <c r="P128" s="9"/>
      <c r="Q128" s="9" t="str">
        <f>FieldCard!E125</f>
        <v>Good</v>
      </c>
      <c r="R128" s="9" t="str">
        <f>FieldCard!E247</f>
        <v>Fair</v>
      </c>
      <c r="S128" s="9" t="str">
        <f>FieldCard!E377</f>
        <v>Good</v>
      </c>
      <c r="T128" s="9"/>
      <c r="U128" s="9"/>
      <c r="V128" s="9"/>
      <c r="W128" s="9" t="str">
        <f>FieldCard!E904</f>
        <v>Poor</v>
      </c>
      <c r="X128" s="9" t="str">
        <f>FieldCard!E1051</f>
        <v>Poor</v>
      </c>
      <c r="Y128" s="9" t="str">
        <f>FieldCard!E1180</f>
        <v>Moribund</v>
      </c>
      <c r="Z128" s="9" t="str">
        <f>FieldCard!E1310</f>
        <v>Poor</v>
      </c>
      <c r="AA128" s="9" t="str">
        <f>FieldCard!E1444</f>
        <v>Poor</v>
      </c>
      <c r="AB128" t="str">
        <f>FieldCard!E1575</f>
        <v>Missing</v>
      </c>
      <c r="AC128" s="9"/>
      <c r="AD128" s="9"/>
      <c r="AE128" s="9" t="str">
        <f>FieldCard!E1963</f>
        <v>Poor</v>
      </c>
      <c r="AF128" s="9"/>
      <c r="AG128" s="9"/>
      <c r="AH128" s="9" t="str">
        <f>FieldCard!F125</f>
        <v>Fair</v>
      </c>
      <c r="AI128" s="9" t="str">
        <f>FieldCard!F247</f>
        <v>Fair</v>
      </c>
      <c r="AJ128" s="9" t="str">
        <f>FieldCard!F377</f>
        <v>Fair</v>
      </c>
      <c r="AK128" s="9" t="str">
        <f>FieldCard!F509</f>
        <v>Fair</v>
      </c>
      <c r="AL128" s="9" t="str">
        <f>FieldCard!F639</f>
        <v>Fair</v>
      </c>
      <c r="AM128" s="9" t="str">
        <f>FieldCard!F769</f>
        <v>Good</v>
      </c>
      <c r="AN128" s="9" t="str">
        <f>FieldCard!F904</f>
        <v>Poor</v>
      </c>
      <c r="AO128" s="9" t="str">
        <f>FieldCard!F1051</f>
        <v>Fair</v>
      </c>
      <c r="AP128" s="9" t="str">
        <f>FieldCard!F1180</f>
        <v>Moribund</v>
      </c>
      <c r="AQ128" s="9" t="str">
        <f>FieldCard!F1310</f>
        <v>Poor</v>
      </c>
      <c r="AR128" s="9" t="str">
        <f>FieldCard!F1444</f>
        <v>Poor</v>
      </c>
      <c r="AS128" t="str">
        <f>FieldCard!F1575</f>
        <v>Poor</v>
      </c>
      <c r="AU128" s="9" t="str">
        <f>FieldCard!F1833</f>
        <v>Poor</v>
      </c>
      <c r="AV128" s="9" t="str">
        <f>FieldCard!F1963</f>
        <v>Poor</v>
      </c>
      <c r="AZ128" t="str">
        <f>FieldCard!G247</f>
        <v>Fair</v>
      </c>
      <c r="BA128" t="str">
        <f>FieldCard!G377</f>
        <v>Fair</v>
      </c>
      <c r="BB128" t="str">
        <f>FieldCard!G509</f>
        <v>Fair</v>
      </c>
      <c r="BC128" t="str">
        <f>FieldCard!G639</f>
        <v>Fair</v>
      </c>
      <c r="BD128" t="str">
        <f>FieldCard!G769</f>
        <v>Good</v>
      </c>
      <c r="BE128" t="str">
        <f>FieldCard!G904</f>
        <v>Fair</v>
      </c>
      <c r="BF128" t="str">
        <f>FieldCard!G1051</f>
        <v>Good</v>
      </c>
      <c r="BG128" t="str">
        <f>FieldCard!G1180</f>
        <v>Missing</v>
      </c>
      <c r="BH128" t="str">
        <f>FieldCard!G1310</f>
        <v>Moribund</v>
      </c>
      <c r="BI128" t="str">
        <f>FieldCard!G1444</f>
        <v>Poor</v>
      </c>
      <c r="BJ128" t="str">
        <f>FieldCard!G1575</f>
        <v>Dead</v>
      </c>
      <c r="BK128" t="str">
        <f>FieldCard!G1710</f>
        <v>Poor</v>
      </c>
      <c r="BL128" t="str">
        <f>FieldCard!G1833</f>
        <v>Poor</v>
      </c>
      <c r="BM128" t="str">
        <f>FieldCard!G1963</f>
        <v>Poor</v>
      </c>
    </row>
    <row r="129" spans="16:65" ht="24" customHeight="1" x14ac:dyDescent="0.25">
      <c r="P129" s="9"/>
      <c r="Q129" s="9" t="str">
        <f>FieldCard!E126</f>
        <v>Good</v>
      </c>
      <c r="R129" s="9" t="str">
        <f>FieldCard!E248</f>
        <v>Poor</v>
      </c>
      <c r="S129" s="9" t="str">
        <f>FieldCard!E378</f>
        <v>Fair</v>
      </c>
      <c r="T129" s="9"/>
      <c r="U129" s="9"/>
      <c r="V129" s="9"/>
      <c r="W129" s="9" t="str">
        <f>FieldCard!E905</f>
        <v>Fair</v>
      </c>
      <c r="X129" s="9" t="str">
        <f>FieldCard!E1052</f>
        <v>Fair</v>
      </c>
      <c r="Y129" s="9" t="str">
        <f>FieldCard!E1181</f>
        <v>Poor</v>
      </c>
      <c r="Z129" s="9" t="str">
        <f>FieldCard!E1311</f>
        <v>Poor</v>
      </c>
      <c r="AA129" s="9" t="str">
        <f>FieldCard!E1445</f>
        <v>Poor</v>
      </c>
      <c r="AB129" t="str">
        <f>FieldCard!E1576</f>
        <v>Poor</v>
      </c>
      <c r="AC129" s="9"/>
      <c r="AD129" s="9"/>
      <c r="AE129" s="9" t="str">
        <f>FieldCard!E1964</f>
        <v>Poor</v>
      </c>
      <c r="AF129" s="9"/>
      <c r="AG129" s="9"/>
      <c r="AH129" s="9" t="str">
        <f>FieldCard!F126</f>
        <v>Fair</v>
      </c>
      <c r="AI129" s="9" t="str">
        <f>FieldCard!F248</f>
        <v>Good</v>
      </c>
      <c r="AJ129" s="9" t="str">
        <f>FieldCard!F378</f>
        <v>Fair</v>
      </c>
      <c r="AK129" s="9" t="str">
        <f>FieldCard!F510</f>
        <v>Fair</v>
      </c>
      <c r="AL129" s="9" t="str">
        <f>FieldCard!F640</f>
        <v>Fair</v>
      </c>
      <c r="AM129" s="9" t="str">
        <f>FieldCard!F770</f>
        <v>Fair</v>
      </c>
      <c r="AN129" s="9" t="str">
        <f>FieldCard!F905</f>
        <v>Moribund</v>
      </c>
      <c r="AO129" s="9" t="str">
        <f>FieldCard!F1052</f>
        <v>Fair</v>
      </c>
      <c r="AP129" s="9" t="str">
        <f>FieldCard!F1181</f>
        <v>Moribund</v>
      </c>
      <c r="AQ129" s="9" t="str">
        <f>FieldCard!F1311</f>
        <v>Poor</v>
      </c>
      <c r="AR129" s="9" t="str">
        <f>FieldCard!F1445</f>
        <v>Moribund</v>
      </c>
      <c r="AS129" t="str">
        <f>FieldCard!F1576</f>
        <v>Poor</v>
      </c>
      <c r="AU129" s="9" t="str">
        <f>FieldCard!F1834</f>
        <v>Poor</v>
      </c>
      <c r="AV129" s="9" t="str">
        <f>FieldCard!F1964</f>
        <v>Poor</v>
      </c>
      <c r="AZ129" t="str">
        <f>FieldCard!G248</f>
        <v>Good</v>
      </c>
      <c r="BA129" t="str">
        <f>FieldCard!G378</f>
        <v>Fair</v>
      </c>
      <c r="BB129" t="str">
        <f>FieldCard!G510</f>
        <v>Good</v>
      </c>
      <c r="BC129" t="str">
        <f>FieldCard!G640</f>
        <v>Good</v>
      </c>
      <c r="BD129" t="str">
        <f>FieldCard!G770</f>
        <v>Fair</v>
      </c>
      <c r="BE129" t="str">
        <f>FieldCard!G905</f>
        <v>Missing</v>
      </c>
      <c r="BF129" t="str">
        <f>FieldCard!G1052</f>
        <v>Fair</v>
      </c>
      <c r="BG129" t="str">
        <f>FieldCard!G1181</f>
        <v>Dead</v>
      </c>
      <c r="BH129" t="str">
        <f>FieldCard!G1311</f>
        <v>Moribund</v>
      </c>
      <c r="BI129" t="str">
        <f>FieldCard!G1445</f>
        <v>Poor</v>
      </c>
      <c r="BJ129" t="str">
        <f>FieldCard!G1576</f>
        <v>Moribund</v>
      </c>
      <c r="BK129" t="str">
        <f>FieldCard!G1711</f>
        <v>Poor</v>
      </c>
      <c r="BL129" t="str">
        <f>FieldCard!G1834</f>
        <v>Fair</v>
      </c>
      <c r="BM129" t="str">
        <f>FieldCard!G1964</f>
        <v>Moribund</v>
      </c>
    </row>
    <row r="130" spans="16:65" ht="24" customHeight="1" x14ac:dyDescent="0.25">
      <c r="P130" s="9"/>
      <c r="Q130" s="9" t="str">
        <f>FieldCard!E127</f>
        <v>Good</v>
      </c>
      <c r="R130" s="9" t="str">
        <f>FieldCard!E249</f>
        <v>Good</v>
      </c>
      <c r="S130" s="9" t="str">
        <f>FieldCard!E379</f>
        <v>Good</v>
      </c>
      <c r="T130" s="9"/>
      <c r="U130" s="9"/>
      <c r="V130" s="9"/>
      <c r="W130" s="9" t="str">
        <f>FieldCard!E906</f>
        <v>Poor</v>
      </c>
      <c r="X130" s="9" t="str">
        <f>FieldCard!E1053</f>
        <v>Poor</v>
      </c>
      <c r="Y130" s="9" t="str">
        <f>FieldCard!E1182</f>
        <v>Fair</v>
      </c>
      <c r="Z130" s="9" t="str">
        <f>FieldCard!E1312</f>
        <v>Poor</v>
      </c>
      <c r="AA130" s="9" t="str">
        <f>FieldCard!E1446</f>
        <v>Poor</v>
      </c>
      <c r="AB130" t="str">
        <f>FieldCard!E1577</f>
        <v>Poor</v>
      </c>
      <c r="AC130" s="9"/>
      <c r="AD130" s="9"/>
      <c r="AE130" s="9" t="str">
        <f>FieldCard!E1965</f>
        <v>Poor</v>
      </c>
      <c r="AF130" s="9"/>
      <c r="AG130" s="9"/>
      <c r="AH130" s="9" t="str">
        <f>FieldCard!F127</f>
        <v>Fair</v>
      </c>
      <c r="AI130" s="9" t="str">
        <f>FieldCard!F249</f>
        <v>Good</v>
      </c>
      <c r="AJ130" s="9" t="str">
        <f>FieldCard!F379</f>
        <v>Good</v>
      </c>
      <c r="AK130" s="9" t="str">
        <f>FieldCard!F511</f>
        <v>Fair</v>
      </c>
      <c r="AL130" s="9" t="str">
        <f>FieldCard!F641</f>
        <v>Fair</v>
      </c>
      <c r="AM130" s="9" t="str">
        <f>FieldCard!F771</f>
        <v>Fair</v>
      </c>
      <c r="AN130" s="9" t="str">
        <f>FieldCard!F906</f>
        <v>Fair</v>
      </c>
      <c r="AO130" s="9" t="str">
        <f>FieldCard!F1053</f>
        <v>Poor</v>
      </c>
      <c r="AP130" s="9" t="str">
        <f>FieldCard!F1182</f>
        <v>Dead</v>
      </c>
      <c r="AQ130" s="9" t="str">
        <f>FieldCard!F1312</f>
        <v>Poor</v>
      </c>
      <c r="AR130" s="9" t="str">
        <f>FieldCard!F1446</f>
        <v>Moribund</v>
      </c>
      <c r="AS130" t="str">
        <f>FieldCard!F1577</f>
        <v>Moribund</v>
      </c>
      <c r="AU130" s="9" t="str">
        <f>FieldCard!F1835</f>
        <v>Poor</v>
      </c>
      <c r="AV130" s="9" t="str">
        <f>FieldCard!F1965</f>
        <v>Poor</v>
      </c>
      <c r="AZ130" t="str">
        <f>FieldCard!G249</f>
        <v>Good</v>
      </c>
      <c r="BA130" t="str">
        <f>FieldCard!G379</f>
        <v>Good</v>
      </c>
      <c r="BB130" t="str">
        <f>FieldCard!G511</f>
        <v>Fair</v>
      </c>
      <c r="BC130" t="str">
        <f>FieldCard!G641</f>
        <v>Fair</v>
      </c>
      <c r="BD130" t="str">
        <f>FieldCard!G771</f>
        <v>Good</v>
      </c>
      <c r="BE130" t="str">
        <f>FieldCard!G906</f>
        <v>Poor</v>
      </c>
      <c r="BF130" t="str">
        <f>FieldCard!G1053</f>
        <v>Missing</v>
      </c>
      <c r="BG130" t="str">
        <f>FieldCard!G1182</f>
        <v>Dead</v>
      </c>
      <c r="BH130" t="str">
        <f>FieldCard!G1312</f>
        <v>Moribund</v>
      </c>
      <c r="BI130" t="str">
        <f>FieldCard!G1446</f>
        <v>Moribund</v>
      </c>
      <c r="BJ130" t="str">
        <f>FieldCard!G1577</f>
        <v>Moribund</v>
      </c>
      <c r="BK130" t="str">
        <f>FieldCard!G1712</f>
        <v>Poor</v>
      </c>
      <c r="BL130" t="str">
        <f>FieldCard!G1835</f>
        <v>Dead</v>
      </c>
      <c r="BM130" t="str">
        <f>FieldCard!G1965</f>
        <v>Poor</v>
      </c>
    </row>
    <row r="131" spans="16:65" ht="24" customHeight="1" x14ac:dyDescent="0.25">
      <c r="P131" s="9"/>
      <c r="Q131" s="9"/>
      <c r="R131" s="9" t="str">
        <f>FieldCard!E250</f>
        <v>Fair</v>
      </c>
      <c r="S131" s="9" t="str">
        <f>FieldCard!E380</f>
        <v>Fair</v>
      </c>
      <c r="T131" s="9"/>
      <c r="U131" s="9"/>
      <c r="V131" s="9"/>
      <c r="W131" s="9" t="str">
        <f>FieldCard!E907</f>
        <v>Dead</v>
      </c>
      <c r="X131" s="9" t="str">
        <f>FieldCard!E1054</f>
        <v>Poor</v>
      </c>
      <c r="Y131" s="9" t="str">
        <f>FieldCard!E1183</f>
        <v>Poor</v>
      </c>
      <c r="Z131" s="9" t="str">
        <f>FieldCard!E1313</f>
        <v>Poor</v>
      </c>
      <c r="AA131" s="9" t="str">
        <f>FieldCard!E1447</f>
        <v>Poor</v>
      </c>
      <c r="AB131" t="str">
        <f>FieldCard!E1578</f>
        <v>Poor</v>
      </c>
      <c r="AC131" s="9"/>
      <c r="AD131" s="9"/>
      <c r="AE131" s="9" t="str">
        <f>FieldCard!E1966</f>
        <v>Poor</v>
      </c>
      <c r="AF131" s="9"/>
      <c r="AG131" s="9"/>
      <c r="AH131" s="9"/>
      <c r="AI131" s="9" t="str">
        <f>FieldCard!F250</f>
        <v>Fair</v>
      </c>
      <c r="AJ131" s="9" t="str">
        <f>FieldCard!F380</f>
        <v>Poor</v>
      </c>
      <c r="AK131" s="9" t="str">
        <f>FieldCard!F512</f>
        <v>Good</v>
      </c>
      <c r="AL131" s="9" t="str">
        <f>FieldCard!F642</f>
        <v>Good</v>
      </c>
      <c r="AM131" s="9" t="str">
        <f>FieldCard!F772</f>
        <v>Poor</v>
      </c>
      <c r="AN131" s="9" t="str">
        <f>FieldCard!F907</f>
        <v>Poor</v>
      </c>
      <c r="AO131" s="9" t="str">
        <f>FieldCard!F1054</f>
        <v>Fair</v>
      </c>
      <c r="AP131" s="9" t="str">
        <f>FieldCard!F1183</f>
        <v>Dead</v>
      </c>
      <c r="AQ131" s="9" t="str">
        <f>FieldCard!F1313</f>
        <v>Poor</v>
      </c>
      <c r="AR131" s="9" t="str">
        <f>FieldCard!F1447</f>
        <v>Moribund</v>
      </c>
      <c r="AS131" t="str">
        <f>FieldCard!F1578</f>
        <v>Poor</v>
      </c>
      <c r="AU131" s="9" t="str">
        <f>FieldCard!F1836</f>
        <v>Poor</v>
      </c>
      <c r="AV131" s="9" t="str">
        <f>FieldCard!F1966</f>
        <v>Poor</v>
      </c>
      <c r="AZ131" t="str">
        <f>FieldCard!G250</f>
        <v>Good</v>
      </c>
      <c r="BA131" t="str">
        <f>FieldCard!G380</f>
        <v>Good</v>
      </c>
      <c r="BB131" t="str">
        <f>FieldCard!G512</f>
        <v>Good</v>
      </c>
      <c r="BC131" t="str">
        <f>FieldCard!G642</f>
        <v>Fair</v>
      </c>
      <c r="BD131" t="str">
        <f>FieldCard!G772</f>
        <v>Poor</v>
      </c>
      <c r="BE131" t="str">
        <f>FieldCard!G907</f>
        <v>Missing</v>
      </c>
      <c r="BF131" t="str">
        <f>FieldCard!G1054</f>
        <v>Good</v>
      </c>
      <c r="BG131" t="str">
        <f>FieldCard!G1183</f>
        <v>Poor</v>
      </c>
      <c r="BH131" t="str">
        <f>FieldCard!G1313</f>
        <v>Moribund</v>
      </c>
      <c r="BI131" t="str">
        <f>FieldCard!G1447</f>
        <v>Dead</v>
      </c>
      <c r="BJ131" t="str">
        <f>FieldCard!G1578</f>
        <v>Moribund</v>
      </c>
      <c r="BK131" t="str">
        <f>FieldCard!G1713</f>
        <v>Poor</v>
      </c>
      <c r="BL131" t="str">
        <f>FieldCard!G1836</f>
        <v>Poor</v>
      </c>
      <c r="BM131" t="str">
        <f>FieldCard!G1966</f>
        <v>Poor</v>
      </c>
    </row>
    <row r="132" spans="16:65" ht="24" customHeight="1" x14ac:dyDescent="0.25">
      <c r="P132" s="9"/>
      <c r="Q132" s="9"/>
      <c r="R132" s="9" t="str">
        <f>FieldCard!E251</f>
        <v>Good</v>
      </c>
      <c r="S132" s="9" t="str">
        <f>FieldCard!E381</f>
        <v>Good</v>
      </c>
      <c r="T132" s="9"/>
      <c r="U132" s="9"/>
      <c r="V132" s="9"/>
      <c r="W132" s="9" t="str">
        <f>FieldCard!E908</f>
        <v>Poor</v>
      </c>
      <c r="X132" s="9" t="str">
        <f>FieldCard!E1055</f>
        <v>Poor</v>
      </c>
      <c r="Y132" s="9" t="str">
        <f>FieldCard!E1184</f>
        <v>Poor</v>
      </c>
      <c r="Z132" s="9" t="str">
        <f>FieldCard!E1314</f>
        <v>Poor</v>
      </c>
      <c r="AA132" s="9" t="str">
        <f>FieldCard!E1448</f>
        <v>Poor</v>
      </c>
      <c r="AB132" t="str">
        <f>FieldCard!E1579</f>
        <v>Fair</v>
      </c>
      <c r="AC132" s="9"/>
      <c r="AD132" s="9"/>
      <c r="AE132" s="9" t="str">
        <f>FieldCard!E1967</f>
        <v>Poor</v>
      </c>
      <c r="AF132" s="9"/>
      <c r="AG132" s="9"/>
      <c r="AH132" s="9"/>
      <c r="AI132" s="9" t="str">
        <f>FieldCard!F251</f>
        <v>Fair</v>
      </c>
      <c r="AJ132" s="9" t="str">
        <f>FieldCard!F381</f>
        <v>Poor</v>
      </c>
      <c r="AK132" s="9" t="str">
        <f>FieldCard!F513</f>
        <v>Good</v>
      </c>
      <c r="AL132" s="9" t="str">
        <f>FieldCard!F643</f>
        <v>Poor</v>
      </c>
      <c r="AM132" s="9" t="str">
        <f>FieldCard!F773</f>
        <v>Fair</v>
      </c>
      <c r="AN132" s="9" t="str">
        <f>FieldCard!F908</f>
        <v>Missing</v>
      </c>
      <c r="AO132" s="9" t="str">
        <f>FieldCard!F1055</f>
        <v>Fair</v>
      </c>
      <c r="AP132" s="9" t="str">
        <f>FieldCard!F1184</f>
        <v>Dead</v>
      </c>
      <c r="AQ132" s="9" t="str">
        <f>FieldCard!F1314</f>
        <v>Poor</v>
      </c>
      <c r="AR132" s="9" t="str">
        <f>FieldCard!F1448</f>
        <v>Moribund</v>
      </c>
      <c r="AS132" t="str">
        <f>FieldCard!F1579</f>
        <v>Poor</v>
      </c>
      <c r="AU132" s="9" t="str">
        <f>FieldCard!F1837</f>
        <v>Poor</v>
      </c>
      <c r="AV132" s="9" t="str">
        <f>FieldCard!F1967</f>
        <v>Poor</v>
      </c>
      <c r="AZ132" t="str">
        <f>FieldCard!G251</f>
        <v>Fair</v>
      </c>
      <c r="BA132" t="str">
        <f>FieldCard!G381</f>
        <v>Good</v>
      </c>
      <c r="BB132" t="str">
        <f>FieldCard!G513</f>
        <v>Good</v>
      </c>
      <c r="BC132" t="str">
        <f>FieldCard!G643</f>
        <v>Poor</v>
      </c>
      <c r="BD132" t="str">
        <f>FieldCard!G773</f>
        <v>Poor</v>
      </c>
      <c r="BE132" t="str">
        <f>FieldCard!G908</f>
        <v>Missing</v>
      </c>
      <c r="BF132" t="str">
        <f>FieldCard!G1055</f>
        <v>Good</v>
      </c>
      <c r="BG132" t="str">
        <f>FieldCard!G1184</f>
        <v>Missing</v>
      </c>
      <c r="BH132" t="str">
        <f>FieldCard!G1314</f>
        <v>Moribund</v>
      </c>
      <c r="BI132" t="str">
        <f>FieldCard!G1448</f>
        <v>Missing</v>
      </c>
      <c r="BJ132" t="str">
        <f>FieldCard!G1579</f>
        <v>Poor</v>
      </c>
      <c r="BL132" t="str">
        <f>FieldCard!G1837</f>
        <v>Fair</v>
      </c>
      <c r="BM132" t="str">
        <f>FieldCard!G1967</f>
        <v>Missing</v>
      </c>
    </row>
    <row r="133" spans="16:65" ht="24" customHeight="1" x14ac:dyDescent="0.25">
      <c r="P133" s="9"/>
      <c r="Q133" s="9"/>
      <c r="R133" s="9" t="str">
        <f>FieldCard!E252</f>
        <v>Good</v>
      </c>
      <c r="S133" s="9" t="str">
        <f>FieldCard!E382</f>
        <v>Good</v>
      </c>
      <c r="T133" s="9"/>
      <c r="U133" s="9"/>
      <c r="V133" s="9"/>
      <c r="W133" s="9" t="str">
        <f>FieldCard!E909</f>
        <v>Fair</v>
      </c>
      <c r="X133" s="9" t="str">
        <f>FieldCard!E1056</f>
        <v>Poor</v>
      </c>
      <c r="Y133" s="9" t="str">
        <f>FieldCard!E1185</f>
        <v>Fair</v>
      </c>
      <c r="Z133" s="9" t="str">
        <f>FieldCard!E1315</f>
        <v>Poor</v>
      </c>
      <c r="AA133" s="9" t="str">
        <f>FieldCard!E1449</f>
        <v>Poor</v>
      </c>
      <c r="AB133" t="str">
        <f>FieldCard!E1580</f>
        <v>Poor</v>
      </c>
      <c r="AC133" s="9"/>
      <c r="AD133" s="9"/>
      <c r="AE133" s="9" t="str">
        <f>FieldCard!E1968</f>
        <v>Poor</v>
      </c>
      <c r="AF133" s="9"/>
      <c r="AG133" s="9"/>
      <c r="AH133" s="9"/>
      <c r="AI133" s="9" t="str">
        <f>FieldCard!F252</f>
        <v>Good</v>
      </c>
      <c r="AJ133" s="9" t="str">
        <f>FieldCard!F382</f>
        <v>Fair</v>
      </c>
      <c r="AK133" s="9" t="str">
        <f>FieldCard!F514</f>
        <v>Poor</v>
      </c>
      <c r="AL133" s="9" t="str">
        <f>FieldCard!F644</f>
        <v>Good</v>
      </c>
      <c r="AM133" s="9" t="str">
        <f>FieldCard!F774</f>
        <v>Fair</v>
      </c>
      <c r="AN133" s="9" t="str">
        <f>FieldCard!F909</f>
        <v>Poor</v>
      </c>
      <c r="AO133" s="9"/>
      <c r="AP133" s="9" t="str">
        <f>FieldCard!F1185</f>
        <v>Dead</v>
      </c>
      <c r="AQ133" s="9" t="str">
        <f>FieldCard!F1315</f>
        <v>Poor</v>
      </c>
      <c r="AR133" s="9" t="str">
        <f>FieldCard!F1449</f>
        <v>Moribund</v>
      </c>
      <c r="AS133" t="str">
        <f>FieldCard!F1580</f>
        <v>Fair</v>
      </c>
      <c r="AU133" s="9" t="str">
        <f>FieldCard!F1838</f>
        <v>Poor</v>
      </c>
      <c r="AV133" s="9" t="str">
        <f>FieldCard!F1968</f>
        <v>Poor</v>
      </c>
      <c r="AZ133" t="str">
        <f>FieldCard!G252</f>
        <v>Good</v>
      </c>
      <c r="BA133" t="str">
        <f>FieldCard!G382</f>
        <v>Fair</v>
      </c>
      <c r="BB133" t="str">
        <f>FieldCard!G514</f>
        <v>Fair</v>
      </c>
      <c r="BC133" t="str">
        <f>FieldCard!G644</f>
        <v>Good</v>
      </c>
      <c r="BD133" t="str">
        <f>FieldCard!G774</f>
        <v>Fair</v>
      </c>
      <c r="BE133" t="str">
        <f>FieldCard!G909</f>
        <v>Poor</v>
      </c>
      <c r="BF133" t="str">
        <f>FieldCard!G1056</f>
        <v>Poor</v>
      </c>
      <c r="BG133" t="str">
        <f>FieldCard!G1185</f>
        <v>Dead</v>
      </c>
      <c r="BH133" t="str">
        <f>FieldCard!G1315</f>
        <v>Moribund</v>
      </c>
      <c r="BI133" t="str">
        <f>FieldCard!G1449</f>
        <v>Moribund</v>
      </c>
      <c r="BJ133" t="str">
        <f>FieldCard!G1580</f>
        <v>Moribund</v>
      </c>
      <c r="BL133" t="str">
        <f>FieldCard!G1838</f>
        <v>Fair</v>
      </c>
      <c r="BM133" t="str">
        <f>FieldCard!G1968</f>
        <v>Poor</v>
      </c>
    </row>
    <row r="134" spans="16:65" ht="24" customHeight="1" x14ac:dyDescent="0.25">
      <c r="P134" s="9"/>
      <c r="Q134" s="9"/>
      <c r="R134" s="9" t="str">
        <f>FieldCard!E253</f>
        <v>Good</v>
      </c>
      <c r="S134" s="9" t="str">
        <f>FieldCard!E383</f>
        <v>Good</v>
      </c>
      <c r="T134" s="9"/>
      <c r="U134" s="9"/>
      <c r="V134" s="9"/>
      <c r="W134" s="9" t="str">
        <f>FieldCard!E910</f>
        <v>Poor</v>
      </c>
      <c r="X134" s="9" t="str">
        <f>FieldCard!E1057</f>
        <v>Poor</v>
      </c>
      <c r="Y134" s="9" t="str">
        <f>FieldCard!E1186</f>
        <v>Poor</v>
      </c>
      <c r="Z134" s="9" t="str">
        <f>FieldCard!E1316</f>
        <v>Poor</v>
      </c>
      <c r="AA134" s="9" t="str">
        <f>FieldCard!E1450</f>
        <v>Poor</v>
      </c>
      <c r="AB134" t="str">
        <f>FieldCard!E1581</f>
        <v>Poor</v>
      </c>
      <c r="AC134" s="9"/>
      <c r="AD134" s="9"/>
      <c r="AE134" s="9" t="str">
        <f>FieldCard!E1969</f>
        <v>Poor</v>
      </c>
      <c r="AF134" s="9"/>
      <c r="AG134" s="9"/>
      <c r="AH134" s="9"/>
      <c r="AI134" s="9" t="str">
        <f>FieldCard!F253</f>
        <v>Good</v>
      </c>
      <c r="AJ134" s="9" t="str">
        <f>FieldCard!F383</f>
        <v>Good</v>
      </c>
      <c r="AK134" s="9" t="str">
        <f>FieldCard!F515</f>
        <v>Good</v>
      </c>
      <c r="AL134" s="9" t="str">
        <f>FieldCard!F645</f>
        <v>Fair</v>
      </c>
      <c r="AM134" s="9" t="str">
        <f>FieldCard!F775</f>
        <v>Fair</v>
      </c>
      <c r="AN134" s="9" t="str">
        <f>FieldCard!F910</f>
        <v>Fair</v>
      </c>
      <c r="AO134" s="9"/>
      <c r="AP134" s="9" t="str">
        <f>FieldCard!F1186</f>
        <v>Moribund</v>
      </c>
      <c r="AQ134" s="9" t="str">
        <f>FieldCard!F1316</f>
        <v>Poor</v>
      </c>
      <c r="AR134" s="9" t="str">
        <f>FieldCard!F1450</f>
        <v>Poor</v>
      </c>
      <c r="AS134" t="str">
        <f>FieldCard!F1581</f>
        <v>Moribund</v>
      </c>
      <c r="AU134" s="9" t="str">
        <f>FieldCard!F1839</f>
        <v>Poor</v>
      </c>
      <c r="AV134" s="9" t="str">
        <f>FieldCard!F1969</f>
        <v>Dead</v>
      </c>
      <c r="AZ134" t="str">
        <f>FieldCard!G253</f>
        <v>Fair</v>
      </c>
      <c r="BA134" t="str">
        <f>FieldCard!G383</f>
        <v>Fair</v>
      </c>
      <c r="BB134" t="str">
        <f>FieldCard!G515</f>
        <v>Good</v>
      </c>
      <c r="BC134" t="str">
        <f>FieldCard!G645</f>
        <v>Poor</v>
      </c>
      <c r="BD134" t="str">
        <f>FieldCard!G775</f>
        <v>Poor</v>
      </c>
      <c r="BE134" t="str">
        <f>FieldCard!G910</f>
        <v>Missing</v>
      </c>
      <c r="BF134" t="str">
        <f>FieldCard!G1057</f>
        <v>Poor</v>
      </c>
      <c r="BG134" t="str">
        <f>FieldCard!G1186</f>
        <v>Missing</v>
      </c>
      <c r="BH134" t="str">
        <f>FieldCard!G1316</f>
        <v>Moribund</v>
      </c>
      <c r="BI134" t="str">
        <f>FieldCard!G1450</f>
        <v>Moribund</v>
      </c>
      <c r="BJ134" t="str">
        <f>FieldCard!G1581</f>
        <v>Fair</v>
      </c>
      <c r="BL134" t="str">
        <f>FieldCard!G1839</f>
        <v>Poor</v>
      </c>
      <c r="BM134" t="str">
        <f>FieldCard!G1969</f>
        <v>Dead</v>
      </c>
    </row>
    <row r="135" spans="16:65" ht="24" customHeight="1" x14ac:dyDescent="0.25">
      <c r="P135" s="9"/>
      <c r="Q135" s="9"/>
      <c r="R135" s="9" t="str">
        <f>FieldCard!E254</f>
        <v>Good</v>
      </c>
      <c r="S135" s="9" t="str">
        <f>FieldCard!E384</f>
        <v>Fair</v>
      </c>
      <c r="T135" s="9"/>
      <c r="U135" s="9"/>
      <c r="V135" s="9"/>
      <c r="W135" s="9" t="str">
        <f>FieldCard!E911</f>
        <v>Poor</v>
      </c>
      <c r="X135" s="9" t="str">
        <f>FieldCard!E1058</f>
        <v>Fair</v>
      </c>
      <c r="Y135" s="9" t="str">
        <f>FieldCard!E1187</f>
        <v>Moribund</v>
      </c>
      <c r="Z135" s="9" t="str">
        <f>FieldCard!E1317</f>
        <v>Poor</v>
      </c>
      <c r="AA135" s="9" t="str">
        <f>FieldCard!E1451</f>
        <v>Fair</v>
      </c>
      <c r="AB135" t="str">
        <f>FieldCard!E1582</f>
        <v>Poor</v>
      </c>
      <c r="AC135" s="9"/>
      <c r="AD135" s="9"/>
      <c r="AE135" s="9" t="str">
        <f>FieldCard!E1970</f>
        <v>Moribund</v>
      </c>
      <c r="AF135" s="9"/>
      <c r="AG135" s="9"/>
      <c r="AH135" s="9"/>
      <c r="AI135" s="9" t="str">
        <f>FieldCard!F254</f>
        <v>Good</v>
      </c>
      <c r="AJ135" s="9" t="str">
        <f>FieldCard!F384</f>
        <v>Poor</v>
      </c>
      <c r="AK135" s="9" t="str">
        <f>FieldCard!F516</f>
        <v>Poor</v>
      </c>
      <c r="AL135" s="9" t="str">
        <f>FieldCard!F646</f>
        <v>Good</v>
      </c>
      <c r="AM135" s="9" t="str">
        <f>FieldCard!F776</f>
        <v>Fair</v>
      </c>
      <c r="AN135" s="9" t="str">
        <f>FieldCard!F911</f>
        <v>Fair</v>
      </c>
      <c r="AO135" s="9"/>
      <c r="AP135" s="9" t="str">
        <f>FieldCard!F1187</f>
        <v>Dead</v>
      </c>
      <c r="AQ135" s="9" t="str">
        <f>FieldCard!F1317</f>
        <v>Moribund</v>
      </c>
      <c r="AR135" s="9" t="str">
        <f>FieldCard!F1451</f>
        <v>Poor</v>
      </c>
      <c r="AS135" t="str">
        <f>FieldCard!F1582</f>
        <v>Moribund</v>
      </c>
      <c r="AU135" s="9" t="str">
        <f>FieldCard!F1840</f>
        <v>Poor</v>
      </c>
      <c r="AV135" s="9" t="str">
        <f>FieldCard!F1970</f>
        <v>Poor</v>
      </c>
      <c r="AZ135" t="str">
        <f>FieldCard!G254</f>
        <v>Good</v>
      </c>
      <c r="BA135" t="str">
        <f>FieldCard!G384</f>
        <v>Fair</v>
      </c>
      <c r="BB135" t="str">
        <f>FieldCard!G516</f>
        <v>Good</v>
      </c>
      <c r="BC135" t="str">
        <f>FieldCard!G646</f>
        <v>Good</v>
      </c>
      <c r="BD135" t="str">
        <f>FieldCard!G776</f>
        <v>Fair</v>
      </c>
      <c r="BE135" t="str">
        <f>FieldCard!G911</f>
        <v>Dead</v>
      </c>
      <c r="BF135" t="str">
        <f>FieldCard!G1058</f>
        <v>Good</v>
      </c>
      <c r="BG135" t="str">
        <f>FieldCard!G1187</f>
        <v>Fair</v>
      </c>
      <c r="BH135" t="str">
        <f>FieldCard!G1317</f>
        <v>Dead</v>
      </c>
      <c r="BI135" t="str">
        <f>FieldCard!G1451</f>
        <v>Poor</v>
      </c>
      <c r="BJ135" t="str">
        <f>FieldCard!G1582</f>
        <v>Moribund</v>
      </c>
      <c r="BL135" t="str">
        <f>FieldCard!G1840</f>
        <v>Poor</v>
      </c>
      <c r="BM135" t="str">
        <f>FieldCard!G1970</f>
        <v>Dead</v>
      </c>
    </row>
    <row r="136" spans="16:65" ht="24" customHeight="1" x14ac:dyDescent="0.25">
      <c r="P136" s="9"/>
      <c r="Q136" s="9"/>
      <c r="R136" s="9"/>
      <c r="S136" s="9" t="str">
        <f>FieldCard!E385</f>
        <v>Good</v>
      </c>
      <c r="T136" s="9"/>
      <c r="U136" s="9"/>
      <c r="V136" s="9"/>
      <c r="W136" s="9" t="str">
        <f>FieldCard!E912</f>
        <v>Poor</v>
      </c>
      <c r="X136" s="9" t="str">
        <f>FieldCard!E1059</f>
        <v>Poor</v>
      </c>
      <c r="Y136" s="9" t="str">
        <f>FieldCard!E1188</f>
        <v>Poor</v>
      </c>
      <c r="Z136" s="9" t="str">
        <f>FieldCard!E1318</f>
        <v>Poor</v>
      </c>
      <c r="AA136" s="9" t="str">
        <f>FieldCard!E1452</f>
        <v>Poor</v>
      </c>
      <c r="AB136" t="str">
        <f>FieldCard!E1583</f>
        <v>Poor</v>
      </c>
      <c r="AC136" s="9"/>
      <c r="AD136" s="9"/>
      <c r="AE136" s="9" t="str">
        <f>FieldCard!E1971</f>
        <v>Poor</v>
      </c>
      <c r="AF136" s="9"/>
      <c r="AG136" s="9"/>
      <c r="AH136" s="9"/>
      <c r="AJ136" s="9" t="str">
        <f>FieldCard!F385</f>
        <v>Fair</v>
      </c>
      <c r="AK136" s="9" t="str">
        <f>FieldCard!F517</f>
        <v>Good</v>
      </c>
      <c r="AL136" s="9" t="str">
        <f>FieldCard!F647</f>
        <v>Fair</v>
      </c>
      <c r="AM136" s="9" t="str">
        <f>FieldCard!F777</f>
        <v>Good</v>
      </c>
      <c r="AN136" s="9" t="str">
        <f>FieldCard!F912</f>
        <v>Fair</v>
      </c>
      <c r="AO136" s="9"/>
      <c r="AP136" s="9" t="str">
        <f>FieldCard!F1188</f>
        <v>Poor</v>
      </c>
      <c r="AQ136" s="9" t="str">
        <f>FieldCard!F1318</f>
        <v>Moribund</v>
      </c>
      <c r="AR136" s="9" t="str">
        <f>FieldCard!F1452</f>
        <v>Poor</v>
      </c>
      <c r="AS136" t="str">
        <f>FieldCard!F1583</f>
        <v>Poor</v>
      </c>
      <c r="AU136" s="9" t="str">
        <f>FieldCard!F1841</f>
        <v>Poor</v>
      </c>
      <c r="AV136" s="9" t="str">
        <f>FieldCard!F1971</f>
        <v>Moribund</v>
      </c>
      <c r="AZ136" t="str">
        <f>FieldCard!G255</f>
        <v>Good</v>
      </c>
      <c r="BA136" t="str">
        <f>FieldCard!G385</f>
        <v>Fair</v>
      </c>
      <c r="BB136" t="str">
        <f>FieldCard!G517</f>
        <v>Fair</v>
      </c>
      <c r="BC136" t="str">
        <f>FieldCard!G647</f>
        <v>Fair</v>
      </c>
      <c r="BD136" t="str">
        <f>FieldCard!G777</f>
        <v>Good</v>
      </c>
      <c r="BE136" t="str">
        <f>FieldCard!G912</f>
        <v>Fair</v>
      </c>
      <c r="BF136" t="str">
        <f>FieldCard!G1059</f>
        <v>Fair</v>
      </c>
      <c r="BG136" t="str">
        <f>FieldCard!G1188</f>
        <v>Poor</v>
      </c>
      <c r="BH136" t="str">
        <f>FieldCard!G1318</f>
        <v>Dead</v>
      </c>
      <c r="BI136" t="str">
        <f>FieldCard!G1452</f>
        <v>Poor</v>
      </c>
      <c r="BJ136" t="str">
        <f>FieldCard!G1583</f>
        <v>Moribund</v>
      </c>
      <c r="BL136" t="str">
        <f>FieldCard!G1841</f>
        <v>Good</v>
      </c>
      <c r="BM136" t="str">
        <f>FieldCard!G1971</f>
        <v>Dead</v>
      </c>
    </row>
    <row r="137" spans="16:65" ht="24" customHeight="1" x14ac:dyDescent="0.25">
      <c r="P137" s="9"/>
      <c r="Q137" s="9"/>
      <c r="R137" s="9"/>
      <c r="S137" s="9"/>
      <c r="T137" s="9"/>
      <c r="U137" s="9"/>
      <c r="V137" s="9"/>
      <c r="W137" s="9"/>
      <c r="X137" s="9"/>
      <c r="Y137" s="9" t="str">
        <f>FieldCard!E1189</f>
        <v>Poor</v>
      </c>
      <c r="Z137" s="9" t="str">
        <f>FieldCard!E1319</f>
        <v>Missing</v>
      </c>
      <c r="AA137" s="9" t="str">
        <f>FieldCard!E1453</f>
        <v>Poor</v>
      </c>
      <c r="AB137" t="str">
        <f>FieldCard!E1584</f>
        <v>Poor</v>
      </c>
      <c r="AC137" s="9"/>
      <c r="AD137" s="9"/>
      <c r="AE137" s="9" t="str">
        <f>FieldCard!E1972</f>
        <v>Poor</v>
      </c>
      <c r="AF137" s="9"/>
      <c r="AG137" s="9"/>
      <c r="AH137" s="9"/>
      <c r="AK137" s="9" t="str">
        <f>FieldCard!F518</f>
        <v>Good</v>
      </c>
      <c r="AL137" s="9" t="str">
        <f>FieldCard!F648</f>
        <v>Good</v>
      </c>
      <c r="AM137" s="9" t="str">
        <f>FieldCard!F778</f>
        <v>Fair</v>
      </c>
      <c r="AN137" s="9" t="str">
        <f>FieldCard!F913</f>
        <v>Fair</v>
      </c>
      <c r="AP137" s="9" t="str">
        <f>FieldCard!F1189</f>
        <v>Dead</v>
      </c>
      <c r="AQ137" s="9" t="str">
        <f>FieldCard!F1319</f>
        <v>Dead</v>
      </c>
      <c r="AR137" s="9" t="str">
        <f>FieldCard!F1453</f>
        <v>Poor</v>
      </c>
      <c r="AS137" t="str">
        <f>FieldCard!F1584</f>
        <v>Moribund</v>
      </c>
      <c r="AU137" s="9" t="str">
        <f>FieldCard!F1842</f>
        <v>Poor</v>
      </c>
      <c r="AV137" s="9" t="str">
        <f>FieldCard!F1972</f>
        <v>Dead</v>
      </c>
      <c r="AZ137" t="str">
        <f>FieldCard!G256</f>
        <v>Good</v>
      </c>
      <c r="BA137" t="str">
        <f>FieldCard!G386</f>
        <v>Good</v>
      </c>
      <c r="BB137" t="str">
        <f>FieldCard!G518</f>
        <v>Good</v>
      </c>
      <c r="BC137" t="str">
        <f>FieldCard!G648</f>
        <v>Good</v>
      </c>
      <c r="BD137" t="str">
        <f>FieldCard!G778</f>
        <v>Fair</v>
      </c>
      <c r="BE137" t="str">
        <f>FieldCard!G913</f>
        <v>Fair</v>
      </c>
      <c r="BF137" t="str">
        <f>FieldCard!G1060</f>
        <v>Good</v>
      </c>
      <c r="BG137" t="str">
        <f>FieldCard!G1189</f>
        <v>Fair</v>
      </c>
      <c r="BH137" t="str">
        <f>FieldCard!G1319</f>
        <v>Dead</v>
      </c>
      <c r="BI137" t="str">
        <f>FieldCard!G1453</f>
        <v>Dead</v>
      </c>
      <c r="BJ137" t="str">
        <f>FieldCard!G1584</f>
        <v>Moribund</v>
      </c>
      <c r="BM137" t="str">
        <f>FieldCard!G1972</f>
        <v>Dead</v>
      </c>
    </row>
    <row r="138" spans="16:65" ht="24" customHeight="1" x14ac:dyDescent="0.25">
      <c r="P138" s="9"/>
      <c r="Q138" s="9"/>
      <c r="R138" s="9"/>
      <c r="S138" s="9"/>
      <c r="T138" s="9"/>
      <c r="U138" s="9"/>
      <c r="V138" s="9"/>
      <c r="W138" s="9"/>
      <c r="X138" s="9"/>
      <c r="Y138" s="9" t="str">
        <f>FieldCard!E1190</f>
        <v>Fair</v>
      </c>
      <c r="Z138" s="9" t="str">
        <f>FieldCard!E1320</f>
        <v>Poor</v>
      </c>
      <c r="AA138" s="9"/>
      <c r="AB138" t="str">
        <f>FieldCard!E1585</f>
        <v>Poor</v>
      </c>
      <c r="AC138" s="9"/>
      <c r="AD138" s="9"/>
      <c r="AE138" s="9" t="str">
        <f>FieldCard!E1973</f>
        <v>Dead</v>
      </c>
      <c r="AF138" s="9"/>
      <c r="AG138" s="9"/>
      <c r="AH138" s="9"/>
      <c r="AK138" s="9" t="str">
        <f>FieldCard!F519</f>
        <v>Good</v>
      </c>
      <c r="AL138" s="9" t="str">
        <f>FieldCard!F649</f>
        <v>Fair</v>
      </c>
      <c r="AM138" s="9" t="str">
        <f>FieldCard!F779</f>
        <v>Good</v>
      </c>
      <c r="AP138" s="9"/>
      <c r="AQ138" s="9" t="str">
        <f>FieldCard!F1320</f>
        <v>Poor</v>
      </c>
      <c r="AR138" s="9" t="str">
        <f>FieldCard!F1454</f>
        <v>Moribund</v>
      </c>
      <c r="AS138" t="str">
        <f>FieldCard!F1585</f>
        <v>Poor</v>
      </c>
      <c r="AU138" s="9" t="str">
        <f>FieldCard!F1843</f>
        <v>Fair</v>
      </c>
      <c r="AV138" s="9" t="str">
        <f>FieldCard!F1973</f>
        <v>Poor</v>
      </c>
      <c r="AZ138" t="str">
        <f>FieldCard!G257</f>
        <v>Good</v>
      </c>
      <c r="BA138" t="str">
        <f>FieldCard!G387</f>
        <v>Good</v>
      </c>
      <c r="BB138" t="str">
        <f>FieldCard!G519</f>
        <v>Fair</v>
      </c>
      <c r="BC138" t="str">
        <f>FieldCard!G649</f>
        <v>Good</v>
      </c>
      <c r="BD138" t="str">
        <f>FieldCard!G779</f>
        <v>Good</v>
      </c>
      <c r="BE138" t="str">
        <f>FieldCard!G914</f>
        <v>Dead</v>
      </c>
      <c r="BH138" t="str">
        <f>FieldCard!G1320</f>
        <v>Moribund</v>
      </c>
      <c r="BI138" t="str">
        <f>FieldCard!G1454</f>
        <v>Poor</v>
      </c>
      <c r="BJ138" t="str">
        <f>FieldCard!G1585</f>
        <v>Moribund</v>
      </c>
      <c r="BM138" t="str">
        <f>FieldCard!G1973</f>
        <v>Missing</v>
      </c>
    </row>
    <row r="139" spans="16:65" ht="24" customHeight="1" x14ac:dyDescent="0.25"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 t="str">
        <f>FieldCard!E1321</f>
        <v>Poor</v>
      </c>
      <c r="AA139" s="9"/>
      <c r="AB139" t="str">
        <f>FieldCard!E1586</f>
        <v>Missing</v>
      </c>
      <c r="AC139" s="9"/>
      <c r="AD139" s="9"/>
      <c r="AE139" s="9" t="str">
        <f>FieldCard!E1974</f>
        <v>Poor</v>
      </c>
      <c r="AF139" s="9"/>
      <c r="AG139" s="9"/>
      <c r="AH139" s="9"/>
      <c r="AM139" s="9" t="str">
        <f>FieldCard!F780</f>
        <v>Good</v>
      </c>
      <c r="AQ139" s="9" t="str">
        <f>FieldCard!F1321</f>
        <v>Poor</v>
      </c>
      <c r="AS139" t="str">
        <f>FieldCard!F1586</f>
        <v>Missing</v>
      </c>
      <c r="AV139" s="9"/>
      <c r="BA139" t="str">
        <f>FieldCard!G388</f>
        <v>Fair</v>
      </c>
      <c r="BD139" t="str">
        <f>FieldCard!G780</f>
        <v>Fair</v>
      </c>
      <c r="BE139" t="str">
        <f>FieldCard!G915</f>
        <v>Fair</v>
      </c>
      <c r="BH139" t="str">
        <f>FieldCard!G1321</f>
        <v>Poor</v>
      </c>
      <c r="BI139" t="str">
        <f>FieldCard!G1455</f>
        <v>Moribund</v>
      </c>
      <c r="BJ139" t="str">
        <f>FieldCard!G1586</f>
        <v>Moribund</v>
      </c>
    </row>
    <row r="140" spans="16:65" ht="24" customHeight="1" x14ac:dyDescent="0.25"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t="str">
        <f>FieldCard!E1587</f>
        <v>Poor</v>
      </c>
      <c r="AC140" s="9"/>
      <c r="AD140" s="9"/>
      <c r="AE140" s="9"/>
      <c r="AF140" s="9"/>
      <c r="AG140" s="9"/>
      <c r="AH140" s="9"/>
      <c r="AM140" s="9" t="str">
        <f>FieldCard!F781</f>
        <v>Good</v>
      </c>
      <c r="AQ140" s="9" t="str">
        <f>FieldCard!F1322</f>
        <v>Moribund</v>
      </c>
      <c r="AS140" t="str">
        <f>FieldCard!F1587</f>
        <v>Missing</v>
      </c>
      <c r="BA140" t="str">
        <f>FieldCard!G389</f>
        <v>Good</v>
      </c>
      <c r="BD140" t="str">
        <f>FieldCard!G781</f>
        <v>Good</v>
      </c>
      <c r="BE140" t="str">
        <f>FieldCard!G916</f>
        <v>Poor</v>
      </c>
      <c r="BH140" t="str">
        <f>FieldCard!G1322</f>
        <v>Moribund</v>
      </c>
      <c r="BJ140" t="str">
        <f>FieldCard!G1587</f>
        <v>Missing</v>
      </c>
    </row>
    <row r="141" spans="16:65" ht="24" customHeight="1" x14ac:dyDescent="0.25"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t="str">
        <f>FieldCard!E1588</f>
        <v>Poor</v>
      </c>
      <c r="AC141" s="9"/>
      <c r="AD141" s="9"/>
      <c r="AE141" s="9"/>
      <c r="AF141" s="9"/>
      <c r="AG141" s="9"/>
      <c r="AH141" s="9"/>
      <c r="AM141" s="9" t="str">
        <f>FieldCard!F782</f>
        <v>Fair</v>
      </c>
      <c r="AQ141" s="9" t="str">
        <f>FieldCard!F1323</f>
        <v>Poor</v>
      </c>
      <c r="AS141" t="str">
        <f>FieldCard!F1588</f>
        <v>Poor</v>
      </c>
      <c r="BD141" t="str">
        <f>FieldCard!G782</f>
        <v>Poor</v>
      </c>
      <c r="BE141" t="str">
        <f>FieldCard!G917</f>
        <v>Missing</v>
      </c>
      <c r="BH141" t="str">
        <f>FieldCard!G1323</f>
        <v>Moribund</v>
      </c>
      <c r="BJ141" t="str">
        <f>FieldCard!G1588</f>
        <v>Missing</v>
      </c>
    </row>
    <row r="142" spans="16:65" ht="24" customHeight="1" x14ac:dyDescent="0.25"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M142" s="9" t="str">
        <f>FieldCard!F783</f>
        <v>Fair</v>
      </c>
      <c r="AQ142" s="9" t="str">
        <f>FieldCard!F1324</f>
        <v>Poor</v>
      </c>
      <c r="AS142" t="str">
        <f>FieldCard!F1589</f>
        <v>Poor</v>
      </c>
      <c r="BD142" t="str">
        <f>FieldCard!G783</f>
        <v>Poor</v>
      </c>
      <c r="BE142" t="str">
        <f>FieldCard!G918</f>
        <v>Dead</v>
      </c>
      <c r="BJ142" t="str">
        <f>FieldCard!G1589</f>
        <v>Poor</v>
      </c>
    </row>
    <row r="143" spans="16:65" ht="24" customHeight="1" x14ac:dyDescent="0.25"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M143" s="9" t="str">
        <f>FieldCard!F784</f>
        <v>Fair</v>
      </c>
      <c r="AQ143" s="9"/>
      <c r="BD143" t="str">
        <f>FieldCard!G784</f>
        <v>Poor</v>
      </c>
      <c r="BE143" t="str">
        <f>FieldCard!G919</f>
        <v>Poor</v>
      </c>
      <c r="BJ143" t="str">
        <f>FieldCard!G1590</f>
        <v>Poor</v>
      </c>
    </row>
    <row r="144" spans="16:65" ht="24" customHeight="1" x14ac:dyDescent="0.25"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Q144" s="9"/>
      <c r="BE144" t="str">
        <f>FieldCard!G920</f>
        <v>Poor</v>
      </c>
    </row>
    <row r="145" spans="1:65" ht="33.75" customHeight="1" x14ac:dyDescent="0.25"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BE145" t="str">
        <f>FieldCard!G921</f>
        <v>Dead</v>
      </c>
    </row>
    <row r="146" spans="1:65" ht="24" customHeight="1" x14ac:dyDescent="0.25"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BE146" t="str">
        <f>FieldCard!G922</f>
        <v>Poor</v>
      </c>
    </row>
    <row r="147" spans="1:65" ht="24" customHeight="1" x14ac:dyDescent="0.25"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BE147" t="str">
        <f>FieldCard!G923</f>
        <v>Fair</v>
      </c>
    </row>
    <row r="148" spans="1:65" ht="24" customHeight="1" x14ac:dyDescent="0.25"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BE148" t="str">
        <f>FieldCard!G924</f>
        <v>Dead</v>
      </c>
    </row>
    <row r="149" spans="1:65" ht="24" customHeight="1" x14ac:dyDescent="0.25"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BE149" t="str">
        <f>FieldCard!G925</f>
        <v>Missing</v>
      </c>
    </row>
    <row r="150" spans="1:65" ht="24" customHeight="1" x14ac:dyDescent="0.25"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BE150" t="str">
        <f>FieldCard!G926</f>
        <v>Missing</v>
      </c>
    </row>
    <row r="151" spans="1:65" ht="24" customHeight="1" x14ac:dyDescent="0.25"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BE151" t="str">
        <f>FieldCard!G927</f>
        <v>Good</v>
      </c>
    </row>
    <row r="152" spans="1:65" ht="24" customHeight="1" x14ac:dyDescent="0.25"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BE152" t="str">
        <f>FieldCard!G928</f>
        <v>Fair</v>
      </c>
    </row>
    <row r="153" spans="1:65" ht="24" customHeight="1" thickBot="1" x14ac:dyDescent="0.3"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BE153" t="str">
        <f>FieldCard!G929</f>
        <v>Good</v>
      </c>
    </row>
    <row r="154" spans="1:65" ht="24" customHeight="1" thickBot="1" x14ac:dyDescent="0.3">
      <c r="A154" s="19" t="s">
        <v>50</v>
      </c>
      <c r="B154" s="20" t="s">
        <v>51</v>
      </c>
      <c r="C154" s="20" t="s">
        <v>52</v>
      </c>
      <c r="D154" s="20" t="s">
        <v>53</v>
      </c>
      <c r="E154" s="20" t="s">
        <v>54</v>
      </c>
      <c r="F154" s="20" t="s">
        <v>55</v>
      </c>
      <c r="G154" s="20" t="s">
        <v>56</v>
      </c>
      <c r="H154" s="20" t="s">
        <v>57</v>
      </c>
      <c r="I154" s="20" t="s">
        <v>58</v>
      </c>
      <c r="J154" s="20" t="s">
        <v>62</v>
      </c>
      <c r="K154" s="20" t="s">
        <v>63</v>
      </c>
      <c r="L154" s="20" t="s">
        <v>64</v>
      </c>
      <c r="M154" s="20"/>
      <c r="N154" s="20"/>
      <c r="O154" s="20"/>
      <c r="P154" s="20" t="s">
        <v>59</v>
      </c>
      <c r="Q154" s="20" t="s">
        <v>60</v>
      </c>
      <c r="R154" s="21" t="s">
        <v>61</v>
      </c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BE154" t="str">
        <f>FieldCard!G930</f>
        <v>Missing</v>
      </c>
    </row>
    <row r="155" spans="1:65" ht="24" customHeight="1" x14ac:dyDescent="0.25"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BE155" t="str">
        <f>FieldCard!G931</f>
        <v>Poor</v>
      </c>
    </row>
    <row r="156" spans="1:65" ht="24" customHeight="1" thickBot="1" x14ac:dyDescent="0.3"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spans="1:65" ht="50.25" customHeight="1" thickBot="1" x14ac:dyDescent="0.3">
      <c r="AG157" s="9"/>
      <c r="AH157" s="19" t="s">
        <v>50</v>
      </c>
      <c r="AI157" s="20" t="s">
        <v>51</v>
      </c>
      <c r="AJ157" s="20" t="s">
        <v>52</v>
      </c>
      <c r="AK157" s="20" t="s">
        <v>53</v>
      </c>
      <c r="AL157" s="20" t="s">
        <v>54</v>
      </c>
      <c r="AM157" s="20" t="s">
        <v>55</v>
      </c>
      <c r="AN157" s="20" t="s">
        <v>56</v>
      </c>
      <c r="AO157" s="20" t="s">
        <v>57</v>
      </c>
      <c r="AP157" s="20" t="s">
        <v>58</v>
      </c>
      <c r="AQ157" s="20" t="s">
        <v>62</v>
      </c>
      <c r="AR157" s="20" t="s">
        <v>63</v>
      </c>
      <c r="AS157" s="20" t="s">
        <v>64</v>
      </c>
      <c r="AT157" s="20" t="s">
        <v>59</v>
      </c>
      <c r="AU157" s="20" t="s">
        <v>60</v>
      </c>
      <c r="AV157" s="21" t="s">
        <v>61</v>
      </c>
      <c r="AX157" s="9"/>
      <c r="AY157" s="19" t="s">
        <v>50</v>
      </c>
      <c r="AZ157" s="20" t="s">
        <v>51</v>
      </c>
      <c r="BA157" s="20" t="s">
        <v>52</v>
      </c>
      <c r="BB157" s="20" t="s">
        <v>53</v>
      </c>
      <c r="BC157" s="20" t="s">
        <v>54</v>
      </c>
      <c r="BD157" s="20" t="s">
        <v>55</v>
      </c>
      <c r="BE157" s="20" t="s">
        <v>56</v>
      </c>
      <c r="BF157" s="20" t="s">
        <v>57</v>
      </c>
      <c r="BG157" s="20" t="s">
        <v>58</v>
      </c>
      <c r="BH157" s="20" t="s">
        <v>62</v>
      </c>
      <c r="BI157" s="20" t="s">
        <v>63</v>
      </c>
      <c r="BJ157" s="20" t="s">
        <v>64</v>
      </c>
      <c r="BK157" s="20" t="s">
        <v>59</v>
      </c>
      <c r="BL157" s="20" t="s">
        <v>60</v>
      </c>
      <c r="BM157" s="21" t="s">
        <v>61</v>
      </c>
    </row>
    <row r="158" spans="1:65" ht="23.25" customHeight="1" x14ac:dyDescent="0.25">
      <c r="AG158" s="9" t="s">
        <v>9</v>
      </c>
      <c r="AH158">
        <f>COUNTIF(AH9:AH143,AG158)</f>
        <v>62</v>
      </c>
      <c r="AI158">
        <f>COUNTIF(AI9:$AI$143,AG158)</f>
        <v>52</v>
      </c>
      <c r="AJ158">
        <f>COUNTIF($AJ$9:$AJ$143,AG158)</f>
        <v>32</v>
      </c>
      <c r="AK158">
        <f t="shared" ref="AK158:AK163" si="0">COUNTIF($AK$9:$AK$143,AG158)</f>
        <v>39</v>
      </c>
      <c r="AL158">
        <f t="shared" ref="AL158:AL163" si="1">COUNTIF($AL$9:$AL$143,AG158)</f>
        <v>38</v>
      </c>
      <c r="AM158">
        <f t="shared" ref="AM158:AM163" si="2">COUNTIF($AM$9:$AM$143,AG158)</f>
        <v>41</v>
      </c>
      <c r="AN158">
        <f t="shared" ref="AN158:AN163" si="3">COUNTIF($AN$9:$AN$143,AG158)</f>
        <v>3</v>
      </c>
      <c r="AO158">
        <f t="shared" ref="AO158:AO163" si="4">COUNTIF($AO$9:$AO$143,AG158)</f>
        <v>2</v>
      </c>
      <c r="AP158">
        <f t="shared" ref="AP158:AP163" si="5">COUNTIF($AP$9:$AP$143,AG158)</f>
        <v>1</v>
      </c>
      <c r="AQ158">
        <f t="shared" ref="AQ158:AQ163" si="6">COUNTIF($AQ$9:$AQ$143,AG158)</f>
        <v>0</v>
      </c>
      <c r="AR158">
        <f t="shared" ref="AR158:AR163" si="7">COUNTIF($AR$9:$AR$143,AG158)</f>
        <v>0</v>
      </c>
      <c r="AS158">
        <f t="shared" ref="AS158:AS163" si="8">COUNTIF($AS$9:$AS$143,AG158)</f>
        <v>0</v>
      </c>
      <c r="AT158">
        <f t="shared" ref="AT158:AT163" si="9">COUNTIF($AT$9:$AT$143,AG158)</f>
        <v>1</v>
      </c>
      <c r="AU158">
        <f t="shared" ref="AU158:AU163" si="10">COUNTIF($AU$9:$AU$143,AG158)</f>
        <v>3</v>
      </c>
      <c r="AV158">
        <f t="shared" ref="AV158:AV163" si="11">COUNTIF($AV$9:$AV$143,AG158)</f>
        <v>0</v>
      </c>
      <c r="AX158" s="9" t="s">
        <v>9</v>
      </c>
      <c r="AY158">
        <f>COUNTIF(AY9:$AY$143,AX158)</f>
        <v>72</v>
      </c>
      <c r="AZ158">
        <f>COUNTIF($AZ8:AZ$138,AX158)</f>
        <v>50</v>
      </c>
      <c r="BA158">
        <f>COUNTIF($BA$9:$BA$143,AX158)</f>
        <v>58</v>
      </c>
      <c r="BB158">
        <f>COUNTIF($BB$9:$BB$143,AX158)</f>
        <v>37</v>
      </c>
      <c r="BC158">
        <f>COUNTIF($BC$9:$BC$143,AX158)</f>
        <v>33</v>
      </c>
      <c r="BD158">
        <f>COUNTIF($BD$9:$BD$143,AX158)</f>
        <v>27</v>
      </c>
      <c r="BE158">
        <f>COUNTIF($BE$9:$BE$155,AX158)</f>
        <v>6</v>
      </c>
      <c r="BF158">
        <f>COUNTIF($BF$9:$BF$143,AX158)</f>
        <v>9</v>
      </c>
      <c r="BG158">
        <f>COUNTIF($BG$9:$BG$143,AX158)</f>
        <v>3</v>
      </c>
      <c r="BH158">
        <f>COUNTIF($BH$9:$BH$146,AX158)</f>
        <v>0</v>
      </c>
      <c r="BI158">
        <f>COUNTIF($BI$9:$BI$143,AX158)</f>
        <v>1</v>
      </c>
      <c r="BJ158">
        <f>COUNTIF($BJ$9:$BJ$143,AX158)</f>
        <v>0</v>
      </c>
      <c r="BK158">
        <f>COUNTIF($BK$9:$BK$143,AX158)</f>
        <v>6</v>
      </c>
      <c r="BL158">
        <f>COUNTIF($BL$9:$BL$143,AX158)</f>
        <v>8</v>
      </c>
      <c r="BM158">
        <f>COUNTIF($BM$9:$BM$143,AX158)</f>
        <v>0</v>
      </c>
    </row>
    <row r="159" spans="1:65" ht="24" customHeight="1" x14ac:dyDescent="0.25">
      <c r="AG159" s="9" t="s">
        <v>10</v>
      </c>
      <c r="AH159">
        <f>COUNTIF($AH$9:$AH$130,AG159)</f>
        <v>53</v>
      </c>
      <c r="AI159">
        <f>COUNTIF(AI10:$AI$143,AG159)</f>
        <v>53</v>
      </c>
      <c r="AJ159">
        <f>COUNTIF($AJ$9:$AJ$143,AG159)</f>
        <v>71</v>
      </c>
      <c r="AK159">
        <f t="shared" si="0"/>
        <v>63</v>
      </c>
      <c r="AL159">
        <f t="shared" si="1"/>
        <v>59</v>
      </c>
      <c r="AM159">
        <f t="shared" si="2"/>
        <v>45</v>
      </c>
      <c r="AN159">
        <f t="shared" si="3"/>
        <v>25</v>
      </c>
      <c r="AO159">
        <f t="shared" si="4"/>
        <v>13</v>
      </c>
      <c r="AP159">
        <f t="shared" si="5"/>
        <v>4</v>
      </c>
      <c r="AQ159">
        <f t="shared" si="6"/>
        <v>6</v>
      </c>
      <c r="AR159">
        <f t="shared" si="7"/>
        <v>1</v>
      </c>
      <c r="AS159">
        <f t="shared" si="8"/>
        <v>16</v>
      </c>
      <c r="AT159">
        <f t="shared" si="9"/>
        <v>11</v>
      </c>
      <c r="AU159">
        <f t="shared" si="10"/>
        <v>18</v>
      </c>
      <c r="AV159">
        <f t="shared" si="11"/>
        <v>3</v>
      </c>
      <c r="AX159" s="9" t="s">
        <v>10</v>
      </c>
      <c r="AY159">
        <f>COUNTIF(AY10:$AY$143,AX159)</f>
        <v>37</v>
      </c>
      <c r="AZ159">
        <f>COUNTIF($AZ9:AZ$138,AX159)</f>
        <v>64</v>
      </c>
      <c r="BA159">
        <f>COUNTIF($BA$9:$BA$143,AX159)</f>
        <v>61</v>
      </c>
      <c r="BB159">
        <f t="shared" ref="BB159:BB163" si="12">COUNTIF($BB$9:$BB$143,AX159)</f>
        <v>55</v>
      </c>
      <c r="BC159">
        <f t="shared" ref="BC159:BC163" si="13">COUNTIF($BC$9:$BC$143,AX159)</f>
        <v>51</v>
      </c>
      <c r="BD159">
        <f t="shared" ref="BD159:BD163" si="14">COUNTIF($BD$9:$BD$143,AX159)</f>
        <v>44</v>
      </c>
      <c r="BE159">
        <f t="shared" ref="BE159:BE163" si="15">COUNTIF($BE$9:$BE$155,AX159)</f>
        <v>27</v>
      </c>
      <c r="BF159">
        <f t="shared" ref="BF159:BF163" si="16">COUNTIF($BF$9:$BF$143,AX159)</f>
        <v>6</v>
      </c>
      <c r="BG159">
        <f t="shared" ref="BG159:BG163" si="17">COUNTIF($BG$9:$BG$143,AX159)</f>
        <v>14</v>
      </c>
      <c r="BH159">
        <f t="shared" ref="BH159:BH163" si="18">COUNTIF($BH$9:$BH$146,AX159)</f>
        <v>0</v>
      </c>
      <c r="BI159">
        <f t="shared" ref="BI159:BI163" si="19">COUNTIF($BI$9:$BI$143,AX159)</f>
        <v>2</v>
      </c>
      <c r="BJ159">
        <f t="shared" ref="BJ159:BJ163" si="20">COUNTIF($BJ$9:$BJ$143,AX159)</f>
        <v>3</v>
      </c>
      <c r="BK159">
        <f t="shared" ref="BK159:BK163" si="21">COUNTIF($BK$9:$BK$143,AX159)</f>
        <v>8</v>
      </c>
      <c r="BL159">
        <f t="shared" ref="BL159:BL163" si="22">COUNTIF($BL$9:$BL$143,AX159)</f>
        <v>18</v>
      </c>
      <c r="BM159">
        <f t="shared" ref="BM159:BM163" si="23">COUNTIF($BM$9:$BM$143,AX159)</f>
        <v>10</v>
      </c>
    </row>
    <row r="160" spans="1:65" ht="24" customHeight="1" x14ac:dyDescent="0.25">
      <c r="AG160" s="9" t="s">
        <v>11</v>
      </c>
      <c r="AH160">
        <f>COUNTIF($AH$9:$AH$130,AG160)</f>
        <v>7</v>
      </c>
      <c r="AI160">
        <f>COUNTIF(AI11:$AI$143,AG160)</f>
        <v>22</v>
      </c>
      <c r="AJ160">
        <f>COUNTIF($AJ$9:$AJ$143,AG160)</f>
        <v>25</v>
      </c>
      <c r="AK160">
        <f t="shared" si="0"/>
        <v>27</v>
      </c>
      <c r="AL160">
        <f t="shared" si="1"/>
        <v>29</v>
      </c>
      <c r="AM160">
        <f t="shared" si="2"/>
        <v>42</v>
      </c>
      <c r="AN160">
        <f t="shared" si="3"/>
        <v>18</v>
      </c>
      <c r="AO160">
        <f t="shared" si="4"/>
        <v>13</v>
      </c>
      <c r="AP160">
        <f t="shared" si="5"/>
        <v>14</v>
      </c>
      <c r="AQ160">
        <f t="shared" si="6"/>
        <v>76</v>
      </c>
      <c r="AR160">
        <f t="shared" si="7"/>
        <v>55</v>
      </c>
      <c r="AS160">
        <f t="shared" si="8"/>
        <v>61</v>
      </c>
      <c r="AT160">
        <f t="shared" si="9"/>
        <v>67</v>
      </c>
      <c r="AU160">
        <f t="shared" si="10"/>
        <v>87</v>
      </c>
      <c r="AV160">
        <f t="shared" si="11"/>
        <v>109</v>
      </c>
      <c r="AX160" s="9" t="s">
        <v>11</v>
      </c>
      <c r="AY160">
        <f>COUNTIF(AY11:$AY$143,AX160)</f>
        <v>8</v>
      </c>
      <c r="AZ160">
        <f>COUNTIF($AZ10:AZ$138,AX160)</f>
        <v>15</v>
      </c>
      <c r="BA160">
        <f t="shared" ref="BA160:BA163" si="24">COUNTIF($BA$9:$BA$143,AX160)</f>
        <v>12</v>
      </c>
      <c r="BB160">
        <f t="shared" si="12"/>
        <v>36</v>
      </c>
      <c r="BC160">
        <f t="shared" si="13"/>
        <v>43</v>
      </c>
      <c r="BD160">
        <f t="shared" si="14"/>
        <v>59</v>
      </c>
      <c r="BE160">
        <f t="shared" si="15"/>
        <v>13</v>
      </c>
      <c r="BF160">
        <f t="shared" si="16"/>
        <v>10</v>
      </c>
      <c r="BG160">
        <f t="shared" si="17"/>
        <v>38</v>
      </c>
      <c r="BH160">
        <f t="shared" si="18"/>
        <v>8</v>
      </c>
      <c r="BI160">
        <f t="shared" si="19"/>
        <v>52</v>
      </c>
      <c r="BJ160">
        <f t="shared" si="20"/>
        <v>15</v>
      </c>
      <c r="BK160">
        <f t="shared" si="21"/>
        <v>41</v>
      </c>
      <c r="BL160">
        <f t="shared" si="22"/>
        <v>53</v>
      </c>
      <c r="BM160">
        <f t="shared" si="23"/>
        <v>59</v>
      </c>
    </row>
    <row r="161" spans="33:65" ht="24" customHeight="1" x14ac:dyDescent="0.25">
      <c r="AG161" s="33" t="s">
        <v>12</v>
      </c>
      <c r="AH161">
        <f>COUNTIF($AH$9:$AH$130,AG161)</f>
        <v>0</v>
      </c>
      <c r="AI161">
        <f>COUNTIF(AI12:$AI$143,AG161)</f>
        <v>0</v>
      </c>
      <c r="AJ161">
        <f t="shared" ref="AJ161:AJ163" si="25">COUNTIF($AJ$9:$AJ$143,AG161)</f>
        <v>0</v>
      </c>
      <c r="AK161">
        <f t="shared" si="0"/>
        <v>1</v>
      </c>
      <c r="AL161">
        <f t="shared" si="1"/>
        <v>4</v>
      </c>
      <c r="AM161">
        <f t="shared" si="2"/>
        <v>7</v>
      </c>
      <c r="AN161">
        <f t="shared" si="3"/>
        <v>13</v>
      </c>
      <c r="AO161">
        <f t="shared" si="4"/>
        <v>3</v>
      </c>
      <c r="AP161">
        <f t="shared" si="5"/>
        <v>27</v>
      </c>
      <c r="AQ161">
        <f t="shared" si="6"/>
        <v>49</v>
      </c>
      <c r="AR161">
        <f t="shared" si="7"/>
        <v>67</v>
      </c>
      <c r="AS161">
        <f t="shared" si="8"/>
        <v>39</v>
      </c>
      <c r="AT161">
        <f t="shared" si="9"/>
        <v>30</v>
      </c>
      <c r="AU161">
        <f t="shared" si="10"/>
        <v>15</v>
      </c>
      <c r="AV161">
        <f t="shared" si="11"/>
        <v>9</v>
      </c>
      <c r="AX161" s="33" t="s">
        <v>12</v>
      </c>
      <c r="AY161">
        <f>COUNTIF(AY12:$AY$143,AX161)</f>
        <v>0</v>
      </c>
      <c r="AZ161">
        <f>COUNTIF($AZ11:AZ$138,AX161)</f>
        <v>0</v>
      </c>
      <c r="BA161">
        <f t="shared" si="24"/>
        <v>0</v>
      </c>
      <c r="BB161">
        <f t="shared" si="12"/>
        <v>1</v>
      </c>
      <c r="BC161">
        <f t="shared" si="13"/>
        <v>1</v>
      </c>
      <c r="BD161">
        <f t="shared" si="14"/>
        <v>2</v>
      </c>
      <c r="BE161">
        <f t="shared" si="15"/>
        <v>1</v>
      </c>
      <c r="BF161">
        <f t="shared" si="16"/>
        <v>1</v>
      </c>
      <c r="BG161">
        <f t="shared" si="17"/>
        <v>0</v>
      </c>
      <c r="BH161">
        <f t="shared" si="18"/>
        <v>71</v>
      </c>
      <c r="BI161">
        <f t="shared" si="19"/>
        <v>31</v>
      </c>
      <c r="BJ161">
        <f t="shared" si="20"/>
        <v>86</v>
      </c>
      <c r="BK161">
        <f t="shared" si="21"/>
        <v>8</v>
      </c>
      <c r="BL161">
        <f t="shared" si="22"/>
        <v>17</v>
      </c>
      <c r="BM161">
        <f t="shared" si="23"/>
        <v>14</v>
      </c>
    </row>
    <row r="162" spans="33:65" ht="24" customHeight="1" x14ac:dyDescent="0.25">
      <c r="AG162" s="33" t="s">
        <v>13</v>
      </c>
      <c r="AH162">
        <f>COUNTIF($AH$9:$AH$130,AG162)</f>
        <v>0</v>
      </c>
      <c r="AI162">
        <f>COUNTIF(AI13:$AI$143,AG162)</f>
        <v>0</v>
      </c>
      <c r="AJ162">
        <f t="shared" si="25"/>
        <v>0</v>
      </c>
      <c r="AK162">
        <f t="shared" si="0"/>
        <v>0</v>
      </c>
      <c r="AL162">
        <f t="shared" si="1"/>
        <v>0</v>
      </c>
      <c r="AM162">
        <f t="shared" si="2"/>
        <v>0</v>
      </c>
      <c r="AN162">
        <f t="shared" si="3"/>
        <v>58</v>
      </c>
      <c r="AO162">
        <f t="shared" si="4"/>
        <v>68</v>
      </c>
      <c r="AP162">
        <f t="shared" si="5"/>
        <v>79</v>
      </c>
      <c r="AQ162">
        <f t="shared" si="6"/>
        <v>3</v>
      </c>
      <c r="AR162">
        <f t="shared" si="7"/>
        <v>7</v>
      </c>
      <c r="AS162">
        <f t="shared" si="8"/>
        <v>15</v>
      </c>
      <c r="AT162">
        <f t="shared" si="9"/>
        <v>9</v>
      </c>
      <c r="AU162">
        <f t="shared" si="10"/>
        <v>7</v>
      </c>
      <c r="AV162">
        <f t="shared" si="11"/>
        <v>8</v>
      </c>
      <c r="AX162" s="33" t="s">
        <v>13</v>
      </c>
      <c r="AY162">
        <f>COUNTIF(AY13:$AY$143,AX162)</f>
        <v>0</v>
      </c>
      <c r="AZ162">
        <f>COUNTIF($AZ12:AZ$138,AX162)</f>
        <v>1</v>
      </c>
      <c r="BA162">
        <f t="shared" si="24"/>
        <v>1</v>
      </c>
      <c r="BB162">
        <f t="shared" si="12"/>
        <v>1</v>
      </c>
      <c r="BC162">
        <f t="shared" si="13"/>
        <v>2</v>
      </c>
      <c r="BD162">
        <f t="shared" si="14"/>
        <v>3</v>
      </c>
      <c r="BE162">
        <f t="shared" si="15"/>
        <v>68</v>
      </c>
      <c r="BF162">
        <f t="shared" si="16"/>
        <v>27</v>
      </c>
      <c r="BG162">
        <f t="shared" si="17"/>
        <v>32</v>
      </c>
      <c r="BH162">
        <f t="shared" si="18"/>
        <v>50</v>
      </c>
      <c r="BI162">
        <f t="shared" si="19"/>
        <v>23</v>
      </c>
      <c r="BJ162">
        <f t="shared" si="20"/>
        <v>22</v>
      </c>
      <c r="BK162">
        <f t="shared" si="21"/>
        <v>31</v>
      </c>
      <c r="BL162">
        <f t="shared" si="22"/>
        <v>20</v>
      </c>
      <c r="BM162">
        <f t="shared" si="23"/>
        <v>37</v>
      </c>
    </row>
    <row r="163" spans="33:65" ht="24" customHeight="1" x14ac:dyDescent="0.25">
      <c r="AG163" s="33" t="s">
        <v>14</v>
      </c>
      <c r="AH163">
        <f>COUNTIF($AH$9:$AH$130,AG163)</f>
        <v>0</v>
      </c>
      <c r="AI163">
        <f>COUNTIF(AI14:$AI$143,AG163)</f>
        <v>0</v>
      </c>
      <c r="AJ163">
        <f t="shared" si="25"/>
        <v>0</v>
      </c>
      <c r="AK163">
        <f t="shared" si="0"/>
        <v>0</v>
      </c>
      <c r="AL163">
        <f t="shared" si="1"/>
        <v>0</v>
      </c>
      <c r="AM163">
        <f t="shared" si="2"/>
        <v>0</v>
      </c>
      <c r="AN163">
        <f t="shared" si="3"/>
        <v>12</v>
      </c>
      <c r="AO163">
        <f t="shared" si="4"/>
        <v>25</v>
      </c>
      <c r="AP163">
        <f t="shared" si="5"/>
        <v>4</v>
      </c>
      <c r="AQ163">
        <f t="shared" si="6"/>
        <v>0</v>
      </c>
      <c r="AR163">
        <f t="shared" si="7"/>
        <v>0</v>
      </c>
      <c r="AS163">
        <f t="shared" si="8"/>
        <v>3</v>
      </c>
      <c r="AT163">
        <f t="shared" si="9"/>
        <v>1</v>
      </c>
      <c r="AU163">
        <f t="shared" si="10"/>
        <v>0</v>
      </c>
      <c r="AV163">
        <f t="shared" si="11"/>
        <v>1</v>
      </c>
      <c r="AX163" s="33" t="s">
        <v>14</v>
      </c>
      <c r="AY163">
        <f>COUNTIF(AY14:$AY$143,AX163)</f>
        <v>1</v>
      </c>
      <c r="AZ163">
        <f>COUNTIF($AZ13:AZ$138,AX163)</f>
        <v>0</v>
      </c>
      <c r="BA163">
        <f t="shared" si="24"/>
        <v>0</v>
      </c>
      <c r="BB163">
        <f t="shared" si="12"/>
        <v>0</v>
      </c>
      <c r="BC163">
        <f t="shared" si="13"/>
        <v>0</v>
      </c>
      <c r="BD163">
        <f t="shared" si="14"/>
        <v>0</v>
      </c>
      <c r="BE163">
        <f t="shared" si="15"/>
        <v>32</v>
      </c>
      <c r="BF163">
        <f t="shared" si="16"/>
        <v>76</v>
      </c>
      <c r="BG163">
        <f t="shared" si="17"/>
        <v>42</v>
      </c>
      <c r="BH163">
        <f t="shared" si="18"/>
        <v>3</v>
      </c>
      <c r="BI163">
        <f t="shared" si="19"/>
        <v>22</v>
      </c>
      <c r="BJ163">
        <f t="shared" si="20"/>
        <v>9</v>
      </c>
      <c r="BK163">
        <f t="shared" si="21"/>
        <v>29</v>
      </c>
      <c r="BL163">
        <f t="shared" si="22"/>
        <v>12</v>
      </c>
      <c r="BM163">
        <f t="shared" si="23"/>
        <v>10</v>
      </c>
    </row>
    <row r="164" spans="33:65" ht="24" customHeight="1" x14ac:dyDescent="0.25">
      <c r="AY164">
        <f>SUM(AY158:AY163)</f>
        <v>118</v>
      </c>
      <c r="AZ164">
        <f t="shared" ref="AZ164:BM164" si="26">SUM(AZ158:AZ163)</f>
        <v>130</v>
      </c>
      <c r="BA164">
        <f t="shared" si="26"/>
        <v>132</v>
      </c>
      <c r="BB164">
        <f t="shared" si="26"/>
        <v>130</v>
      </c>
      <c r="BC164">
        <f t="shared" si="26"/>
        <v>130</v>
      </c>
      <c r="BD164">
        <f t="shared" si="26"/>
        <v>135</v>
      </c>
      <c r="BE164">
        <f t="shared" si="26"/>
        <v>147</v>
      </c>
      <c r="BF164">
        <f t="shared" si="26"/>
        <v>129</v>
      </c>
      <c r="BG164">
        <f t="shared" si="26"/>
        <v>129</v>
      </c>
      <c r="BH164">
        <f t="shared" si="26"/>
        <v>132</v>
      </c>
      <c r="BI164">
        <f t="shared" si="26"/>
        <v>131</v>
      </c>
      <c r="BJ164">
        <f t="shared" si="26"/>
        <v>135</v>
      </c>
      <c r="BK164">
        <f t="shared" si="26"/>
        <v>123</v>
      </c>
      <c r="BL164">
        <f t="shared" si="26"/>
        <v>128</v>
      </c>
      <c r="BM164">
        <f t="shared" si="26"/>
        <v>130</v>
      </c>
    </row>
    <row r="165" spans="33:65" ht="24" customHeight="1" x14ac:dyDescent="0.25"/>
    <row r="166" spans="33:65" ht="24" customHeight="1" x14ac:dyDescent="0.25"/>
    <row r="167" spans="33:65" ht="24" customHeight="1" x14ac:dyDescent="0.25"/>
    <row r="168" spans="33:65" ht="24" customHeight="1" x14ac:dyDescent="0.25"/>
    <row r="169" spans="33:65" ht="24" customHeight="1" x14ac:dyDescent="0.25"/>
    <row r="170" spans="33:65" ht="24" customHeight="1" x14ac:dyDescent="0.25"/>
    <row r="171" spans="33:65" ht="24" customHeight="1" x14ac:dyDescent="0.25"/>
    <row r="172" spans="33:65" ht="24" customHeight="1" x14ac:dyDescent="0.25"/>
    <row r="173" spans="33:65" ht="24" customHeight="1" x14ac:dyDescent="0.25"/>
    <row r="174" spans="33:65" ht="24" customHeight="1" x14ac:dyDescent="0.25"/>
    <row r="175" spans="33:65" ht="24" customHeight="1" x14ac:dyDescent="0.25"/>
    <row r="176" spans="33:65" ht="24" customHeight="1" x14ac:dyDescent="0.25"/>
    <row r="177" ht="24" customHeight="1" x14ac:dyDescent="0.25"/>
    <row r="178" ht="24" customHeight="1" x14ac:dyDescent="0.25"/>
    <row r="179" ht="24" customHeight="1" x14ac:dyDescent="0.25"/>
    <row r="180" ht="24" customHeight="1" x14ac:dyDescent="0.25"/>
    <row r="181" ht="24" customHeight="1" x14ac:dyDescent="0.25"/>
    <row r="182" ht="24" customHeight="1" x14ac:dyDescent="0.25"/>
    <row r="183" ht="24" customHeight="1" x14ac:dyDescent="0.25"/>
    <row r="184" ht="24" customHeight="1" x14ac:dyDescent="0.25"/>
    <row r="185" ht="24" customHeight="1" x14ac:dyDescent="0.25"/>
    <row r="186" ht="24" customHeight="1" x14ac:dyDescent="0.25"/>
    <row r="187" ht="24" customHeight="1" x14ac:dyDescent="0.25"/>
    <row r="188" ht="24" customHeight="1" x14ac:dyDescent="0.25"/>
    <row r="189" ht="24" customHeight="1" x14ac:dyDescent="0.25"/>
    <row r="190" ht="24" customHeight="1" x14ac:dyDescent="0.25"/>
    <row r="191" ht="24" customHeight="1" x14ac:dyDescent="0.25"/>
    <row r="192" ht="24" customHeight="1" x14ac:dyDescent="0.25"/>
    <row r="193" ht="24" customHeight="1" x14ac:dyDescent="0.25"/>
    <row r="194" ht="24" customHeight="1" x14ac:dyDescent="0.25"/>
    <row r="195" ht="24" customHeight="1" x14ac:dyDescent="0.25"/>
    <row r="196" ht="24" customHeight="1" x14ac:dyDescent="0.25"/>
    <row r="197" ht="24" customHeight="1" x14ac:dyDescent="0.25"/>
    <row r="198" ht="24" customHeight="1" x14ac:dyDescent="0.25"/>
    <row r="199" ht="24" customHeight="1" x14ac:dyDescent="0.25"/>
    <row r="200" ht="24" customHeight="1" x14ac:dyDescent="0.25"/>
    <row r="201" ht="24" customHeight="1" x14ac:dyDescent="0.25"/>
    <row r="202" ht="24" customHeight="1" x14ac:dyDescent="0.25"/>
    <row r="203" ht="24" customHeight="1" x14ac:dyDescent="0.25"/>
    <row r="204" ht="24" customHeight="1" x14ac:dyDescent="0.25"/>
    <row r="205" ht="24" customHeight="1" x14ac:dyDescent="0.25"/>
    <row r="206" ht="24" customHeight="1" x14ac:dyDescent="0.25"/>
    <row r="207" ht="24" customHeight="1" x14ac:dyDescent="0.25"/>
    <row r="208" ht="24" customHeight="1" x14ac:dyDescent="0.25"/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4" ht="24" customHeight="1" x14ac:dyDescent="0.25"/>
    <row r="215" ht="24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</sheetData>
  <conditionalFormatting sqref="Q10:R28 Q29:Q137 R29:R135 S10:T137 U10:U132 V10:W136 X10:Y137 Y138 Z10:Z139 AA10:AA140 AC10:AE139 AD140 Q9:AA9 AC9:AF9 AF10:AG117 AE118:AG140 AC141:AG141 S154:AG154 Q142:AG144 Q152:AG153 Q145:AF151 AG157:AG163">
    <cfRule type="cellIs" dxfId="169" priority="184" operator="equal">
      <formula>"MIssing"</formula>
    </cfRule>
    <cfRule type="cellIs" dxfId="168" priority="185" operator="equal">
      <formula>"Dead"</formula>
    </cfRule>
    <cfRule type="cellIs" dxfId="167" priority="186" operator="equal">
      <formula>"Moribund"</formula>
    </cfRule>
    <cfRule type="cellIs" dxfId="166" priority="187" operator="equal">
      <formula>"Poor"</formula>
    </cfRule>
    <cfRule type="cellIs" dxfId="165" priority="188" operator="equal">
      <formula>"Fair"</formula>
    </cfRule>
    <cfRule type="cellIs" dxfId="164" priority="189" operator="equal">
      <formula>"Good"</formula>
    </cfRule>
  </conditionalFormatting>
  <conditionalFormatting sqref="R136:R137 U137:W137 U133:U136 Q138:X138 Q139:Y139 Q140:Z140 AC140 Q141:AA141">
    <cfRule type="cellIs" dxfId="163" priority="166" operator="equal">
      <formula>"MIssing"</formula>
    </cfRule>
    <cfRule type="cellIs" dxfId="162" priority="167" operator="equal">
      <formula>"Dead"</formula>
    </cfRule>
    <cfRule type="cellIs" dxfId="161" priority="168" operator="equal">
      <formula>"Moribund"</formula>
    </cfRule>
    <cfRule type="cellIs" dxfId="160" priority="169" operator="equal">
      <formula>"Poor"</formula>
    </cfRule>
    <cfRule type="cellIs" dxfId="159" priority="170" operator="equal">
      <formula>"Fair"</formula>
    </cfRule>
    <cfRule type="cellIs" dxfId="158" priority="171" operator="equal">
      <formula>"Good"</formula>
    </cfRule>
  </conditionalFormatting>
  <conditionalFormatting sqref="AB1:AB1048576">
    <cfRule type="cellIs" dxfId="157" priority="152" operator="equal">
      <formula>$AB$128</formula>
    </cfRule>
    <cfRule type="cellIs" dxfId="156" priority="153" operator="equal">
      <formula>$AB$91</formula>
    </cfRule>
    <cfRule type="cellIs" dxfId="155" priority="154" operator="equal">
      <formula>$AB$17</formula>
    </cfRule>
    <cfRule type="cellIs" dxfId="154" priority="155" operator="equal">
      <formula>"12$M$11"</formula>
    </cfRule>
    <cfRule type="cellIs" dxfId="153" priority="156" operator="equal">
      <formula>$AB$17</formula>
    </cfRule>
    <cfRule type="cellIs" dxfId="152" priority="157" operator="equal">
      <formula>$AB$16</formula>
    </cfRule>
    <cfRule type="cellIs" dxfId="151" priority="158" operator="equal">
      <formula>$AB$16</formula>
    </cfRule>
    <cfRule type="cellIs" dxfId="150" priority="159" operator="equal">
      <formula>$AB$9</formula>
    </cfRule>
  </conditionalFormatting>
  <conditionalFormatting sqref="AH9:AH130">
    <cfRule type="cellIs" dxfId="149" priority="146" operator="equal">
      <formula>"MIssing"</formula>
    </cfRule>
    <cfRule type="cellIs" dxfId="148" priority="147" operator="equal">
      <formula>"Dead"</formula>
    </cfRule>
    <cfRule type="cellIs" dxfId="147" priority="148" operator="equal">
      <formula>"Moribund"</formula>
    </cfRule>
    <cfRule type="cellIs" dxfId="146" priority="149" operator="equal">
      <formula>"Poor"</formula>
    </cfRule>
    <cfRule type="cellIs" dxfId="145" priority="150" operator="equal">
      <formula>"Fair"</formula>
    </cfRule>
    <cfRule type="cellIs" dxfId="144" priority="151" operator="equal">
      <formula>"Good"</formula>
    </cfRule>
  </conditionalFormatting>
  <conditionalFormatting sqref="AT9:AT127">
    <cfRule type="cellIs" dxfId="143" priority="64" operator="equal">
      <formula>"MIssing"</formula>
    </cfRule>
    <cfRule type="cellIs" dxfId="142" priority="65" operator="equal">
      <formula>"Dead"</formula>
    </cfRule>
    <cfRule type="cellIs" dxfId="141" priority="66" operator="equal">
      <formula>"Moribund"</formula>
    </cfRule>
    <cfRule type="cellIs" dxfId="140" priority="67" operator="equal">
      <formula>"Poor"</formula>
    </cfRule>
    <cfRule type="cellIs" dxfId="139" priority="68" operator="equal">
      <formula>"Fair"</formula>
    </cfRule>
    <cfRule type="cellIs" dxfId="138" priority="69" operator="equal">
      <formula>"Good"</formula>
    </cfRule>
  </conditionalFormatting>
  <conditionalFormatting sqref="AI9:AI135">
    <cfRule type="cellIs" dxfId="137" priority="140" operator="equal">
      <formula>"MIssing"</formula>
    </cfRule>
    <cfRule type="cellIs" dxfId="136" priority="141" operator="equal">
      <formula>"Dead"</formula>
    </cfRule>
    <cfRule type="cellIs" dxfId="135" priority="142" operator="equal">
      <formula>"Moribund"</formula>
    </cfRule>
    <cfRule type="cellIs" dxfId="134" priority="143" operator="equal">
      <formula>"Poor"</formula>
    </cfRule>
    <cfRule type="cellIs" dxfId="133" priority="144" operator="equal">
      <formula>"Fair"</formula>
    </cfRule>
    <cfRule type="cellIs" dxfId="132" priority="145" operator="equal">
      <formula>"Good"</formula>
    </cfRule>
  </conditionalFormatting>
  <conditionalFormatting sqref="AV118:AV139">
    <cfRule type="cellIs" dxfId="131" priority="46" operator="equal">
      <formula>"MIssing"</formula>
    </cfRule>
    <cfRule type="cellIs" dxfId="130" priority="47" operator="equal">
      <formula>"Dead"</formula>
    </cfRule>
    <cfRule type="cellIs" dxfId="129" priority="48" operator="equal">
      <formula>"Moribund"</formula>
    </cfRule>
    <cfRule type="cellIs" dxfId="128" priority="49" operator="equal">
      <formula>"Poor"</formula>
    </cfRule>
    <cfRule type="cellIs" dxfId="127" priority="50" operator="equal">
      <formula>"Fair"</formula>
    </cfRule>
    <cfRule type="cellIs" dxfId="126" priority="51" operator="equal">
      <formula>"Good"</formula>
    </cfRule>
  </conditionalFormatting>
  <conditionalFormatting sqref="AJ9:AJ136">
    <cfRule type="cellIs" dxfId="125" priority="134" operator="equal">
      <formula>"MIssing"</formula>
    </cfRule>
    <cfRule type="cellIs" dxfId="124" priority="135" operator="equal">
      <formula>"Dead"</formula>
    </cfRule>
    <cfRule type="cellIs" dxfId="123" priority="136" operator="equal">
      <formula>"Moribund"</formula>
    </cfRule>
    <cfRule type="cellIs" dxfId="122" priority="137" operator="equal">
      <formula>"Poor"</formula>
    </cfRule>
    <cfRule type="cellIs" dxfId="121" priority="138" operator="equal">
      <formula>"Fair"</formula>
    </cfRule>
    <cfRule type="cellIs" dxfId="120" priority="139" operator="equal">
      <formula>"Good"</formula>
    </cfRule>
  </conditionalFormatting>
  <conditionalFormatting sqref="AK9:AK138">
    <cfRule type="cellIs" dxfId="119" priority="128" operator="equal">
      <formula>"MIssing"</formula>
    </cfRule>
    <cfRule type="cellIs" dxfId="118" priority="129" operator="equal">
      <formula>"Dead"</formula>
    </cfRule>
    <cfRule type="cellIs" dxfId="117" priority="130" operator="equal">
      <formula>"Moribund"</formula>
    </cfRule>
    <cfRule type="cellIs" dxfId="116" priority="131" operator="equal">
      <formula>"Poor"</formula>
    </cfRule>
    <cfRule type="cellIs" dxfId="115" priority="132" operator="equal">
      <formula>"Fair"</formula>
    </cfRule>
    <cfRule type="cellIs" dxfId="114" priority="133" operator="equal">
      <formula>"Good"</formula>
    </cfRule>
  </conditionalFormatting>
  <conditionalFormatting sqref="AS7:AS8">
    <cfRule type="cellIs" dxfId="113" priority="120" operator="equal">
      <formula>$AB$128</formula>
    </cfRule>
    <cfRule type="cellIs" dxfId="112" priority="121" operator="equal">
      <formula>$AB$91</formula>
    </cfRule>
    <cfRule type="cellIs" dxfId="111" priority="122" operator="equal">
      <formula>$AB$17</formula>
    </cfRule>
    <cfRule type="cellIs" dxfId="110" priority="123" operator="equal">
      <formula>"12$M$11"</formula>
    </cfRule>
    <cfRule type="cellIs" dxfId="109" priority="124" operator="equal">
      <formula>$AB$17</formula>
    </cfRule>
    <cfRule type="cellIs" dxfId="108" priority="125" operator="equal">
      <formula>$AB$16</formula>
    </cfRule>
    <cfRule type="cellIs" dxfId="107" priority="126" operator="equal">
      <formula>$AB$16</formula>
    </cfRule>
    <cfRule type="cellIs" dxfId="106" priority="127" operator="equal">
      <formula>$AB$9</formula>
    </cfRule>
  </conditionalFormatting>
  <conditionalFormatting sqref="AL9:AL138">
    <cfRule type="cellIs" dxfId="105" priority="114" operator="equal">
      <formula>"MIssing"</formula>
    </cfRule>
    <cfRule type="cellIs" dxfId="104" priority="115" operator="equal">
      <formula>"Dead"</formula>
    </cfRule>
    <cfRule type="cellIs" dxfId="103" priority="116" operator="equal">
      <formula>"Moribund"</formula>
    </cfRule>
    <cfRule type="cellIs" dxfId="102" priority="117" operator="equal">
      <formula>"Poor"</formula>
    </cfRule>
    <cfRule type="cellIs" dxfId="101" priority="118" operator="equal">
      <formula>"Fair"</formula>
    </cfRule>
    <cfRule type="cellIs" dxfId="100" priority="119" operator="equal">
      <formula>"Good"</formula>
    </cfRule>
  </conditionalFormatting>
  <conditionalFormatting sqref="AM9:AM143">
    <cfRule type="cellIs" dxfId="99" priority="108" operator="equal">
      <formula>"MIssing"</formula>
    </cfRule>
    <cfRule type="cellIs" dxfId="98" priority="109" operator="equal">
      <formula>"Dead"</formula>
    </cfRule>
    <cfRule type="cellIs" dxfId="97" priority="110" operator="equal">
      <formula>"Moribund"</formula>
    </cfRule>
    <cfRule type="cellIs" dxfId="96" priority="111" operator="equal">
      <formula>"Poor"</formula>
    </cfRule>
    <cfRule type="cellIs" dxfId="95" priority="112" operator="equal">
      <formula>"Fair"</formula>
    </cfRule>
    <cfRule type="cellIs" dxfId="94" priority="113" operator="equal">
      <formula>"Good"</formula>
    </cfRule>
  </conditionalFormatting>
  <conditionalFormatting sqref="AN9:AN137">
    <cfRule type="cellIs" dxfId="93" priority="102" operator="equal">
      <formula>"MIssing"</formula>
    </cfRule>
    <cfRule type="cellIs" dxfId="92" priority="103" operator="equal">
      <formula>"Dead"</formula>
    </cfRule>
    <cfRule type="cellIs" dxfId="91" priority="104" operator="equal">
      <formula>"Moribund"</formula>
    </cfRule>
    <cfRule type="cellIs" dxfId="90" priority="105" operator="equal">
      <formula>"Poor"</formula>
    </cfRule>
    <cfRule type="cellIs" dxfId="89" priority="106" operator="equal">
      <formula>"Fair"</formula>
    </cfRule>
    <cfRule type="cellIs" dxfId="88" priority="107" operator="equal">
      <formula>"Good"</formula>
    </cfRule>
  </conditionalFormatting>
  <conditionalFormatting sqref="AO9:AO136">
    <cfRule type="cellIs" dxfId="87" priority="96" operator="equal">
      <formula>"MIssing"</formula>
    </cfRule>
    <cfRule type="cellIs" dxfId="86" priority="97" operator="equal">
      <formula>"Dead"</formula>
    </cfRule>
    <cfRule type="cellIs" dxfId="85" priority="98" operator="equal">
      <formula>"Moribund"</formula>
    </cfRule>
    <cfRule type="cellIs" dxfId="84" priority="99" operator="equal">
      <formula>"Poor"</formula>
    </cfRule>
    <cfRule type="cellIs" dxfId="83" priority="100" operator="equal">
      <formula>"Fair"</formula>
    </cfRule>
    <cfRule type="cellIs" dxfId="82" priority="101" operator="equal">
      <formula>"Good"</formula>
    </cfRule>
  </conditionalFormatting>
  <conditionalFormatting sqref="AP9:AP138">
    <cfRule type="cellIs" dxfId="81" priority="90" operator="equal">
      <formula>"MIssing"</formula>
    </cfRule>
    <cfRule type="cellIs" dxfId="80" priority="91" operator="equal">
      <formula>"Dead"</formula>
    </cfRule>
    <cfRule type="cellIs" dxfId="79" priority="92" operator="equal">
      <formula>"Moribund"</formula>
    </cfRule>
    <cfRule type="cellIs" dxfId="78" priority="93" operator="equal">
      <formula>"Poor"</formula>
    </cfRule>
    <cfRule type="cellIs" dxfId="77" priority="94" operator="equal">
      <formula>"Fair"</formula>
    </cfRule>
    <cfRule type="cellIs" dxfId="76" priority="95" operator="equal">
      <formula>"Good"</formula>
    </cfRule>
  </conditionalFormatting>
  <conditionalFormatting sqref="AQ9:AQ144">
    <cfRule type="cellIs" dxfId="75" priority="84" operator="equal">
      <formula>"MIssing"</formula>
    </cfRule>
    <cfRule type="cellIs" dxfId="74" priority="85" operator="equal">
      <formula>"Dead"</formula>
    </cfRule>
    <cfRule type="cellIs" dxfId="73" priority="86" operator="equal">
      <formula>"Moribund"</formula>
    </cfRule>
    <cfRule type="cellIs" dxfId="72" priority="87" operator="equal">
      <formula>"Poor"</formula>
    </cfRule>
    <cfRule type="cellIs" dxfId="71" priority="88" operator="equal">
      <formula>"Fair"</formula>
    </cfRule>
    <cfRule type="cellIs" dxfId="70" priority="89" operator="equal">
      <formula>"Good"</formula>
    </cfRule>
  </conditionalFormatting>
  <conditionalFormatting sqref="AR9:AR138">
    <cfRule type="cellIs" dxfId="69" priority="78" operator="equal">
      <formula>"MIssing"</formula>
    </cfRule>
    <cfRule type="cellIs" dxfId="68" priority="79" operator="equal">
      <formula>"Dead"</formula>
    </cfRule>
    <cfRule type="cellIs" dxfId="67" priority="80" operator="equal">
      <formula>"Moribund"</formula>
    </cfRule>
    <cfRule type="cellIs" dxfId="66" priority="81" operator="equal">
      <formula>"Poor"</formula>
    </cfRule>
    <cfRule type="cellIs" dxfId="65" priority="82" operator="equal">
      <formula>"Fair"</formula>
    </cfRule>
    <cfRule type="cellIs" dxfId="64" priority="83" operator="equal">
      <formula>"Good"</formula>
    </cfRule>
  </conditionalFormatting>
  <conditionalFormatting sqref="AS9:AS142">
    <cfRule type="cellIs" dxfId="63" priority="70" operator="equal">
      <formula>$AB$128</formula>
    </cfRule>
    <cfRule type="cellIs" dxfId="62" priority="71" operator="equal">
      <formula>$AB$91</formula>
    </cfRule>
    <cfRule type="cellIs" dxfId="61" priority="72" operator="equal">
      <formula>$AB$17</formula>
    </cfRule>
    <cfRule type="cellIs" dxfId="60" priority="73" operator="equal">
      <formula>"12$M$11"</formula>
    </cfRule>
    <cfRule type="cellIs" dxfId="59" priority="74" operator="equal">
      <formula>$AB$17</formula>
    </cfRule>
    <cfRule type="cellIs" dxfId="58" priority="75" operator="equal">
      <formula>$AB$16</formula>
    </cfRule>
    <cfRule type="cellIs" dxfId="57" priority="76" operator="equal">
      <formula>$AB$16</formula>
    </cfRule>
    <cfRule type="cellIs" dxfId="56" priority="77" operator="equal">
      <formula>$AB$9</formula>
    </cfRule>
  </conditionalFormatting>
  <conditionalFormatting sqref="AU9:AU138">
    <cfRule type="cellIs" dxfId="55" priority="58" operator="equal">
      <formula>"MIssing"</formula>
    </cfRule>
    <cfRule type="cellIs" dxfId="54" priority="59" operator="equal">
      <formula>"Dead"</formula>
    </cfRule>
    <cfRule type="cellIs" dxfId="53" priority="60" operator="equal">
      <formula>"Moribund"</formula>
    </cfRule>
    <cfRule type="cellIs" dxfId="52" priority="61" operator="equal">
      <formula>"Poor"</formula>
    </cfRule>
    <cfRule type="cellIs" dxfId="51" priority="62" operator="equal">
      <formula>"Fair"</formula>
    </cfRule>
    <cfRule type="cellIs" dxfId="50" priority="63" operator="equal">
      <formula>"Good"</formula>
    </cfRule>
  </conditionalFormatting>
  <conditionalFormatting sqref="AV9:AV139">
    <cfRule type="cellIs" dxfId="49" priority="52" operator="equal">
      <formula>"MIssing"</formula>
    </cfRule>
    <cfRule type="cellIs" dxfId="48" priority="53" operator="equal">
      <formula>"Dead"</formula>
    </cfRule>
    <cfRule type="cellIs" dxfId="47" priority="54" operator="equal">
      <formula>"Moribund"</formula>
    </cfRule>
    <cfRule type="cellIs" dxfId="46" priority="55" operator="equal">
      <formula>"Poor"</formula>
    </cfRule>
    <cfRule type="cellIs" dxfId="45" priority="56" operator="equal">
      <formula>"Fair"</formula>
    </cfRule>
    <cfRule type="cellIs" dxfId="44" priority="57" operator="equal">
      <formula>"Good"</formula>
    </cfRule>
  </conditionalFormatting>
  <conditionalFormatting sqref="AS157">
    <cfRule type="cellIs" dxfId="43" priority="38" operator="equal">
      <formula>$AB$128</formula>
    </cfRule>
    <cfRule type="cellIs" dxfId="42" priority="39" operator="equal">
      <formula>$AB$91</formula>
    </cfRule>
    <cfRule type="cellIs" dxfId="41" priority="40" operator="equal">
      <formula>$AB$17</formula>
    </cfRule>
    <cfRule type="cellIs" dxfId="40" priority="41" operator="equal">
      <formula>"12$M$11"</formula>
    </cfRule>
    <cfRule type="cellIs" dxfId="39" priority="42" operator="equal">
      <formula>$AB$17</formula>
    </cfRule>
    <cfRule type="cellIs" dxfId="38" priority="43" operator="equal">
      <formula>$AB$16</formula>
    </cfRule>
    <cfRule type="cellIs" dxfId="37" priority="44" operator="equal">
      <formula>$AB$16</formula>
    </cfRule>
    <cfRule type="cellIs" dxfId="36" priority="45" operator="equal">
      <formula>$AB$9</formula>
    </cfRule>
  </conditionalFormatting>
  <conditionalFormatting sqref="BJ7:BJ8">
    <cfRule type="cellIs" dxfId="35" priority="30" operator="equal">
      <formula>$AB$128</formula>
    </cfRule>
    <cfRule type="cellIs" dxfId="34" priority="31" operator="equal">
      <formula>$AB$91</formula>
    </cfRule>
    <cfRule type="cellIs" dxfId="33" priority="32" operator="equal">
      <formula>$AB$17</formula>
    </cfRule>
    <cfRule type="cellIs" dxfId="32" priority="33" operator="equal">
      <formula>"12$M$11"</formula>
    </cfRule>
    <cfRule type="cellIs" dxfId="31" priority="34" operator="equal">
      <formula>$AB$17</formula>
    </cfRule>
    <cfRule type="cellIs" dxfId="30" priority="35" operator="equal">
      <formula>$AB$16</formula>
    </cfRule>
    <cfRule type="cellIs" dxfId="29" priority="36" operator="equal">
      <formula>$AB$16</formula>
    </cfRule>
    <cfRule type="cellIs" dxfId="28" priority="37" operator="equal">
      <formula>$AB$9</formula>
    </cfRule>
  </conditionalFormatting>
  <conditionalFormatting sqref="AY9:BN155">
    <cfRule type="cellIs" dxfId="27" priority="23" operator="equal">
      <formula>"Moribund"</formula>
    </cfRule>
    <cfRule type="cellIs" dxfId="26" priority="24" operator="equal">
      <formula>"Dead"</formula>
    </cfRule>
    <cfRule type="cellIs" dxfId="25" priority="25" operator="equal">
      <formula>"Missing"</formula>
    </cfRule>
    <cfRule type="cellIs" dxfId="24" priority="26" operator="equal">
      <formula>"Good"</formula>
    </cfRule>
    <cfRule type="cellIs" dxfId="23" priority="27" operator="equal">
      <formula>"Fair"</formula>
    </cfRule>
    <cfRule type="cellIs" dxfId="22" priority="28" operator="equal">
      <formula>"Poor"</formula>
    </cfRule>
  </conditionalFormatting>
  <conditionalFormatting sqref="L154:O154">
    <cfRule type="cellIs" dxfId="21" priority="15" operator="equal">
      <formula>$AB$128</formula>
    </cfRule>
    <cfRule type="cellIs" dxfId="20" priority="16" operator="equal">
      <formula>$AB$91</formula>
    </cfRule>
    <cfRule type="cellIs" dxfId="19" priority="17" operator="equal">
      <formula>$AB$17</formula>
    </cfRule>
    <cfRule type="cellIs" dxfId="18" priority="18" operator="equal">
      <formula>"12$M$11"</formula>
    </cfRule>
    <cfRule type="cellIs" dxfId="17" priority="19" operator="equal">
      <formula>$AB$17</formula>
    </cfRule>
    <cfRule type="cellIs" dxfId="16" priority="20" operator="equal">
      <formula>$AB$16</formula>
    </cfRule>
    <cfRule type="cellIs" dxfId="15" priority="21" operator="equal">
      <formula>$AB$16</formula>
    </cfRule>
    <cfRule type="cellIs" dxfId="14" priority="22" operator="equal">
      <formula>$AB$9</formula>
    </cfRule>
  </conditionalFormatting>
  <conditionalFormatting sqref="AX157:AX163">
    <cfRule type="cellIs" dxfId="13" priority="9" operator="equal">
      <formula>"MIssing"</formula>
    </cfRule>
    <cfRule type="cellIs" dxfId="12" priority="10" operator="equal">
      <formula>"Dead"</formula>
    </cfRule>
    <cfRule type="cellIs" dxfId="11" priority="11" operator="equal">
      <formula>"Moribund"</formula>
    </cfRule>
    <cfRule type="cellIs" dxfId="10" priority="12" operator="equal">
      <formula>"Poor"</formula>
    </cfRule>
    <cfRule type="cellIs" dxfId="9" priority="13" operator="equal">
      <formula>"Fair"</formula>
    </cfRule>
    <cfRule type="cellIs" dxfId="8" priority="14" operator="equal">
      <formula>"Good"</formula>
    </cfRule>
  </conditionalFormatting>
  <conditionalFormatting sqref="BJ157">
    <cfRule type="cellIs" dxfId="7" priority="1" operator="equal">
      <formula>$AB$128</formula>
    </cfRule>
    <cfRule type="cellIs" dxfId="6" priority="2" operator="equal">
      <formula>$AB$91</formula>
    </cfRule>
    <cfRule type="cellIs" dxfId="5" priority="3" operator="equal">
      <formula>$AB$17</formula>
    </cfRule>
    <cfRule type="cellIs" dxfId="4" priority="4" operator="equal">
      <formula>"12$M$11"</formula>
    </cfRule>
    <cfRule type="cellIs" dxfId="3" priority="5" operator="equal">
      <formula>$AB$17</formula>
    </cfRule>
    <cfRule type="cellIs" dxfId="2" priority="6" operator="equal">
      <formula>$AB$16</formula>
    </cfRule>
    <cfRule type="cellIs" dxfId="1" priority="7" operator="equal">
      <formula>$AB$16</formula>
    </cfRule>
    <cfRule type="cellIs" dxfId="0" priority="8" operator="equal">
      <formula>$AB$9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C061-D8B5-4F57-A111-E55CCC7050BA}">
  <dimension ref="A3:P13"/>
  <sheetViews>
    <sheetView workbookViewId="0">
      <selection activeCell="R1" sqref="R1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16</v>
      </c>
      <c r="C3" t="s">
        <v>16</v>
      </c>
      <c r="D3" t="s">
        <v>16</v>
      </c>
      <c r="E3" t="s">
        <v>71</v>
      </c>
      <c r="F3" t="s">
        <v>71</v>
      </c>
      <c r="G3" t="s">
        <v>71</v>
      </c>
      <c r="H3" t="s">
        <v>17</v>
      </c>
      <c r="I3" t="s">
        <v>17</v>
      </c>
      <c r="J3" t="s">
        <v>17</v>
      </c>
      <c r="K3" t="s">
        <v>72</v>
      </c>
      <c r="L3" t="s">
        <v>72</v>
      </c>
      <c r="M3" t="s">
        <v>72</v>
      </c>
      <c r="N3" t="s">
        <v>19</v>
      </c>
      <c r="O3" t="s">
        <v>19</v>
      </c>
      <c r="P3" t="s">
        <v>19</v>
      </c>
    </row>
    <row r="4" spans="1:16" x14ac:dyDescent="0.25">
      <c r="B4" s="27">
        <v>39619</v>
      </c>
      <c r="C4" s="27">
        <v>8482</v>
      </c>
      <c r="D4" s="27">
        <v>63594</v>
      </c>
      <c r="E4" s="27">
        <v>32274</v>
      </c>
      <c r="F4" s="27">
        <v>13903</v>
      </c>
      <c r="G4" s="27">
        <v>63705</v>
      </c>
      <c r="H4" s="27">
        <v>39282</v>
      </c>
      <c r="I4" s="27">
        <v>35192</v>
      </c>
      <c r="J4" s="27">
        <v>63578</v>
      </c>
      <c r="K4" s="27">
        <v>48678</v>
      </c>
      <c r="L4" s="27">
        <v>8492</v>
      </c>
      <c r="M4" s="27">
        <v>63540</v>
      </c>
      <c r="N4" s="27">
        <v>53977</v>
      </c>
      <c r="O4" s="27">
        <v>48519</v>
      </c>
      <c r="P4" s="27">
        <v>40106</v>
      </c>
    </row>
    <row r="5" spans="1:16" x14ac:dyDescent="0.25">
      <c r="A5" s="1" t="s">
        <v>103</v>
      </c>
      <c r="B5" s="25">
        <f>AVERAGEIFS(FieldCard!H6:$H$1974,FieldCard!D6:$D$1974,B4)</f>
        <v>30.119658119658119</v>
      </c>
      <c r="C5" s="25">
        <f>AVERAGEIFS(FieldCard!$H6:I$1974,FieldCard!$D6:E$1974,C4)</f>
        <v>31.934108527131784</v>
      </c>
      <c r="D5" s="25">
        <f>AVERAGEIFS(FieldCard!$H6:J$1974,FieldCard!$D6:F$1974,D4)</f>
        <v>32.564885496183209</v>
      </c>
      <c r="E5" s="25">
        <f>AVERAGEIFS(FieldCard!$H6:K$1974,FieldCard!$D6:G$1974,E4)</f>
        <v>30.488372093023255</v>
      </c>
      <c r="F5" s="25">
        <f>AVERAGEIFS(FieldCard!$H6:L$1974,FieldCard!$D6:H$1974,F4)</f>
        <v>31.078125</v>
      </c>
      <c r="G5" s="25">
        <f>AVERAGEIFS(FieldCard!$H6:M$1974,FieldCard!$D6:I$1974,G4)</f>
        <v>33.189393939393938</v>
      </c>
      <c r="H5" s="25">
        <f>AVERAGEIFS(FieldCard!$H6:N$1974,FieldCard!$D6:J$1974,H4)</f>
        <v>22.138297872340427</v>
      </c>
      <c r="I5" s="25">
        <f>AVERAGEIFS(FieldCard!$H6:O$1974,FieldCard!$D6:K$1974,I4)</f>
        <v>28.44</v>
      </c>
      <c r="J5" s="25">
        <f>AVERAGEIFS(FieldCard!$H6:P$1974,FieldCard!$D6:L$1974,J4)</f>
        <v>19.444444444444443</v>
      </c>
      <c r="K5" s="25">
        <f>AVERAGEIFS(FieldCard!$H6:Q$1974,FieldCard!$D6:M$1974,K4)</f>
        <v>17.730158730158731</v>
      </c>
      <c r="L5" s="25">
        <f>AVERAGEIFS(FieldCard!$H6:R$1974,FieldCard!$D6:N$1974,L4)</f>
        <v>19.697916666666668</v>
      </c>
      <c r="M5" s="25">
        <f>AVERAGEIFS(FieldCard!$H6:S$1974,FieldCard!$D6:O$1974,M4)</f>
        <v>13.993975903614459</v>
      </c>
      <c r="N5" s="25">
        <f>AVERAGEIFS(FieldCard!$H6:T$1974,FieldCard!$D6:P$1974,N4)</f>
        <v>17.962025316455698</v>
      </c>
      <c r="O5" s="25">
        <f>AVERAGEIFS(FieldCard!$H6:U$1974,FieldCard!$D6:Q$1974,O4)</f>
        <v>18.872093023255815</v>
      </c>
      <c r="P5" s="25">
        <f>AVERAGEIFS(FieldCard!$H6:V$1974,FieldCard!$D6:R$1974,P4)</f>
        <v>15.850961538461538</v>
      </c>
    </row>
    <row r="6" spans="1:16" x14ac:dyDescent="0.25">
      <c r="A6" t="s">
        <v>104</v>
      </c>
      <c r="B6" s="25">
        <f>_xlfn.MINIFS(FieldCard!$H$6:$H$1974,FieldCard!$D$6:$D$1974,B4)</f>
        <v>19</v>
      </c>
      <c r="C6" s="25">
        <f>_xlfn.MINIFS(FieldCard!$H$6:$H$1974,FieldCard!$D$6:$D$1974,C4)</f>
        <v>17</v>
      </c>
      <c r="D6" s="25">
        <f>_xlfn.MINIFS(FieldCard!$H$6:$H$1974,FieldCard!$D$6:$D$1974,D4)</f>
        <v>20</v>
      </c>
      <c r="E6" s="25">
        <f>_xlfn.MINIFS(FieldCard!$H$6:$H$1974,FieldCard!$D$6:$D$1974,E4)</f>
        <v>16</v>
      </c>
      <c r="F6" s="25">
        <f>_xlfn.MINIFS(FieldCard!$H$6:$H$1974,FieldCard!$D$6:$D$1974,F4)</f>
        <v>12</v>
      </c>
      <c r="G6" s="25">
        <f>_xlfn.MINIFS(FieldCard!$H$6:$H$1974,FieldCard!$D$6:$D$1974,G4)</f>
        <v>18</v>
      </c>
      <c r="H6" s="25">
        <f>_xlfn.MINIFS(FieldCard!$H$6:$H$1974,FieldCard!$D$6:$D$1974,H4)</f>
        <v>9</v>
      </c>
      <c r="I6" s="25">
        <f>_xlfn.MINIFS(FieldCard!$H$6:$H$1974,FieldCard!$D$6:$D$1974,I4)</f>
        <v>7</v>
      </c>
      <c r="J6" s="25">
        <f>_xlfn.MINIFS(FieldCard!$H$6:$H$1974,FieldCard!$D$6:$D$1974,J4)</f>
        <v>10</v>
      </c>
      <c r="K6" s="25">
        <f>_xlfn.MINIFS(FieldCard!$H$6:$H$1974,FieldCard!$D$6:$D$1974,K4)</f>
        <v>7</v>
      </c>
      <c r="L6" s="25">
        <f>_xlfn.MINIFS(FieldCard!$H$6:$H$1974,FieldCard!$D$6:$D$1974,L4)</f>
        <v>8</v>
      </c>
      <c r="M6" s="25">
        <f>_xlfn.MINIFS(FieldCard!$H$6:$H$1974,FieldCard!$D$6:$D$1974,M4)</f>
        <v>6</v>
      </c>
      <c r="N6" s="25">
        <f>_xlfn.MINIFS(FieldCard!$H$6:$H$1974,FieldCard!$D$6:$D$1974,N4)</f>
        <v>11</v>
      </c>
      <c r="O6" s="25">
        <f>_xlfn.MINIFS(FieldCard!$H$6:$H$1974,FieldCard!$D$6:$D$1974,O4)</f>
        <v>10</v>
      </c>
      <c r="P6" s="25">
        <f>_xlfn.MINIFS(FieldCard!$H$6:$H$1974,FieldCard!$D$6:$D$1974,P4)</f>
        <v>6</v>
      </c>
    </row>
    <row r="7" spans="1:16" x14ac:dyDescent="0.25">
      <c r="A7" t="s">
        <v>105</v>
      </c>
      <c r="B7" s="25">
        <f>_xlfn.MAXIFS(FieldCard!$H$6:$H$1974,FieldCard!$D$6:$D$1974,B4)</f>
        <v>44</v>
      </c>
      <c r="C7" s="25">
        <f>_xlfn.MAXIFS(FieldCard!$H$6:$H$1974,FieldCard!$D$6:$D$1974,C4)</f>
        <v>50</v>
      </c>
      <c r="D7" s="25">
        <f>_xlfn.MAXIFS(FieldCard!$H$6:$H$1974,FieldCard!$D$6:$D$1974,D4)</f>
        <v>48</v>
      </c>
      <c r="E7" s="25">
        <f>_xlfn.MAXIFS(FieldCard!$H$6:$H$1974,FieldCard!$D$6:$D$1974,E4)</f>
        <v>44</v>
      </c>
      <c r="F7" s="25">
        <f>_xlfn.MAXIFS(FieldCard!$H$6:$H$1974,FieldCard!$D$6:$D$1974,F4)</f>
        <v>42</v>
      </c>
      <c r="G7" s="25">
        <f>_xlfn.MAXIFS(FieldCard!$H$6:$H$1974,FieldCard!$D$6:$D$1974,G4)</f>
        <v>47</v>
      </c>
      <c r="H7" s="25">
        <f>_xlfn.MAXIFS(FieldCard!$H$6:$H$1974,FieldCard!$D$6:$D$1974,H4)</f>
        <v>35</v>
      </c>
      <c r="I7" s="25">
        <f>_xlfn.MAXIFS(FieldCard!$H$6:$H$1974,FieldCard!$D$6:$D$1974,I4)</f>
        <v>42</v>
      </c>
      <c r="J7" s="25">
        <f>_xlfn.MAXIFS(FieldCard!$H$6:$H$1974,FieldCard!$D$6:$D$1974,J4)</f>
        <v>32</v>
      </c>
      <c r="K7" s="25">
        <f>_xlfn.MAXIFS(FieldCard!$H$6:$H$1974,FieldCard!$D$6:$D$1974,K4)</f>
        <v>36</v>
      </c>
      <c r="L7" s="25">
        <f>_xlfn.MAXIFS(FieldCard!$H$6:$H$1974,FieldCard!$D$6:$D$1974,L4)</f>
        <v>37</v>
      </c>
      <c r="M7" s="25">
        <f>_xlfn.MAXIFS(FieldCard!$H$6:$H$1974,FieldCard!$D$6:$D$1974,M4)</f>
        <v>26.5</v>
      </c>
      <c r="N7" s="25">
        <f>_xlfn.MAXIFS(FieldCard!$H$6:$H$1974,FieldCard!$D$6:$D$1974,N4)</f>
        <v>26</v>
      </c>
      <c r="O7" s="25">
        <f>_xlfn.MAXIFS(FieldCard!$H$6:$H$1974,FieldCard!$D$6:$D$1974,O4)</f>
        <v>37</v>
      </c>
      <c r="P7" s="25">
        <f>_xlfn.MAXIFS(FieldCard!$H$6:$H$1974,FieldCard!$D$6:$D$1974,P4)</f>
        <v>25</v>
      </c>
    </row>
    <row r="8" spans="1:16" x14ac:dyDescent="0.25">
      <c r="A8" s="1" t="s">
        <v>106</v>
      </c>
      <c r="B8" s="25">
        <f>AVERAGEIFS(FieldCard!$I$6:$I$1974,FieldCard!$D$6:$D$1974,B4)</f>
        <v>5.8290598290598288</v>
      </c>
      <c r="C8" s="25">
        <f>AVERAGEIFS(FieldCard!$I$6:$I$1974,FieldCard!$D$6:$D$1974,C4)</f>
        <v>5.724806201550388</v>
      </c>
      <c r="D8" s="25">
        <f>AVERAGEIFS(FieldCard!$I$6:$I$1974,FieldCard!$D$6:$D$1974,D4)</f>
        <v>5.5114503816793894</v>
      </c>
      <c r="E8" s="25">
        <f>AVERAGEIFS(FieldCard!$I$6:$I$1974,FieldCard!$D$6:$D$1974,E4)</f>
        <v>6.2635658914728678</v>
      </c>
      <c r="F8" s="25">
        <f>AVERAGEIFS(FieldCard!$I$6:$I$1974,FieldCard!$D$6:$D$1974,F4)</f>
        <v>5.98046875</v>
      </c>
      <c r="G8" s="25">
        <f>AVERAGEIFS(FieldCard!$I$6:$I$1974,FieldCard!$D$6:$D$1974,G4)</f>
        <v>6.1174242424242422</v>
      </c>
      <c r="H8" s="25">
        <f>AVERAGEIFS(FieldCard!$I$6:$I$1974,FieldCard!$D$6:$D$1974,H4)</f>
        <v>4.6489361702127656</v>
      </c>
      <c r="I8" s="25">
        <f>AVERAGEIFS(FieldCard!$I$6:$I$1974,FieldCard!$D$6:$D$1974,I4)</f>
        <v>5.04</v>
      </c>
      <c r="J8" s="25">
        <f>AVERAGEIFS(FieldCard!$I$6:$I$1974,FieldCard!$D$6:$D$1974,J4)</f>
        <v>4.0925925925925926</v>
      </c>
      <c r="K8" s="25">
        <f>AVERAGEIFS(FieldCard!$I$6:$I$1974,FieldCard!$D$6:$D$1974,K4)</f>
        <v>4.6190476190476186</v>
      </c>
      <c r="L8" s="25">
        <f>AVERAGEIFS(FieldCard!$I$6:$I$1974,FieldCard!$D$6:$D$1974,L4)</f>
        <v>4.6875</v>
      </c>
      <c r="M8" s="25">
        <f>AVERAGEIFS(FieldCard!$I$6:$I$1974,FieldCard!$D$6:$D$1974,M4)</f>
        <v>3.8373493975903616</v>
      </c>
      <c r="N8" s="25">
        <f>AVERAGEIFS(FieldCard!$I$6:$I$1974,FieldCard!$D$6:$D$1974,N4)</f>
        <v>3.2658227848101267</v>
      </c>
      <c r="O8" s="25">
        <f>AVERAGEIFS(FieldCard!$I$6:$I$1974,FieldCard!$D$6:$D$1974,O4)</f>
        <v>3.441860465116279</v>
      </c>
      <c r="P8" s="25">
        <f>AVERAGEIFS(FieldCard!$I$6:$I$1974,FieldCard!$D$6:$D$1974,P4)</f>
        <v>3.2884615384615383</v>
      </c>
    </row>
    <row r="9" spans="1:16" x14ac:dyDescent="0.25">
      <c r="A9" t="s">
        <v>107</v>
      </c>
      <c r="B9" s="25">
        <f>_xlfn.MINIFS(FieldCard!$I$6:$I$1974,FieldCard!$D$6:$D$1974,B4)</f>
        <v>3</v>
      </c>
      <c r="C9" s="25">
        <f>_xlfn.MINIFS(FieldCard!$I$6:$I$1974,FieldCard!$D$6:$D$1974,C4)</f>
        <v>4</v>
      </c>
      <c r="D9" s="25">
        <f>_xlfn.MINIFS(FieldCard!$I$6:$I$1974,FieldCard!$D$6:$D$1974,D4)</f>
        <v>3</v>
      </c>
      <c r="E9" s="25">
        <f>_xlfn.MINIFS(FieldCard!$I$6:$I$1974,FieldCard!$D$6:$D$1974,E4)</f>
        <v>4</v>
      </c>
      <c r="F9" s="25">
        <f>_xlfn.MINIFS(FieldCard!$I$6:$I$1974,FieldCard!$D$6:$D$1974,F4)</f>
        <v>3</v>
      </c>
      <c r="G9" s="25">
        <f>_xlfn.MINIFS(FieldCard!$I$6:$I$1974,FieldCard!$D$6:$D$1974,G4)</f>
        <v>3</v>
      </c>
      <c r="H9" s="25">
        <f>_xlfn.MINIFS(FieldCard!$I$6:$I$1974,FieldCard!$D$6:$D$1974,H4)</f>
        <v>3</v>
      </c>
      <c r="I9" s="25">
        <f>_xlfn.MINIFS(FieldCard!$I$6:$I$1974,FieldCard!$D$6:$D$1974,I4)</f>
        <v>2</v>
      </c>
      <c r="J9" s="25">
        <f>_xlfn.MINIFS(FieldCard!$I$6:$I$1974,FieldCard!$D$6:$D$1974,J4)</f>
        <v>2</v>
      </c>
      <c r="K9" s="25">
        <f>_xlfn.MINIFS(FieldCard!$I$6:$I$1974,FieldCard!$D$6:$D$1974,K4)</f>
        <v>2</v>
      </c>
      <c r="L9" s="25">
        <f>_xlfn.MINIFS(FieldCard!$I$6:$I$1974,FieldCard!$D$6:$D$1974,L4)</f>
        <v>2</v>
      </c>
      <c r="M9" s="25">
        <f>_xlfn.MINIFS(FieldCard!$I$6:$I$1974,FieldCard!$D$6:$D$1974,M4)</f>
        <v>2</v>
      </c>
      <c r="N9" s="25">
        <f>_xlfn.MINIFS(FieldCard!$I$6:$I$1974,FieldCard!$D$6:$D$1974,N4)</f>
        <v>2</v>
      </c>
      <c r="O9" s="25">
        <f>_xlfn.MINIFS(FieldCard!$I$6:$I$1974,FieldCard!$D$6:$D$1974,O4)</f>
        <v>1</v>
      </c>
      <c r="P9" s="25">
        <f>_xlfn.MINIFS(FieldCard!$I$6:$I$1974,FieldCard!$D$6:$D$1974,P4)</f>
        <v>2</v>
      </c>
    </row>
    <row r="10" spans="1:16" x14ac:dyDescent="0.25">
      <c r="A10" t="s">
        <v>108</v>
      </c>
      <c r="B10" s="25">
        <f>_xlfn.MAXIFS(FieldCard!$I$6:$I$1974,FieldCard!$D$6:$D$1974,B4)</f>
        <v>9</v>
      </c>
      <c r="C10" s="25">
        <f>_xlfn.MAXIFS(FieldCard!$I$6:$I$1974,FieldCard!$D$6:$D$1974,C4)</f>
        <v>12</v>
      </c>
      <c r="D10" s="25">
        <f>_xlfn.MAXIFS(FieldCard!$I$6:$I$1974,FieldCard!$D$6:$D$1974,D4)</f>
        <v>8</v>
      </c>
      <c r="E10" s="25">
        <f>_xlfn.MAXIFS(FieldCard!$I$6:$I$1974,FieldCard!$D$6:$D$1974,E4)</f>
        <v>10</v>
      </c>
      <c r="F10" s="25">
        <f>_xlfn.MAXIFS(FieldCard!$I$6:$I$1974,FieldCard!$D$6:$D$1974,F4)</f>
        <v>9</v>
      </c>
      <c r="G10" s="25">
        <f>_xlfn.MAXIFS(FieldCard!$I$6:$I$1974,FieldCard!$D$6:$D$1974,G4)</f>
        <v>11</v>
      </c>
      <c r="H10" s="25">
        <f>_xlfn.MAXIFS(FieldCard!$I$6:$I$1974,FieldCard!$D$6:$D$1974,H4)</f>
        <v>8</v>
      </c>
      <c r="I10" s="25">
        <f>_xlfn.MAXIFS(FieldCard!$I$6:$I$1974,FieldCard!$D$6:$D$1974,I4)</f>
        <v>8</v>
      </c>
      <c r="J10" s="25">
        <f>_xlfn.MAXIFS(FieldCard!$I$6:$I$1974,FieldCard!$D$6:$D$1974,J4)</f>
        <v>9</v>
      </c>
      <c r="K10" s="25">
        <f>_xlfn.MAXIFS(FieldCard!$I$6:$I$1974,FieldCard!$D$6:$D$1974,K4)</f>
        <v>7</v>
      </c>
      <c r="L10" s="25">
        <f>_xlfn.MAXIFS(FieldCard!$I$6:$I$1974,FieldCard!$D$6:$D$1974,L4)</f>
        <v>7</v>
      </c>
      <c r="M10" s="25">
        <f>_xlfn.MAXIFS(FieldCard!$I$6:$I$1974,FieldCard!$D$6:$D$1974,M4)</f>
        <v>6.5</v>
      </c>
      <c r="N10" s="25">
        <f>_xlfn.MAXIFS(FieldCard!$I$6:$I$1974,FieldCard!$D$6:$D$1974,N4)</f>
        <v>6</v>
      </c>
      <c r="O10" s="25">
        <f>_xlfn.MAXIFS(FieldCard!$I$6:$I$1974,FieldCard!$D$6:$D$1974,O4)</f>
        <v>6</v>
      </c>
      <c r="P10" s="25">
        <f>_xlfn.MAXIFS(FieldCard!$I$6:$I$1974,FieldCard!$D$6:$D$1974,P4)</f>
        <v>7</v>
      </c>
    </row>
    <row r="11" spans="1:16" x14ac:dyDescent="0.25">
      <c r="A11" s="1" t="s">
        <v>109</v>
      </c>
      <c r="B11" s="25">
        <f>AVERAGEIFS(FieldCard!$J$6:$J$1974,FieldCard!$D$6:$D$1974,B4)</f>
        <v>9</v>
      </c>
      <c r="C11" s="25">
        <f>AVERAGEIFS(FieldCard!$J$6:$J$1974,FieldCard!$D$6:$D$1974,C4)</f>
        <v>11.492248062015504</v>
      </c>
      <c r="D11" s="25">
        <f>AVERAGEIFS(FieldCard!$J$6:$J$1974,FieldCard!$D$6:$D$1974,D4)</f>
        <v>6.9465648854961835</v>
      </c>
      <c r="E11" s="25">
        <f>AVERAGEIFS(FieldCard!$J$6:$J$1974,FieldCard!$D$6:$D$1974,E4)</f>
        <v>8.9379844961240309</v>
      </c>
      <c r="F11" s="25">
        <f>AVERAGEIFS(FieldCard!$J$6:$J$1974,FieldCard!$D$6:$D$1974,F4)</f>
        <v>8.56640625</v>
      </c>
      <c r="G11" s="25">
        <f>AVERAGEIFS(FieldCard!$J$6:$J$1974,FieldCard!$D$6:$D$1974,G4)</f>
        <v>7.9545454545454541</v>
      </c>
      <c r="H11" s="25">
        <f>AVERAGEIFS(FieldCard!$J$6:$J$1974,FieldCard!$D$6:$D$1974,H4)</f>
        <v>7.3369565217391308</v>
      </c>
      <c r="I11" s="25">
        <f>AVERAGEIFS(FieldCard!$J$6:$J$1974,FieldCard!$D$6:$D$1974,I4)</f>
        <v>9.64</v>
      </c>
      <c r="J11" s="25">
        <f>AVERAGEIFS(FieldCard!$J$6:$J$1974,FieldCard!$D$6:$D$1974,J4)</f>
        <v>7.716981132075472</v>
      </c>
      <c r="K11" s="25">
        <f>AVERAGEIFS(FieldCard!$J$6:$J$1974,FieldCard!$D$6:$D$1974,K4)</f>
        <v>5.1428571428571432</v>
      </c>
      <c r="L11" s="25">
        <f>AVERAGEIFS(FieldCard!$J$6:$J$1974,FieldCard!$D$6:$D$1974,L4)</f>
        <v>6.072916666666667</v>
      </c>
      <c r="M11" s="25">
        <f>AVERAGEIFS(FieldCard!$J$6:$J$1974,FieldCard!$D$6:$D$1974,M4)</f>
        <v>3.3373493975903616</v>
      </c>
      <c r="N11" s="25">
        <f>AVERAGEIFS(FieldCard!$J$6:$J$1974,FieldCard!$D$6:$D$1974,N4)</f>
        <v>2.537974683544304</v>
      </c>
      <c r="O11" s="25">
        <f>AVERAGEIFS(FieldCard!$J$6:$J$1974,FieldCard!$D$6:$D$1974,O4)</f>
        <v>8.6162790697674421</v>
      </c>
      <c r="P11" s="25">
        <f>AVERAGEIFS(FieldCard!$J$6:$J$1974,FieldCard!$D$6:$D$1974,P4)</f>
        <v>2.8317307692307692</v>
      </c>
    </row>
    <row r="12" spans="1:16" x14ac:dyDescent="0.25">
      <c r="A12" t="s">
        <v>110</v>
      </c>
      <c r="B12" s="25">
        <f>_xlfn.MINIFS(FieldCard!$J$6:$J$1974,FieldCard!$D$6:$D$1974,B4)</f>
        <v>2</v>
      </c>
      <c r="C12" s="25">
        <f>_xlfn.MINIFS(FieldCard!$J$6:$J$1974,FieldCard!$D$6:$D$1974,C4)</f>
        <v>2</v>
      </c>
      <c r="D12" s="25">
        <f>_xlfn.MINIFS(FieldCard!$J$6:$J$1974,FieldCard!$D$6:$D$1974,D4)</f>
        <v>1</v>
      </c>
      <c r="E12" s="25">
        <f>_xlfn.MINIFS(FieldCard!$J$6:$J$1974,FieldCard!$D$6:$D$1974,E4)</f>
        <v>2</v>
      </c>
      <c r="F12" s="25">
        <f>_xlfn.MINIFS(FieldCard!$J$6:$J$1974,FieldCard!$D$6:$D$1974,F4)</f>
        <v>4</v>
      </c>
      <c r="G12" s="25">
        <f>_xlfn.MINIFS(FieldCard!$J$6:$J$1974,FieldCard!$D$6:$D$1974,G4)</f>
        <v>1</v>
      </c>
      <c r="H12" s="25">
        <f>_xlfn.MINIFS(FieldCard!$J$6:$J$1974,FieldCard!$D$6:$D$1974,H4)</f>
        <v>2</v>
      </c>
      <c r="I12" s="25">
        <f>_xlfn.MINIFS(FieldCard!$J$6:$J$1974,FieldCard!$D$6:$D$1974,I4)</f>
        <v>0</v>
      </c>
      <c r="J12" s="25">
        <f>_xlfn.MINIFS(FieldCard!$J$6:$J$1974,FieldCard!$D$6:$D$1974,J4)</f>
        <v>3</v>
      </c>
      <c r="K12" s="25">
        <f>_xlfn.MINIFS(FieldCard!$J$6:$J$1974,FieldCard!$D$6:$D$1974,K4)</f>
        <v>0</v>
      </c>
      <c r="L12" s="25">
        <f>_xlfn.MINIFS(FieldCard!$J$6:$J$1974,FieldCard!$D$6:$D$1974,L4)</f>
        <v>0</v>
      </c>
      <c r="M12" s="25">
        <f>_xlfn.MINIFS(FieldCard!$J$6:$J$1974,FieldCard!$D$6:$D$1974,M4)</f>
        <v>0.5</v>
      </c>
      <c r="N12" s="25">
        <f>_xlfn.MINIFS(FieldCard!$J$6:$J$1974,FieldCard!$D$6:$D$1974,N4)</f>
        <v>0.5</v>
      </c>
      <c r="O12" s="25">
        <f>_xlfn.MINIFS(FieldCard!$J$6:$J$1974,FieldCard!$D$6:$D$1974,O4)</f>
        <v>2</v>
      </c>
      <c r="P12" s="25">
        <f>_xlfn.MINIFS(FieldCard!$J$6:$J$1974,FieldCard!$D$6:$D$1974,P4)</f>
        <v>0.5</v>
      </c>
    </row>
    <row r="13" spans="1:16" x14ac:dyDescent="0.25">
      <c r="A13" t="s">
        <v>111</v>
      </c>
      <c r="B13" s="25">
        <f>_xlfn.MAXIFS(FieldCard!$J$6:$J$1974,FieldCard!$D$6:$D$1974,B4)</f>
        <v>21</v>
      </c>
      <c r="C13" s="25">
        <f>_xlfn.MAXIFS(FieldCard!$J$6:$J$1974,FieldCard!$D$6:$D$1974,C4)</f>
        <v>22</v>
      </c>
      <c r="D13" s="25">
        <f>_xlfn.MAXIFS(FieldCard!$J$6:$J$1974,FieldCard!$D$6:$D$1974,D4)</f>
        <v>20</v>
      </c>
      <c r="E13" s="25">
        <f>_xlfn.MAXIFS(FieldCard!$J$6:$J$1974,FieldCard!$D$6:$D$1974,E4)</f>
        <v>23</v>
      </c>
      <c r="F13" s="25">
        <f>_xlfn.MAXIFS(FieldCard!$J$6:$J$1974,FieldCard!$D$6:$D$1974,F4)</f>
        <v>16</v>
      </c>
      <c r="G13" s="25">
        <f>_xlfn.MAXIFS(FieldCard!$J$6:$J$1974,FieldCard!$D$6:$D$1974,G4)</f>
        <v>29</v>
      </c>
      <c r="H13" s="25">
        <f>_xlfn.MAXIFS(FieldCard!$J$6:$J$1974,FieldCard!$D$6:$D$1974,H4)</f>
        <v>22</v>
      </c>
      <c r="I13" s="25">
        <f>_xlfn.MAXIFS(FieldCard!$J$6:$J$1974,FieldCard!$D$6:$D$1974,I4)</f>
        <v>16</v>
      </c>
      <c r="J13" s="25">
        <f>_xlfn.MAXIFS(FieldCard!$J$6:$J$1974,FieldCard!$D$6:$D$1974,J4)</f>
        <v>15</v>
      </c>
      <c r="K13" s="25">
        <f>_xlfn.MAXIFS(FieldCard!$J$6:$J$1974,FieldCard!$D$6:$D$1974,K4)</f>
        <v>14</v>
      </c>
      <c r="L13" s="25">
        <f>_xlfn.MAXIFS(FieldCard!$J$6:$J$1974,FieldCard!$D$6:$D$1974,L4)</f>
        <v>14</v>
      </c>
      <c r="M13" s="25">
        <f>_xlfn.MAXIFS(FieldCard!$J$6:$J$1974,FieldCard!$D$6:$D$1974,M4)</f>
        <v>9</v>
      </c>
      <c r="N13" s="25">
        <f>_xlfn.MAXIFS(FieldCard!$J$6:$J$1974,FieldCard!$D$6:$D$1974,N4)</f>
        <v>12</v>
      </c>
      <c r="O13" s="25">
        <f>_xlfn.MAXIFS(FieldCard!$J$6:$J$1974,FieldCard!$D$6:$D$1974,O4)</f>
        <v>18</v>
      </c>
      <c r="P13" s="25">
        <f>_xlfn.MAXIFS(FieldCard!$J$6:$J$1974,FieldCard!$D$6:$D$1974,P4)</f>
        <v>9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2020-11-26T22:41:03Z</dcterms:modified>
</cp:coreProperties>
</file>