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Evaluaciones\Calificadas\PC06\"/>
    </mc:Choice>
  </mc:AlternateContent>
  <xr:revisionPtr revIDLastSave="0" documentId="13_ncr:1_{664D1A3D-FB82-42C0-A8E2-36AD0EEE24D9}" xr6:coauthVersionLast="47" xr6:coauthVersionMax="47" xr10:uidLastSave="{00000000-0000-0000-0000-000000000000}"/>
  <bookViews>
    <workbookView xWindow="-108" yWindow="-108" windowWidth="23256" windowHeight="12456" xr2:uid="{6267D46E-A7BF-4389-8054-636352C03C48}"/>
  </bookViews>
  <sheets>
    <sheet name="Conciliación (Solución) " sheetId="3" r:id="rId1"/>
    <sheet name="EECC (Hoja Trabajo)" sheetId="1" state="hidden" r:id="rId2"/>
    <sheet name="Libro bancos (Hoja Trabajo)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C26" i="3"/>
  <c r="B11" i="3"/>
  <c r="C11" i="3"/>
  <c r="B16" i="3"/>
  <c r="C16" i="3"/>
  <c r="E42" i="1"/>
  <c r="B21" i="3"/>
  <c r="C21" i="3"/>
  <c r="B10" i="3"/>
  <c r="C10" i="3"/>
  <c r="B25" i="3"/>
  <c r="B20" i="3"/>
  <c r="B15" i="3"/>
  <c r="C15" i="3"/>
  <c r="B9" i="3"/>
  <c r="B8" i="3"/>
  <c r="B7" i="3"/>
  <c r="C8" i="3"/>
  <c r="D2" i="2"/>
  <c r="D39" i="2" s="1"/>
  <c r="C25" i="3"/>
  <c r="C20" i="3"/>
  <c r="C7" i="3"/>
  <c r="E13" i="2"/>
  <c r="E25" i="2"/>
  <c r="E31" i="2"/>
  <c r="E19" i="2"/>
  <c r="E29" i="2"/>
  <c r="E27" i="2"/>
  <c r="E22" i="2"/>
  <c r="E9" i="2"/>
  <c r="E7" i="2"/>
  <c r="E4" i="2"/>
  <c r="E12" i="1"/>
  <c r="E15" i="1"/>
  <c r="E17" i="1"/>
  <c r="E21" i="1"/>
  <c r="E25" i="1"/>
  <c r="E28" i="1"/>
  <c r="E31" i="1"/>
  <c r="C9" i="3" s="1"/>
  <c r="E33" i="1"/>
  <c r="E35" i="1"/>
  <c r="E37" i="1"/>
  <c r="F44" i="1"/>
  <c r="E39" i="2" l="1"/>
  <c r="D40" i="2" s="1"/>
  <c r="E44" i="1"/>
  <c r="F45" i="1" s="1"/>
  <c r="C3" i="3" s="1"/>
  <c r="C28" i="3" s="1"/>
</calcChain>
</file>

<file path=xl/sharedStrings.xml><?xml version="1.0" encoding="utf-8"?>
<sst xmlns="http://schemas.openxmlformats.org/spreadsheetml/2006/main" count="146" uniqueCount="50">
  <si>
    <t>Saldo</t>
  </si>
  <si>
    <t>Total Movimiento</t>
  </si>
  <si>
    <t>Transferencia Pago Haberes</t>
  </si>
  <si>
    <t>Seguro desgravamen</t>
  </si>
  <si>
    <t>Transferencia interbancaria</t>
  </si>
  <si>
    <t>ITF</t>
  </si>
  <si>
    <t>Iingreso en efectivo O/P</t>
  </si>
  <si>
    <t>Cheque N°100007 Proveedor</t>
  </si>
  <si>
    <t>Débito  Cuota N°8 Préstamo</t>
  </si>
  <si>
    <t>Abono Letra en cobranza</t>
  </si>
  <si>
    <t>Pago EPS</t>
  </si>
  <si>
    <t>Gastos notariales Hipoteca</t>
  </si>
  <si>
    <t>Pago SUNAT</t>
  </si>
  <si>
    <t>Mantenimiento</t>
  </si>
  <si>
    <t>Ingreso en efectivo O/P</t>
  </si>
  <si>
    <t>Pago Aportes AFP</t>
  </si>
  <si>
    <t>Cheque N°100005 Proveedor</t>
  </si>
  <si>
    <t>Pago Contribuciones ESSALUD</t>
  </si>
  <si>
    <t>Cheque N°100004 Proveedor</t>
  </si>
  <si>
    <t>Saldo anterior</t>
  </si>
  <si>
    <t>Abono / Haber</t>
  </si>
  <si>
    <t>Cargo / Debe</t>
  </si>
  <si>
    <t>Canal</t>
  </si>
  <si>
    <t>Descripción</t>
  </si>
  <si>
    <t>Banco de Lima</t>
  </si>
  <si>
    <t>Estdo de Cuenta Bancario</t>
  </si>
  <si>
    <t>Soles</t>
  </si>
  <si>
    <t>Banca Internet</t>
  </si>
  <si>
    <t>Ventanilla</t>
  </si>
  <si>
    <t>Cheque N°100006 Proveedor</t>
  </si>
  <si>
    <t>Banca Empresarial</t>
  </si>
  <si>
    <t>Operación automática</t>
  </si>
  <si>
    <t>Metales del Norte S.A.C.</t>
  </si>
  <si>
    <t>Cuenta de Ahorros 0011-752040098-2</t>
  </si>
  <si>
    <t>Operación
 N°</t>
  </si>
  <si>
    <t>Descripción de
operación</t>
  </si>
  <si>
    <t>Registro
 N°</t>
  </si>
  <si>
    <t>Fecha de
operación</t>
  </si>
  <si>
    <t>Cheque N°100008 Proveedor</t>
  </si>
  <si>
    <t>X</t>
  </si>
  <si>
    <t>Saldo según bancos</t>
  </si>
  <si>
    <t>Cargo en bancos y no en libros</t>
  </si>
  <si>
    <t>Abono en bancos y no en libros</t>
  </si>
  <si>
    <t>Abono en libros y no en bancos</t>
  </si>
  <si>
    <t>Cargo en libros y no en bancos</t>
  </si>
  <si>
    <t>Saldo según libros</t>
  </si>
  <si>
    <t>Cheque N°100009 Proveedor</t>
  </si>
  <si>
    <t>Intereses sobre fondos mutuos</t>
  </si>
  <si>
    <t>Intereses sobre fondos mutos</t>
  </si>
  <si>
    <t>Conciliación bancaria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</si>
</sst>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3" borderId="5" xfId="0" applyNumberFormat="1" applyFill="1" applyBorder="1"/>
    <xf numFmtId="0" fontId="0" fillId="3" borderId="6" xfId="0" applyFill="1" applyBorder="1"/>
    <xf numFmtId="14" fontId="0" fillId="3" borderId="7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3" fontId="0" fillId="3" borderId="1" xfId="1" applyFont="1" applyFill="1" applyBorder="1"/>
    <xf numFmtId="43" fontId="0" fillId="3" borderId="8" xfId="1" applyFont="1" applyFill="1" applyBorder="1"/>
    <xf numFmtId="14" fontId="0" fillId="3" borderId="9" xfId="0" applyNumberFormat="1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43" fontId="0" fillId="3" borderId="10" xfId="1" applyFont="1" applyFill="1" applyBorder="1"/>
    <xf numFmtId="43" fontId="0" fillId="3" borderId="11" xfId="1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43" fontId="0" fillId="2" borderId="15" xfId="1" applyFont="1" applyFill="1" applyBorder="1"/>
    <xf numFmtId="43" fontId="0" fillId="2" borderId="16" xfId="1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43" fontId="0" fillId="2" borderId="19" xfId="1" applyFont="1" applyFill="1" applyBorder="1"/>
    <xf numFmtId="43" fontId="0" fillId="2" borderId="20" xfId="1" applyFont="1" applyFill="1" applyBorder="1"/>
    <xf numFmtId="0" fontId="3" fillId="4" borderId="0" xfId="0" applyFont="1" applyFill="1" applyAlignment="1">
      <alignment horizontal="center"/>
    </xf>
    <xf numFmtId="17" fontId="3" fillId="4" borderId="0" xfId="0" applyNumberFormat="1" applyFont="1" applyFill="1" applyAlignment="1">
      <alignment horizontal="center"/>
    </xf>
    <xf numFmtId="17" fontId="3" fillId="4" borderId="0" xfId="0" applyNumberFormat="1" applyFont="1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3" xfId="0" applyFill="1" applyBorder="1" applyAlignment="1">
      <alignment horizontal="center" wrapText="1"/>
    </xf>
    <xf numFmtId="43" fontId="0" fillId="0" borderId="0" xfId="0" applyNumberFormat="1"/>
    <xf numFmtId="14" fontId="0" fillId="3" borderId="21" xfId="0" applyNumberFormat="1" applyFill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43" fontId="0" fillId="3" borderId="15" xfId="1" applyFont="1" applyFill="1" applyBorder="1"/>
    <xf numFmtId="43" fontId="0" fillId="3" borderId="16" xfId="1" applyFont="1" applyFill="1" applyBorder="1"/>
    <xf numFmtId="14" fontId="0" fillId="5" borderId="7" xfId="0" applyNumberFormat="1" applyFill="1" applyBorder="1"/>
    <xf numFmtId="0" fontId="0" fillId="5" borderId="1" xfId="0" applyFill="1" applyBorder="1"/>
    <xf numFmtId="43" fontId="0" fillId="5" borderId="8" xfId="1" applyFont="1" applyFill="1" applyBorder="1"/>
    <xf numFmtId="43" fontId="0" fillId="5" borderId="1" xfId="1" applyFont="1" applyFill="1" applyBorder="1"/>
    <xf numFmtId="0" fontId="2" fillId="0" borderId="0" xfId="0" applyFont="1"/>
    <xf numFmtId="164" fontId="0" fillId="0" borderId="0" xfId="0" applyNumberFormat="1"/>
    <xf numFmtId="43" fontId="0" fillId="0" borderId="1" xfId="1" applyFont="1" applyFill="1" applyBorder="1"/>
    <xf numFmtId="43" fontId="0" fillId="0" borderId="8" xfId="1" applyFont="1" applyFill="1" applyBorder="1"/>
    <xf numFmtId="164" fontId="3" fillId="6" borderId="0" xfId="1" applyNumberFormat="1" applyFont="1" applyFill="1"/>
    <xf numFmtId="164" fontId="3" fillId="6" borderId="0" xfId="0" applyNumberFormat="1" applyFont="1" applyFill="1"/>
    <xf numFmtId="0" fontId="3" fillId="4" borderId="0" xfId="0" applyFont="1" applyFill="1" applyAlignment="1">
      <alignment horizontal="center"/>
    </xf>
    <xf numFmtId="17" fontId="3" fillId="4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3882-0A0E-4EC5-976B-1EF15CA4C78F}">
  <dimension ref="A1:C28"/>
  <sheetViews>
    <sheetView tabSelected="1" topLeftCell="A3" workbookViewId="0">
      <selection activeCell="C7" sqref="C7"/>
    </sheetView>
  </sheetViews>
  <sheetFormatPr baseColWidth="10" defaultRowHeight="14.4" x14ac:dyDescent="0.3"/>
  <cols>
    <col min="1" max="1" width="7" customWidth="1"/>
    <col min="2" max="2" width="29.33203125" customWidth="1"/>
    <col min="3" max="3" width="11.5546875" style="48"/>
  </cols>
  <sheetData>
    <row r="1" spans="1:3" x14ac:dyDescent="0.3">
      <c r="A1" s="4" t="s">
        <v>49</v>
      </c>
    </row>
    <row r="3" spans="1:3" x14ac:dyDescent="0.3">
      <c r="A3" s="4" t="s">
        <v>40</v>
      </c>
      <c r="C3" s="52">
        <f>'EECC (Hoja Trabajo)'!F45</f>
        <v>10525.228899999998</v>
      </c>
    </row>
    <row r="5" spans="1:3" x14ac:dyDescent="0.3">
      <c r="A5" t="s">
        <v>41</v>
      </c>
    </row>
    <row r="7" spans="1:3" x14ac:dyDescent="0.3">
      <c r="B7" t="str">
        <f>'EECC (Hoja Trabajo)'!B26</f>
        <v>Gastos notariales Hipoteca</v>
      </c>
      <c r="C7" s="48">
        <f>'EECC (Hoja Trabajo)'!E26</f>
        <v>320</v>
      </c>
    </row>
    <row r="8" spans="1:3" x14ac:dyDescent="0.3">
      <c r="B8" s="37" t="str">
        <f>'EECC (Hoja Trabajo)'!B12</f>
        <v>ITF</v>
      </c>
      <c r="C8" s="48">
        <f>'EECC (Hoja Trabajo)'!E12</f>
        <v>0.12690000000000001</v>
      </c>
    </row>
    <row r="9" spans="1:3" x14ac:dyDescent="0.3">
      <c r="B9" s="37" t="str">
        <f>'EECC (Hoja Trabajo)'!B31</f>
        <v>ITF</v>
      </c>
      <c r="C9" s="48">
        <f>'EECC (Hoja Trabajo)'!E31</f>
        <v>0.14600000000000002</v>
      </c>
    </row>
    <row r="10" spans="1:3" x14ac:dyDescent="0.3">
      <c r="B10" s="37" t="str">
        <f>'EECC (Hoja Trabajo)'!B38</f>
        <v>Transferencia interbancaria</v>
      </c>
      <c r="C10" s="48">
        <f>'EECC (Hoja Trabajo)'!E38</f>
        <v>2354</v>
      </c>
    </row>
    <row r="11" spans="1:3" x14ac:dyDescent="0.3">
      <c r="B11" s="37" t="str">
        <f>'EECC (Hoja Trabajo)'!B42</f>
        <v>ITF</v>
      </c>
      <c r="C11" s="48">
        <f>'EECC (Hoja Trabajo)'!E42</f>
        <v>0.22175</v>
      </c>
    </row>
    <row r="12" spans="1:3" x14ac:dyDescent="0.3">
      <c r="A12" s="37"/>
    </row>
    <row r="13" spans="1:3" x14ac:dyDescent="0.3">
      <c r="A13" t="s">
        <v>42</v>
      </c>
    </row>
    <row r="15" spans="1:3" x14ac:dyDescent="0.3">
      <c r="B15" t="str">
        <f>'EECC (Hoja Trabajo)'!B30</f>
        <v>Abono Letra en cobranza</v>
      </c>
      <c r="C15" s="48">
        <f>-'EECC (Hoja Trabajo)'!F30</f>
        <v>-2920</v>
      </c>
    </row>
    <row r="16" spans="1:3" x14ac:dyDescent="0.3">
      <c r="B16" t="str">
        <f>'EECC (Hoja Trabajo)'!B41</f>
        <v>Ingreso en efectivo O/P</v>
      </c>
      <c r="C16" s="48">
        <f>-'EECC (Hoja Trabajo)'!F41</f>
        <v>-4435</v>
      </c>
    </row>
    <row r="18" spans="1:3" x14ac:dyDescent="0.3">
      <c r="A18" t="s">
        <v>43</v>
      </c>
    </row>
    <row r="20" spans="1:3" x14ac:dyDescent="0.3">
      <c r="B20" t="str">
        <f>'Libro bancos (Hoja Trabajo)'!C15</f>
        <v>Cheque N°100006 Proveedor</v>
      </c>
      <c r="C20" s="48">
        <f>-'Libro bancos (Hoja Trabajo)'!E15</f>
        <v>-2200</v>
      </c>
    </row>
    <row r="21" spans="1:3" x14ac:dyDescent="0.3">
      <c r="B21" t="str">
        <f>'Libro bancos (Hoja Trabajo)'!C32</f>
        <v>Cheque N°100009 Proveedor</v>
      </c>
      <c r="C21" s="48">
        <f>-'Libro bancos (Hoja Trabajo)'!E32</f>
        <v>-3050</v>
      </c>
    </row>
    <row r="23" spans="1:3" x14ac:dyDescent="0.3">
      <c r="A23" t="s">
        <v>44</v>
      </c>
    </row>
    <row r="25" spans="1:3" x14ac:dyDescent="0.3">
      <c r="B25" t="str">
        <f>'Libro bancos (Hoja Trabajo)'!C37</f>
        <v>Transferencia interbancaria</v>
      </c>
      <c r="C25" s="48">
        <f>'Libro bancos (Hoja Trabajo)'!D37</f>
        <v>1820</v>
      </c>
    </row>
    <row r="26" spans="1:3" x14ac:dyDescent="0.3">
      <c r="B26" t="str">
        <f>'Libro bancos (Hoja Trabajo)'!C36</f>
        <v>Intereses sobre fondos mutuos</v>
      </c>
      <c r="C26" s="48">
        <f>'Libro bancos (Hoja Trabajo)'!D36-'EECC (Hoja Trabajo)'!F40</f>
        <v>2925</v>
      </c>
    </row>
    <row r="28" spans="1:3" x14ac:dyDescent="0.3">
      <c r="A28" s="4" t="s">
        <v>45</v>
      </c>
      <c r="C28" s="51">
        <f>SUM(C1:C27)</f>
        <v>5339.7235499999988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7D6-A0B6-4BCC-B010-833D5927D9AE}">
  <dimension ref="A1:G54"/>
  <sheetViews>
    <sheetView topLeftCell="A25" workbookViewId="0">
      <selection activeCell="G40" sqref="G40"/>
    </sheetView>
  </sheetViews>
  <sheetFormatPr baseColWidth="10" defaultRowHeight="14.4" x14ac:dyDescent="0.3"/>
  <cols>
    <col min="2" max="2" width="29.33203125" bestFit="1" customWidth="1"/>
    <col min="3" max="3" width="19" bestFit="1" customWidth="1"/>
    <col min="4" max="4" width="9.44140625" style="3" bestFit="1" customWidth="1"/>
    <col min="5" max="5" width="12.21875" bestFit="1" customWidth="1"/>
    <col min="6" max="6" width="12.44140625" bestFit="1" customWidth="1"/>
  </cols>
  <sheetData>
    <row r="1" spans="1:7" x14ac:dyDescent="0.3">
      <c r="A1" s="53" t="s">
        <v>25</v>
      </c>
      <c r="B1" s="53"/>
      <c r="C1" s="53"/>
      <c r="D1" s="53"/>
      <c r="E1" s="53"/>
      <c r="F1" s="53"/>
    </row>
    <row r="2" spans="1:7" x14ac:dyDescent="0.3">
      <c r="A2" s="53" t="s">
        <v>24</v>
      </c>
      <c r="B2" s="53"/>
      <c r="C2" s="53"/>
      <c r="D2" s="53"/>
      <c r="E2" s="53"/>
      <c r="F2" s="53"/>
    </row>
    <row r="3" spans="1:7" x14ac:dyDescent="0.3">
      <c r="A3" s="54">
        <v>45597</v>
      </c>
      <c r="B3" s="54"/>
      <c r="C3" s="54"/>
      <c r="D3" s="54"/>
      <c r="E3" s="54"/>
      <c r="F3" s="54"/>
    </row>
    <row r="4" spans="1:7" x14ac:dyDescent="0.3">
      <c r="A4" s="31"/>
      <c r="B4" s="31"/>
      <c r="C4" s="31"/>
      <c r="D4" s="31"/>
      <c r="E4" s="31"/>
      <c r="F4" s="31"/>
    </row>
    <row r="5" spans="1:7" x14ac:dyDescent="0.3">
      <c r="A5" s="32" t="s">
        <v>32</v>
      </c>
      <c r="B5" s="31"/>
      <c r="C5" s="31"/>
      <c r="D5" s="31"/>
      <c r="E5" s="31"/>
      <c r="F5" s="31"/>
    </row>
    <row r="6" spans="1:7" x14ac:dyDescent="0.3">
      <c r="A6" s="32" t="s">
        <v>33</v>
      </c>
      <c r="B6" s="33"/>
      <c r="C6" s="33"/>
      <c r="D6" s="30"/>
      <c r="E6" s="33"/>
      <c r="F6" s="33"/>
    </row>
    <row r="7" spans="1:7" x14ac:dyDescent="0.3">
      <c r="A7" s="32" t="s">
        <v>26</v>
      </c>
      <c r="B7" s="33"/>
      <c r="C7" s="33"/>
      <c r="D7" s="30"/>
      <c r="E7" s="33"/>
      <c r="F7" s="33"/>
    </row>
    <row r="8" spans="1:7" ht="15" thickBot="1" x14ac:dyDescent="0.35">
      <c r="A8" s="34"/>
      <c r="B8" s="34"/>
      <c r="C8" s="34"/>
      <c r="D8" s="35"/>
      <c r="E8" s="34"/>
      <c r="F8" s="34"/>
    </row>
    <row r="9" spans="1:7" ht="29.4" thickBot="1" x14ac:dyDescent="0.35">
      <c r="A9" s="5" t="s">
        <v>37</v>
      </c>
      <c r="B9" s="6" t="s">
        <v>23</v>
      </c>
      <c r="C9" s="6" t="s">
        <v>22</v>
      </c>
      <c r="D9" s="36" t="s">
        <v>34</v>
      </c>
      <c r="E9" s="6" t="s">
        <v>21</v>
      </c>
      <c r="F9" s="7" t="s">
        <v>20</v>
      </c>
    </row>
    <row r="10" spans="1:7" x14ac:dyDescent="0.3">
      <c r="A10" s="38">
        <v>45597</v>
      </c>
      <c r="B10" s="39" t="s">
        <v>19</v>
      </c>
      <c r="C10" s="39"/>
      <c r="D10" s="40"/>
      <c r="E10" s="41"/>
      <c r="F10" s="42">
        <v>10000</v>
      </c>
    </row>
    <row r="11" spans="1:7" x14ac:dyDescent="0.3">
      <c r="A11" s="10">
        <v>45600</v>
      </c>
      <c r="B11" s="11" t="s">
        <v>18</v>
      </c>
      <c r="C11" s="11" t="s">
        <v>28</v>
      </c>
      <c r="D11" s="12">
        <v>110001</v>
      </c>
      <c r="E11" s="13">
        <v>2538</v>
      </c>
      <c r="F11" s="14"/>
    </row>
    <row r="12" spans="1:7" x14ac:dyDescent="0.3">
      <c r="A12" s="10">
        <v>45600</v>
      </c>
      <c r="B12" s="11" t="s">
        <v>5</v>
      </c>
      <c r="C12" s="11" t="s">
        <v>28</v>
      </c>
      <c r="D12" s="12">
        <v>110002</v>
      </c>
      <c r="E12" s="13">
        <f>E11*0.005%</f>
        <v>0.12690000000000001</v>
      </c>
      <c r="F12" s="14"/>
      <c r="G12" t="s">
        <v>39</v>
      </c>
    </row>
    <row r="13" spans="1:7" x14ac:dyDescent="0.3">
      <c r="A13" s="10">
        <v>45601</v>
      </c>
      <c r="B13" s="11" t="s">
        <v>17</v>
      </c>
      <c r="C13" s="11" t="s">
        <v>27</v>
      </c>
      <c r="D13" s="12">
        <v>110003</v>
      </c>
      <c r="E13" s="13">
        <v>452</v>
      </c>
      <c r="F13" s="14"/>
    </row>
    <row r="14" spans="1:7" x14ac:dyDescent="0.3">
      <c r="A14" s="10">
        <v>45602</v>
      </c>
      <c r="B14" s="11" t="s">
        <v>4</v>
      </c>
      <c r="C14" s="11" t="s">
        <v>27</v>
      </c>
      <c r="D14" s="12">
        <v>110004</v>
      </c>
      <c r="E14" s="13">
        <v>2000</v>
      </c>
      <c r="F14" s="14"/>
    </row>
    <row r="15" spans="1:7" x14ac:dyDescent="0.3">
      <c r="A15" s="10">
        <v>45602</v>
      </c>
      <c r="B15" s="11" t="s">
        <v>5</v>
      </c>
      <c r="C15" s="11" t="s">
        <v>27</v>
      </c>
      <c r="D15" s="12">
        <v>110005</v>
      </c>
      <c r="E15" s="13">
        <f>E14*0.005%</f>
        <v>0.1</v>
      </c>
      <c r="F15" s="14"/>
    </row>
    <row r="16" spans="1:7" x14ac:dyDescent="0.3">
      <c r="A16" s="10">
        <v>45603</v>
      </c>
      <c r="B16" s="11" t="s">
        <v>16</v>
      </c>
      <c r="C16" s="11" t="s">
        <v>28</v>
      </c>
      <c r="D16" s="12">
        <v>110006</v>
      </c>
      <c r="E16" s="13">
        <v>2015</v>
      </c>
      <c r="F16" s="14"/>
    </row>
    <row r="17" spans="1:7" x14ac:dyDescent="0.3">
      <c r="A17" s="10">
        <v>45603</v>
      </c>
      <c r="B17" s="11" t="s">
        <v>5</v>
      </c>
      <c r="C17" s="11" t="s">
        <v>28</v>
      </c>
      <c r="D17" s="12">
        <v>110007</v>
      </c>
      <c r="E17" s="13">
        <f>E16*0.005%</f>
        <v>0.10075000000000001</v>
      </c>
      <c r="F17" s="14"/>
    </row>
    <row r="18" spans="1:7" x14ac:dyDescent="0.3">
      <c r="A18" s="10">
        <v>45604</v>
      </c>
      <c r="B18" s="11" t="s">
        <v>15</v>
      </c>
      <c r="C18" s="11" t="s">
        <v>27</v>
      </c>
      <c r="D18" s="12">
        <v>110008</v>
      </c>
      <c r="E18" s="13">
        <v>722</v>
      </c>
      <c r="F18" s="14"/>
    </row>
    <row r="19" spans="1:7" x14ac:dyDescent="0.3">
      <c r="A19" s="10">
        <v>45607</v>
      </c>
      <c r="B19" s="11" t="s">
        <v>4</v>
      </c>
      <c r="C19" s="11" t="s">
        <v>27</v>
      </c>
      <c r="D19" s="12">
        <v>110009</v>
      </c>
      <c r="E19" s="13"/>
      <c r="F19" s="14">
        <v>3500</v>
      </c>
    </row>
    <row r="20" spans="1:7" x14ac:dyDescent="0.3">
      <c r="A20" s="10">
        <v>45608</v>
      </c>
      <c r="B20" s="11" t="s">
        <v>14</v>
      </c>
      <c r="C20" s="11" t="s">
        <v>30</v>
      </c>
      <c r="D20" s="12">
        <v>110010</v>
      </c>
      <c r="E20" s="13"/>
      <c r="F20" s="14">
        <v>5450</v>
      </c>
    </row>
    <row r="21" spans="1:7" x14ac:dyDescent="0.3">
      <c r="A21" s="10">
        <v>45608</v>
      </c>
      <c r="B21" s="11" t="s">
        <v>5</v>
      </c>
      <c r="C21" s="11" t="s">
        <v>30</v>
      </c>
      <c r="D21" s="12">
        <v>110011</v>
      </c>
      <c r="E21" s="13">
        <f>F20*0.005%</f>
        <v>0.27250000000000002</v>
      </c>
      <c r="F21" s="14"/>
    </row>
    <row r="22" spans="1:7" x14ac:dyDescent="0.3">
      <c r="A22" s="10">
        <v>45609</v>
      </c>
      <c r="B22" s="11" t="s">
        <v>13</v>
      </c>
      <c r="C22" s="11" t="s">
        <v>31</v>
      </c>
      <c r="D22" s="12">
        <v>110012</v>
      </c>
      <c r="E22" s="13">
        <v>50</v>
      </c>
      <c r="F22" s="14"/>
    </row>
    <row r="23" spans="1:7" x14ac:dyDescent="0.3">
      <c r="A23" s="10">
        <v>45610</v>
      </c>
      <c r="B23" s="11" t="s">
        <v>12</v>
      </c>
      <c r="C23" s="11" t="s">
        <v>27</v>
      </c>
      <c r="D23" s="12">
        <v>110013</v>
      </c>
      <c r="E23" s="13">
        <v>950</v>
      </c>
      <c r="F23" s="14"/>
    </row>
    <row r="24" spans="1:7" x14ac:dyDescent="0.3">
      <c r="A24" s="10">
        <v>45611</v>
      </c>
      <c r="B24" s="11" t="s">
        <v>6</v>
      </c>
      <c r="C24" s="11" t="s">
        <v>30</v>
      </c>
      <c r="D24" s="12">
        <v>110014</v>
      </c>
      <c r="E24" s="13"/>
      <c r="F24" s="14">
        <v>3830</v>
      </c>
    </row>
    <row r="25" spans="1:7" x14ac:dyDescent="0.3">
      <c r="A25" s="10">
        <v>45611</v>
      </c>
      <c r="B25" s="11" t="s">
        <v>5</v>
      </c>
      <c r="C25" s="11" t="s">
        <v>30</v>
      </c>
      <c r="D25" s="12">
        <v>110015</v>
      </c>
      <c r="E25" s="13">
        <f>F24*0.005%</f>
        <v>0.1915</v>
      </c>
      <c r="F25" s="14"/>
    </row>
    <row r="26" spans="1:7" x14ac:dyDescent="0.3">
      <c r="A26" s="10">
        <v>45614</v>
      </c>
      <c r="B26" s="11" t="s">
        <v>11</v>
      </c>
      <c r="C26" s="11" t="s">
        <v>31</v>
      </c>
      <c r="D26" s="12">
        <v>110016</v>
      </c>
      <c r="E26" s="13">
        <v>320</v>
      </c>
      <c r="F26" s="14"/>
      <c r="G26" t="s">
        <v>39</v>
      </c>
    </row>
    <row r="27" spans="1:7" x14ac:dyDescent="0.3">
      <c r="A27" s="10">
        <v>45615</v>
      </c>
      <c r="B27" s="11" t="s">
        <v>7</v>
      </c>
      <c r="C27" s="11" t="s">
        <v>28</v>
      </c>
      <c r="D27" s="12">
        <v>110017</v>
      </c>
      <c r="E27" s="13">
        <v>2334</v>
      </c>
      <c r="F27" s="14"/>
    </row>
    <row r="28" spans="1:7" x14ac:dyDescent="0.3">
      <c r="A28" s="10">
        <v>45615</v>
      </c>
      <c r="B28" s="11" t="s">
        <v>5</v>
      </c>
      <c r="C28" s="11" t="s">
        <v>28</v>
      </c>
      <c r="D28" s="12">
        <v>110018</v>
      </c>
      <c r="E28" s="13">
        <f>E27*0.005%</f>
        <v>0.11670000000000001</v>
      </c>
      <c r="F28" s="14"/>
    </row>
    <row r="29" spans="1:7" x14ac:dyDescent="0.3">
      <c r="A29" s="10">
        <v>45616</v>
      </c>
      <c r="B29" s="11" t="s">
        <v>10</v>
      </c>
      <c r="C29" s="11" t="s">
        <v>27</v>
      </c>
      <c r="D29" s="12">
        <v>110019</v>
      </c>
      <c r="E29" s="13">
        <v>553</v>
      </c>
      <c r="F29" s="14"/>
    </row>
    <row r="30" spans="1:7" x14ac:dyDescent="0.3">
      <c r="A30" s="10">
        <v>45617</v>
      </c>
      <c r="B30" s="11" t="s">
        <v>9</v>
      </c>
      <c r="C30" s="11" t="s">
        <v>30</v>
      </c>
      <c r="D30" s="12">
        <v>110020</v>
      </c>
      <c r="E30" s="13"/>
      <c r="F30" s="14">
        <v>2920</v>
      </c>
      <c r="G30" t="s">
        <v>39</v>
      </c>
    </row>
    <row r="31" spans="1:7" x14ac:dyDescent="0.3">
      <c r="A31" s="10">
        <v>45617</v>
      </c>
      <c r="B31" s="11" t="s">
        <v>5</v>
      </c>
      <c r="C31" s="11" t="s">
        <v>30</v>
      </c>
      <c r="D31" s="12">
        <v>110021</v>
      </c>
      <c r="E31" s="13">
        <f>F30*0.005%</f>
        <v>0.14600000000000002</v>
      </c>
      <c r="F31" s="14"/>
      <c r="G31" t="s">
        <v>39</v>
      </c>
    </row>
    <row r="32" spans="1:7" x14ac:dyDescent="0.3">
      <c r="A32" s="10">
        <v>45618</v>
      </c>
      <c r="B32" s="11" t="s">
        <v>8</v>
      </c>
      <c r="C32" s="11" t="s">
        <v>30</v>
      </c>
      <c r="D32" s="12">
        <v>110022</v>
      </c>
      <c r="E32" s="13">
        <v>2100</v>
      </c>
      <c r="F32" s="14"/>
    </row>
    <row r="33" spans="1:7" x14ac:dyDescent="0.3">
      <c r="A33" s="10">
        <v>45618</v>
      </c>
      <c r="B33" s="11" t="s">
        <v>5</v>
      </c>
      <c r="C33" s="11" t="s">
        <v>30</v>
      </c>
      <c r="D33" s="12">
        <v>110023</v>
      </c>
      <c r="E33" s="13">
        <f>E32*0.005%</f>
        <v>0.10500000000000001</v>
      </c>
      <c r="F33" s="14"/>
    </row>
    <row r="34" spans="1:7" x14ac:dyDescent="0.3">
      <c r="A34" s="10">
        <v>45621</v>
      </c>
      <c r="B34" s="11" t="s">
        <v>38</v>
      </c>
      <c r="C34" s="11" t="s">
        <v>28</v>
      </c>
      <c r="D34" s="12">
        <v>110024</v>
      </c>
      <c r="E34" s="13">
        <v>2950</v>
      </c>
      <c r="F34" s="14"/>
    </row>
    <row r="35" spans="1:7" x14ac:dyDescent="0.3">
      <c r="A35" s="10">
        <v>45621</v>
      </c>
      <c r="B35" s="11" t="s">
        <v>5</v>
      </c>
      <c r="C35" s="11" t="s">
        <v>28</v>
      </c>
      <c r="D35" s="12">
        <v>110025</v>
      </c>
      <c r="E35" s="13">
        <f>E34*0.005%</f>
        <v>0.14750000000000002</v>
      </c>
      <c r="F35" s="14"/>
    </row>
    <row r="36" spans="1:7" x14ac:dyDescent="0.3">
      <c r="A36" s="10">
        <v>45622</v>
      </c>
      <c r="B36" s="11" t="s">
        <v>14</v>
      </c>
      <c r="C36" s="11" t="s">
        <v>30</v>
      </c>
      <c r="D36" s="12">
        <v>110026</v>
      </c>
      <c r="E36" s="13"/>
      <c r="F36" s="14">
        <v>4850</v>
      </c>
    </row>
    <row r="37" spans="1:7" x14ac:dyDescent="0.3">
      <c r="A37" s="10">
        <v>45622</v>
      </c>
      <c r="B37" s="11" t="s">
        <v>5</v>
      </c>
      <c r="C37" s="11" t="s">
        <v>30</v>
      </c>
      <c r="D37" s="12">
        <v>110027</v>
      </c>
      <c r="E37" s="13">
        <f>F36*0.005%</f>
        <v>0.24250000000000002</v>
      </c>
      <c r="F37" s="14"/>
    </row>
    <row r="38" spans="1:7" x14ac:dyDescent="0.3">
      <c r="A38" s="10">
        <v>45623</v>
      </c>
      <c r="B38" s="11" t="s">
        <v>4</v>
      </c>
      <c r="C38" s="11" t="s">
        <v>30</v>
      </c>
      <c r="D38" s="12">
        <v>110028</v>
      </c>
      <c r="E38" s="13">
        <v>2354</v>
      </c>
      <c r="F38" s="14"/>
      <c r="G38" t="s">
        <v>39</v>
      </c>
    </row>
    <row r="39" spans="1:7" x14ac:dyDescent="0.3">
      <c r="A39" s="10">
        <v>45624</v>
      </c>
      <c r="B39" s="11" t="s">
        <v>3</v>
      </c>
      <c r="C39" s="11" t="s">
        <v>31</v>
      </c>
      <c r="D39" s="12">
        <v>110029</v>
      </c>
      <c r="E39" s="13">
        <v>125</v>
      </c>
      <c r="F39" s="14"/>
    </row>
    <row r="40" spans="1:7" x14ac:dyDescent="0.3">
      <c r="A40" s="10">
        <v>45625</v>
      </c>
      <c r="B40" s="11" t="s">
        <v>48</v>
      </c>
      <c r="C40" s="11" t="s">
        <v>31</v>
      </c>
      <c r="D40" s="12">
        <v>110030</v>
      </c>
      <c r="E40" s="13"/>
      <c r="F40" s="14">
        <v>325</v>
      </c>
      <c r="G40" t="s">
        <v>39</v>
      </c>
    </row>
    <row r="41" spans="1:7" x14ac:dyDescent="0.3">
      <c r="A41" s="10">
        <v>45626</v>
      </c>
      <c r="B41" s="11" t="s">
        <v>14</v>
      </c>
      <c r="C41" s="11" t="s">
        <v>30</v>
      </c>
      <c r="D41" s="12">
        <v>110026</v>
      </c>
      <c r="E41" s="13"/>
      <c r="F41" s="14">
        <v>4435</v>
      </c>
      <c r="G41" t="s">
        <v>39</v>
      </c>
    </row>
    <row r="42" spans="1:7" x14ac:dyDescent="0.3">
      <c r="A42" s="10">
        <v>45626</v>
      </c>
      <c r="B42" s="11" t="s">
        <v>5</v>
      </c>
      <c r="C42" s="11" t="s">
        <v>30</v>
      </c>
      <c r="D42" s="12">
        <v>110027</v>
      </c>
      <c r="E42" s="13">
        <f>F41*0.005%</f>
        <v>0.22175</v>
      </c>
      <c r="F42" s="14"/>
      <c r="G42" t="s">
        <v>39</v>
      </c>
    </row>
    <row r="43" spans="1:7" ht="15" thickBot="1" x14ac:dyDescent="0.35">
      <c r="A43" s="15">
        <v>45626</v>
      </c>
      <c r="B43" s="16" t="s">
        <v>2</v>
      </c>
      <c r="C43" s="16" t="s">
        <v>30</v>
      </c>
      <c r="D43" s="17">
        <v>110031</v>
      </c>
      <c r="E43" s="18">
        <v>5320</v>
      </c>
      <c r="F43" s="19"/>
    </row>
    <row r="44" spans="1:7" x14ac:dyDescent="0.3">
      <c r="B44" s="20" t="s">
        <v>1</v>
      </c>
      <c r="C44" s="21"/>
      <c r="D44" s="22"/>
      <c r="E44" s="23">
        <f>SUM(E10:E43)</f>
        <v>24784.771100000002</v>
      </c>
      <c r="F44" s="24">
        <f>SUM(F10:F43)</f>
        <v>35310</v>
      </c>
    </row>
    <row r="45" spans="1:7" ht="15" thickBot="1" x14ac:dyDescent="0.35">
      <c r="B45" s="25" t="s">
        <v>0</v>
      </c>
      <c r="C45" s="26"/>
      <c r="D45" s="27"/>
      <c r="E45" s="28"/>
      <c r="F45" s="29">
        <f>F44-E44</f>
        <v>10525.228899999998</v>
      </c>
    </row>
    <row r="46" spans="1:7" x14ac:dyDescent="0.3">
      <c r="E46" s="1"/>
      <c r="F46" s="1"/>
    </row>
    <row r="47" spans="1:7" x14ac:dyDescent="0.3">
      <c r="E47" s="1"/>
      <c r="F47" s="1"/>
    </row>
    <row r="48" spans="1:7" x14ac:dyDescent="0.3">
      <c r="E48" s="1"/>
      <c r="F48" s="1"/>
    </row>
    <row r="49" spans="5:6" x14ac:dyDescent="0.3">
      <c r="E49" s="1"/>
      <c r="F49" s="1"/>
    </row>
    <row r="50" spans="5:6" x14ac:dyDescent="0.3">
      <c r="E50" s="1"/>
      <c r="F50" s="1"/>
    </row>
    <row r="51" spans="5:6" x14ac:dyDescent="0.3">
      <c r="E51" s="1"/>
      <c r="F51" s="1"/>
    </row>
    <row r="52" spans="5:6" x14ac:dyDescent="0.3">
      <c r="E52" s="1"/>
      <c r="F52" s="1"/>
    </row>
    <row r="53" spans="5:6" x14ac:dyDescent="0.3">
      <c r="E53" s="1"/>
      <c r="F53" s="1"/>
    </row>
    <row r="54" spans="5:6" x14ac:dyDescent="0.3">
      <c r="E54" s="1"/>
      <c r="F54" s="1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8A16-946E-4396-BD08-A8AD56281E73}">
  <dimension ref="A1:F40"/>
  <sheetViews>
    <sheetView workbookViewId="0">
      <selection activeCell="A2" sqref="A2:A3"/>
    </sheetView>
  </sheetViews>
  <sheetFormatPr baseColWidth="10" defaultRowHeight="14.4" x14ac:dyDescent="0.3"/>
  <cols>
    <col min="3" max="3" width="25.5546875" bestFit="1" customWidth="1"/>
    <col min="5" max="5" width="12.44140625" bestFit="1" customWidth="1"/>
  </cols>
  <sheetData>
    <row r="1" spans="1:6" ht="29.4" thickBot="1" x14ac:dyDescent="0.35">
      <c r="A1" s="2" t="s">
        <v>36</v>
      </c>
      <c r="B1" s="2" t="s">
        <v>37</v>
      </c>
      <c r="C1" s="2" t="s">
        <v>35</v>
      </c>
      <c r="D1" s="2" t="s">
        <v>21</v>
      </c>
      <c r="E1" s="2" t="s">
        <v>20</v>
      </c>
    </row>
    <row r="2" spans="1:6" x14ac:dyDescent="0.3">
      <c r="B2" s="8">
        <v>45597</v>
      </c>
      <c r="C2" s="9" t="s">
        <v>19</v>
      </c>
      <c r="D2" s="1">
        <f>10000-2538</f>
        <v>7462</v>
      </c>
      <c r="E2" s="1"/>
    </row>
    <row r="3" spans="1:6" x14ac:dyDescent="0.3">
      <c r="B3" s="10">
        <v>45600</v>
      </c>
      <c r="C3" s="11" t="s">
        <v>18</v>
      </c>
      <c r="D3" s="14"/>
      <c r="E3" s="13"/>
      <c r="F3" s="47" t="s">
        <v>39</v>
      </c>
    </row>
    <row r="4" spans="1:6" x14ac:dyDescent="0.3">
      <c r="B4" s="10">
        <v>45600</v>
      </c>
      <c r="C4" s="11" t="s">
        <v>5</v>
      </c>
      <c r="D4" s="14"/>
      <c r="E4" s="13">
        <f>E3*0.005%</f>
        <v>0</v>
      </c>
    </row>
    <row r="5" spans="1:6" x14ac:dyDescent="0.3">
      <c r="B5" s="10">
        <v>45601</v>
      </c>
      <c r="C5" s="11" t="s">
        <v>17</v>
      </c>
      <c r="D5" s="14"/>
      <c r="E5" s="13">
        <v>452</v>
      </c>
    </row>
    <row r="6" spans="1:6" x14ac:dyDescent="0.3">
      <c r="B6" s="10">
        <v>45602</v>
      </c>
      <c r="C6" s="11" t="s">
        <v>4</v>
      </c>
      <c r="D6" s="14"/>
      <c r="E6" s="13">
        <v>2000</v>
      </c>
    </row>
    <row r="7" spans="1:6" x14ac:dyDescent="0.3">
      <c r="B7" s="10">
        <v>45602</v>
      </c>
      <c r="C7" s="11" t="s">
        <v>5</v>
      </c>
      <c r="D7" s="14"/>
      <c r="E7" s="13">
        <f>E6*0.005%</f>
        <v>0.1</v>
      </c>
    </row>
    <row r="8" spans="1:6" x14ac:dyDescent="0.3">
      <c r="B8" s="10">
        <v>45603</v>
      </c>
      <c r="C8" s="11" t="s">
        <v>16</v>
      </c>
      <c r="D8" s="14"/>
      <c r="E8" s="13">
        <v>2015</v>
      </c>
    </row>
    <row r="9" spans="1:6" x14ac:dyDescent="0.3">
      <c r="B9" s="10">
        <v>45603</v>
      </c>
      <c r="C9" s="11" t="s">
        <v>5</v>
      </c>
      <c r="D9" s="14"/>
      <c r="E9" s="13">
        <f>E8*0.005%</f>
        <v>0.10075000000000001</v>
      </c>
    </row>
    <row r="10" spans="1:6" x14ac:dyDescent="0.3">
      <c r="B10" s="10">
        <v>45604</v>
      </c>
      <c r="C10" s="11" t="s">
        <v>15</v>
      </c>
      <c r="D10" s="14"/>
      <c r="E10" s="13">
        <v>722</v>
      </c>
    </row>
    <row r="11" spans="1:6" x14ac:dyDescent="0.3">
      <c r="B11" s="10">
        <v>45607</v>
      </c>
      <c r="C11" s="11" t="s">
        <v>4</v>
      </c>
      <c r="D11" s="14">
        <v>3500</v>
      </c>
      <c r="E11" s="13"/>
    </row>
    <row r="12" spans="1:6" x14ac:dyDescent="0.3">
      <c r="B12" s="10">
        <v>45608</v>
      </c>
      <c r="C12" s="11" t="s">
        <v>14</v>
      </c>
      <c r="D12" s="14">
        <v>5450</v>
      </c>
      <c r="E12" s="13"/>
    </row>
    <row r="13" spans="1:6" x14ac:dyDescent="0.3">
      <c r="B13" s="10">
        <v>45608</v>
      </c>
      <c r="C13" s="11" t="s">
        <v>5</v>
      </c>
      <c r="D13" s="14"/>
      <c r="E13" s="13">
        <f>D12*0.005%</f>
        <v>0.27250000000000002</v>
      </c>
    </row>
    <row r="14" spans="1:6" x14ac:dyDescent="0.3">
      <c r="B14" s="10">
        <v>45609</v>
      </c>
      <c r="C14" s="11" t="s">
        <v>13</v>
      </c>
      <c r="D14" s="14"/>
      <c r="E14" s="13">
        <v>50</v>
      </c>
    </row>
    <row r="15" spans="1:6" x14ac:dyDescent="0.3">
      <c r="B15" s="43">
        <v>45610</v>
      </c>
      <c r="C15" s="44" t="s">
        <v>29</v>
      </c>
      <c r="D15" s="45"/>
      <c r="E15" s="46">
        <v>2200</v>
      </c>
      <c r="F15" t="s">
        <v>39</v>
      </c>
    </row>
    <row r="16" spans="1:6" x14ac:dyDescent="0.3">
      <c r="B16" s="43"/>
      <c r="C16" s="44" t="s">
        <v>5</v>
      </c>
      <c r="D16" s="45"/>
      <c r="E16" s="46"/>
    </row>
    <row r="17" spans="2:6" x14ac:dyDescent="0.3">
      <c r="B17" s="10">
        <v>45610</v>
      </c>
      <c r="C17" s="11" t="s">
        <v>12</v>
      </c>
      <c r="D17" s="14"/>
      <c r="E17" s="13">
        <v>950</v>
      </c>
    </row>
    <row r="18" spans="2:6" x14ac:dyDescent="0.3">
      <c r="B18" s="10">
        <v>45611</v>
      </c>
      <c r="C18" s="11" t="s">
        <v>6</v>
      </c>
      <c r="D18" s="14">
        <v>3830</v>
      </c>
      <c r="E18" s="13"/>
    </row>
    <row r="19" spans="2:6" x14ac:dyDescent="0.3">
      <c r="B19" s="10">
        <v>45611</v>
      </c>
      <c r="C19" s="11" t="s">
        <v>5</v>
      </c>
      <c r="D19" s="14"/>
      <c r="E19" s="13">
        <f>D18*0.005%</f>
        <v>0.1915</v>
      </c>
    </row>
    <row r="20" spans="2:6" x14ac:dyDescent="0.3">
      <c r="B20" s="10">
        <v>45614</v>
      </c>
      <c r="C20" s="44" t="s">
        <v>11</v>
      </c>
      <c r="D20" s="14"/>
      <c r="E20" s="46"/>
      <c r="F20" s="47" t="s">
        <v>39</v>
      </c>
    </row>
    <row r="21" spans="2:6" x14ac:dyDescent="0.3">
      <c r="B21" s="10">
        <v>45615</v>
      </c>
      <c r="C21" s="11" t="s">
        <v>7</v>
      </c>
      <c r="D21" s="14"/>
      <c r="E21" s="13">
        <v>2334</v>
      </c>
    </row>
    <row r="22" spans="2:6" x14ac:dyDescent="0.3">
      <c r="B22" s="10">
        <v>45615</v>
      </c>
      <c r="C22" s="11" t="s">
        <v>5</v>
      </c>
      <c r="D22" s="14"/>
      <c r="E22" s="13">
        <f>E21*0.005%</f>
        <v>0.11670000000000001</v>
      </c>
    </row>
    <row r="23" spans="2:6" x14ac:dyDescent="0.3">
      <c r="B23" s="10">
        <v>45616</v>
      </c>
      <c r="C23" s="11" t="s">
        <v>10</v>
      </c>
      <c r="D23" s="14"/>
      <c r="E23" s="13">
        <v>553</v>
      </c>
    </row>
    <row r="24" spans="2:6" x14ac:dyDescent="0.3">
      <c r="B24" s="10">
        <v>45617</v>
      </c>
      <c r="C24" s="11" t="s">
        <v>9</v>
      </c>
      <c r="D24" s="50"/>
      <c r="E24" s="14"/>
      <c r="F24" s="47" t="s">
        <v>39</v>
      </c>
    </row>
    <row r="25" spans="2:6" x14ac:dyDescent="0.3">
      <c r="B25" s="10">
        <v>45617</v>
      </c>
      <c r="C25" s="11" t="s">
        <v>5</v>
      </c>
      <c r="D25" s="14"/>
      <c r="E25" s="49">
        <f>D24*0.005%</f>
        <v>0</v>
      </c>
      <c r="F25" s="47" t="s">
        <v>39</v>
      </c>
    </row>
    <row r="26" spans="2:6" x14ac:dyDescent="0.3">
      <c r="B26" s="10">
        <v>45618</v>
      </c>
      <c r="C26" s="11" t="s">
        <v>8</v>
      </c>
      <c r="D26" s="14"/>
      <c r="E26" s="13">
        <v>2100</v>
      </c>
    </row>
    <row r="27" spans="2:6" x14ac:dyDescent="0.3">
      <c r="B27" s="10">
        <v>45618</v>
      </c>
      <c r="C27" s="11" t="s">
        <v>5</v>
      </c>
      <c r="D27" s="14"/>
      <c r="E27" s="13">
        <f>E26*0.005%</f>
        <v>0.10500000000000001</v>
      </c>
    </row>
    <row r="28" spans="2:6" x14ac:dyDescent="0.3">
      <c r="B28" s="10">
        <v>45621</v>
      </c>
      <c r="C28" s="11" t="s">
        <v>38</v>
      </c>
      <c r="D28" s="14"/>
      <c r="E28" s="13">
        <v>2950</v>
      </c>
    </row>
    <row r="29" spans="2:6" x14ac:dyDescent="0.3">
      <c r="B29" s="10">
        <v>45621</v>
      </c>
      <c r="C29" s="11" t="s">
        <v>5</v>
      </c>
      <c r="D29" s="14"/>
      <c r="E29" s="13">
        <f>E28*0.005%</f>
        <v>0.14750000000000002</v>
      </c>
    </row>
    <row r="30" spans="2:6" x14ac:dyDescent="0.3">
      <c r="B30" s="10">
        <v>45622</v>
      </c>
      <c r="C30" s="11" t="s">
        <v>6</v>
      </c>
      <c r="D30" s="14">
        <v>4850</v>
      </c>
      <c r="E30" s="13"/>
    </row>
    <row r="31" spans="2:6" x14ac:dyDescent="0.3">
      <c r="B31" s="10">
        <v>45622</v>
      </c>
      <c r="C31" s="11" t="s">
        <v>5</v>
      </c>
      <c r="D31" s="14"/>
      <c r="E31" s="13">
        <f>D30*0.005%</f>
        <v>0.24250000000000002</v>
      </c>
    </row>
    <row r="32" spans="2:6" x14ac:dyDescent="0.3">
      <c r="B32" s="10">
        <v>45623</v>
      </c>
      <c r="C32" s="11" t="s">
        <v>46</v>
      </c>
      <c r="D32" s="14"/>
      <c r="E32" s="49">
        <v>3050</v>
      </c>
      <c r="F32" t="s">
        <v>39</v>
      </c>
    </row>
    <row r="33" spans="2:6" x14ac:dyDescent="0.3">
      <c r="B33" s="10">
        <v>45623</v>
      </c>
      <c r="C33" s="11" t="s">
        <v>5</v>
      </c>
      <c r="D33" s="14"/>
      <c r="E33" s="13"/>
    </row>
    <row r="34" spans="2:6" x14ac:dyDescent="0.3">
      <c r="B34" s="10">
        <v>45623</v>
      </c>
      <c r="C34" s="11" t="s">
        <v>4</v>
      </c>
      <c r="D34" s="14"/>
      <c r="E34" s="49"/>
      <c r="F34" s="47" t="s">
        <v>39</v>
      </c>
    </row>
    <row r="35" spans="2:6" x14ac:dyDescent="0.3">
      <c r="B35" s="10">
        <v>45624</v>
      </c>
      <c r="C35" s="11" t="s">
        <v>3</v>
      </c>
      <c r="D35" s="14"/>
      <c r="E35" s="13">
        <v>125</v>
      </c>
    </row>
    <row r="36" spans="2:6" x14ac:dyDescent="0.3">
      <c r="B36" s="10">
        <v>45625</v>
      </c>
      <c r="C36" s="11" t="s">
        <v>47</v>
      </c>
      <c r="D36" s="50">
        <v>3250</v>
      </c>
      <c r="E36" s="13"/>
      <c r="F36" t="s">
        <v>39</v>
      </c>
    </row>
    <row r="37" spans="2:6" x14ac:dyDescent="0.3">
      <c r="B37" s="10">
        <v>45626</v>
      </c>
      <c r="C37" s="44" t="s">
        <v>4</v>
      </c>
      <c r="D37" s="45">
        <v>1820</v>
      </c>
      <c r="E37" s="13"/>
      <c r="F37" t="s">
        <v>39</v>
      </c>
    </row>
    <row r="38" spans="2:6" ht="15" thickBot="1" x14ac:dyDescent="0.35">
      <c r="B38" s="15">
        <v>45626</v>
      </c>
      <c r="C38" s="16" t="s">
        <v>2</v>
      </c>
      <c r="D38" s="19"/>
      <c r="E38" s="18">
        <v>5320</v>
      </c>
    </row>
    <row r="39" spans="2:6" x14ac:dyDescent="0.3">
      <c r="D39" s="23">
        <f>SUM(D2:D38)</f>
        <v>30162</v>
      </c>
      <c r="E39" s="24">
        <f>SUM(E2:E38)</f>
        <v>24822.276449999998</v>
      </c>
    </row>
    <row r="40" spans="2:6" x14ac:dyDescent="0.3">
      <c r="D40" s="37">
        <f>D39-E39</f>
        <v>5339.7235500000024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Conciliación (Solución) </vt:lpstr>
      <vt:lpstr>EECC (Hoja Trabajo)</vt:lpstr>
      <vt:lpstr>Libro bancos (Hoja Trabajo)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2024-11-22T23:16:42Z</dcterms:created>
  <dcterms:modified xsi:type="dcterms:W3CDTF">2024-12-05T04:04:56Z</dcterms:modified>
</cp:coreProperties>
</file>