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flin42\Documents\"/>
    </mc:Choice>
  </mc:AlternateContent>
  <xr:revisionPtr revIDLastSave="0" documentId="13_ncr:1_{E6FB5C06-94DB-40CD-A980-188B4F0D1381}" xr6:coauthVersionLast="47" xr6:coauthVersionMax="47" xr10:uidLastSave="{00000000-0000-0000-0000-000000000000}"/>
  <bookViews>
    <workbookView xWindow="-120" yWindow="-120" windowWidth="29040" windowHeight="15720" activeTab="1" xr2:uid="{00000000-000D-0000-FFFF-FFFF00000000}"/>
  </bookViews>
  <sheets>
    <sheet name="Documentation" sheetId="12" r:id="rId1"/>
    <sheet name="Historical Trends" sheetId="14" r:id="rId2"/>
    <sheet name="Revenue Dashboard" sheetId="15" r:id="rId3"/>
    <sheet name="Company History" sheetId="16" r:id="rId4"/>
    <sheet name="Monthly Revenue Forcast" sheetId="21" r:id="rId5"/>
    <sheet name="Recent History" sheetId="17" r:id="rId6"/>
    <sheet name="Product Pivot" sheetId="20" r:id="rId7"/>
    <sheet name="Revenue by State" sheetId="18" r:id="rId8"/>
    <sheet name="Data Sources" sheetId="13" r:id="rId9"/>
  </sheets>
  <definedNames>
    <definedName name="_xlchart.v5.0" hidden="1">'Revenue by State'!$F$4</definedName>
    <definedName name="_xlchart.v5.1" hidden="1">'Revenue by State'!$F$5:$F$55</definedName>
    <definedName name="_xlchart.v5.2" hidden="1">'Revenue by State'!$G$4</definedName>
    <definedName name="_xlchart.v5.3" hidden="1">'Revenue by State'!$G$5:$G$55</definedName>
    <definedName name="_xlchart.v5.4" hidden="1">'Revenue by State'!$F$4</definedName>
    <definedName name="_xlchart.v5.5" hidden="1">'Revenue by State'!$F$5:$F$55</definedName>
    <definedName name="_xlchart.v5.6" hidden="1">'Revenue by State'!$G$4</definedName>
    <definedName name="_xlchart.v5.7" hidden="1">'Revenue by State'!$G$5:$G$55</definedName>
    <definedName name="ExternalData_1" localSheetId="3" hidden="1">'Company History'!$B$4:$D$27</definedName>
    <definedName name="ExternalData_1" localSheetId="5" hidden="1">'Recent History'!$B$4:$C$28</definedName>
    <definedName name="Slicer_Type">#N/A</definedName>
    <definedName name="Timeline_Order_Date">#N/A</definedName>
  </definedNames>
  <calcPr calcId="191029"/>
  <pivotCaches>
    <pivotCache cacheId="250" r:id="rId10"/>
    <pivotCache cacheId="252" r:id="rId11"/>
    <pivotCache cacheId="246" r:id="rId12"/>
    <pivotCache cacheId="248" r:id="rId13"/>
  </pivotCaches>
  <extLst>
    <ext xmlns:x14="http://schemas.microsoft.com/office/spreadsheetml/2009/9/main" uri="{876F7934-8845-4945-9796-88D515C7AA90}">
      <x14:pivotCaches>
        <pivotCache cacheId="15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7"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2f9edb2d-c95c-43e0-abb8-4422cf92baef" name="Customers" connection="Query - Customers"/>
          <x15:modelTable id="Orders_e89078e8-25d8-4b63-9fc2-c8c100813bea" name="Orders" connection="Query - Orders"/>
          <x15:modelTable id="Product Orders_c65d8f5d-974e-4408-b455-0752d1401432" name="Product Orders" connection="Query - Product Orders"/>
          <x15:modelTable id="Products_aadb00f6-26d2-49d1-9146-23ffbe80a222" name="Products" connection="Query - Products"/>
          <x15:modelTable id="Stores_835d3010-4353-4788-99a9-dc51e9c06a52" name="Stores" connection="Query - Stores"/>
        </x15:modelTables>
        <x15:modelRelationships>
          <x15:modelRelationship fromTable="Orders" fromColumn="Cust ID" toTable="Customers" toColumn="Cust ID"/>
          <x15:modelRelationship fromTable="Orders" fromColumn="Store ID" toTable="Stores" toColumn="Store ID"/>
          <x15:modelRelationship fromTable="Product Orders" fromColumn="Order ID" toTable="Orders" toColumn="Order ID"/>
          <x15:modelRelationship fromTable="Product Orders" fromColumn="Product ID" toTable="Products"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8" l="1"/>
  <c r="G4" i="18"/>
  <c r="F5" i="18"/>
  <c r="G5" i="18"/>
  <c r="F6" i="18"/>
  <c r="G6" i="18"/>
  <c r="F7" i="18"/>
  <c r="G7" i="18"/>
  <c r="F8" i="18"/>
  <c r="G8" i="18"/>
  <c r="F9" i="18"/>
  <c r="G9" i="18"/>
  <c r="F10" i="18"/>
  <c r="G10" i="18"/>
  <c r="F11" i="18"/>
  <c r="G11" i="18"/>
  <c r="F12" i="18"/>
  <c r="G12" i="18"/>
  <c r="F13" i="18"/>
  <c r="G13" i="18"/>
  <c r="F14" i="18"/>
  <c r="G14" i="18"/>
  <c r="F15" i="18"/>
  <c r="G15" i="18"/>
  <c r="F16" i="18"/>
  <c r="G16" i="18"/>
  <c r="F17" i="18"/>
  <c r="G17" i="18"/>
  <c r="F18" i="18"/>
  <c r="G18" i="18"/>
  <c r="F19" i="18"/>
  <c r="G19" i="18"/>
  <c r="F20" i="18"/>
  <c r="G20" i="18"/>
  <c r="F21" i="18"/>
  <c r="G21" i="18"/>
  <c r="F22" i="18"/>
  <c r="G22" i="18"/>
  <c r="F23" i="18"/>
  <c r="G23" i="18"/>
  <c r="F24" i="18"/>
  <c r="G24" i="18"/>
  <c r="F25" i="18"/>
  <c r="G25" i="18"/>
  <c r="F26" i="18"/>
  <c r="G26" i="18"/>
  <c r="F27" i="18"/>
  <c r="G27" i="18"/>
  <c r="F28" i="18"/>
  <c r="G28" i="18"/>
  <c r="F29" i="18"/>
  <c r="G29" i="18"/>
  <c r="F30" i="18"/>
  <c r="G30" i="18"/>
  <c r="F31" i="18"/>
  <c r="G31" i="18"/>
  <c r="F32" i="18"/>
  <c r="G32" i="18"/>
  <c r="F33" i="18"/>
  <c r="G33" i="18"/>
  <c r="F34" i="18"/>
  <c r="G34" i="18"/>
  <c r="F35" i="18"/>
  <c r="G35" i="18"/>
  <c r="F36" i="18"/>
  <c r="G36" i="18"/>
  <c r="F37" i="18"/>
  <c r="G37" i="18"/>
  <c r="F38" i="18"/>
  <c r="G38" i="18"/>
  <c r="F39" i="18"/>
  <c r="G39" i="18"/>
  <c r="F40" i="18"/>
  <c r="G40" i="18"/>
  <c r="F41" i="18"/>
  <c r="G41" i="18"/>
  <c r="F42" i="18"/>
  <c r="G42" i="18"/>
  <c r="F43" i="18"/>
  <c r="G43" i="18"/>
  <c r="F44" i="18"/>
  <c r="G44" i="18"/>
  <c r="F45" i="18"/>
  <c r="G45" i="18"/>
  <c r="F46" i="18"/>
  <c r="G46" i="18"/>
  <c r="F47" i="18"/>
  <c r="G47" i="18"/>
  <c r="F48" i="18"/>
  <c r="G48" i="18"/>
  <c r="F49" i="18"/>
  <c r="G49" i="18"/>
  <c r="F50" i="18"/>
  <c r="G50" i="18"/>
  <c r="F51" i="18"/>
  <c r="G51" i="18"/>
  <c r="F52" i="18"/>
  <c r="G52" i="18"/>
  <c r="F53" i="18"/>
  <c r="G53" i="18"/>
  <c r="F54" i="18"/>
  <c r="G54" i="18"/>
  <c r="F55" i="18"/>
  <c r="G55" i="18"/>
  <c r="F56" i="18"/>
  <c r="G56" i="18"/>
  <c r="C28" i="21"/>
  <c r="C30" i="21"/>
  <c r="C29" i="21"/>
  <c r="C35" i="21"/>
  <c r="C33" i="21"/>
  <c r="C36" i="21"/>
  <c r="C32" i="21"/>
  <c r="C34" i="21"/>
  <c r="C37" i="21"/>
  <c r="C26" i="21"/>
  <c r="C27" i="21"/>
  <c r="C31" i="21"/>
  <c r="E31" i="21"/>
  <c r="E30" i="21"/>
  <c r="D31" i="21"/>
  <c r="D30" i="21"/>
  <c r="D27" i="21"/>
  <c r="D37" i="21"/>
  <c r="E34" i="21"/>
  <c r="E32" i="21"/>
  <c r="E36" i="21"/>
  <c r="E35" i="21"/>
  <c r="E27" i="21"/>
  <c r="E28" i="21"/>
  <c r="D28" i="21"/>
  <c r="D26" i="21"/>
  <c r="E37" i="21"/>
  <c r="D34" i="21"/>
  <c r="D36" i="21"/>
  <c r="E33" i="21"/>
  <c r="D35" i="21"/>
  <c r="D29" i="21"/>
  <c r="E26" i="21"/>
  <c r="D32" i="21"/>
  <c r="D33" i="21"/>
  <c r="E29"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CC2A8D-165A-463E-8D61-FFC94F4FB7C2}" keepAlive="1" name="Query - Company History" description="Connection to the 'Company History' query in the workbook." type="5" refreshedVersion="7" background="1" saveData="1">
    <dbPr connection="Provider=Microsoft.Mashup.OleDb.1;Data Source=$Workbook$;Location=&quot;Company History&quot;;Extended Properties=&quot;&quot;" command="SELECT * FROM [Company History]"/>
  </connection>
  <connection id="2" xr16:uid="{6DC89712-627F-4C2B-81FC-E653431D1B87}" name="Query - Customers" description="Connection to the 'Customers' query in the workbook." type="100" refreshedVersion="7" minRefreshableVersion="5">
    <extLst>
      <ext xmlns:x15="http://schemas.microsoft.com/office/spreadsheetml/2010/11/main" uri="{DE250136-89BD-433C-8126-D09CA5730AF9}">
        <x15:connection id="bf2c16dd-3a87-40f3-aae6-ebbcf4546e20"/>
      </ext>
    </extLst>
  </connection>
  <connection id="3" xr16:uid="{DFB6534D-CD19-4BAF-BD51-697028364CFF}" name="Query - Orders" description="Connection to the 'Orders' query in the workbook." type="100" refreshedVersion="7" minRefreshableVersion="5">
    <extLst>
      <ext xmlns:x15="http://schemas.microsoft.com/office/spreadsheetml/2010/11/main" uri="{DE250136-89BD-433C-8126-D09CA5730AF9}">
        <x15:connection id="9b7b2014-4b8b-49f6-b113-f9af1c3e12f2"/>
      </ext>
    </extLst>
  </connection>
  <connection id="4" xr16:uid="{5912EF7D-9D6E-4541-8870-342CEA5D66F1}" name="Query - Product Orders" description="Connection to the 'Product Orders' query in the workbook." type="100" refreshedVersion="7" minRefreshableVersion="5">
    <extLst>
      <ext xmlns:x15="http://schemas.microsoft.com/office/spreadsheetml/2010/11/main" uri="{DE250136-89BD-433C-8126-D09CA5730AF9}">
        <x15:connection id="4507da66-5d26-4665-8ec9-98821b6638a6"/>
      </ext>
    </extLst>
  </connection>
  <connection id="5" xr16:uid="{84C4DA26-3888-4188-A0C0-18DA66D3AF58}" name="Query - Products" description="Connection to the 'Products' query in the workbook." type="100" refreshedVersion="7" minRefreshableVersion="5">
    <extLst>
      <ext xmlns:x15="http://schemas.microsoft.com/office/spreadsheetml/2010/11/main" uri="{DE250136-89BD-433C-8126-D09CA5730AF9}">
        <x15:connection id="37ca59fa-5fa7-49a9-b95d-01fd49a210c2"/>
      </ext>
    </extLst>
  </connection>
  <connection id="6" xr16:uid="{187C28F5-B955-4379-A11A-ECA30884DBA0}" keepAlive="1" name="Query - Recent History- Monthly Revenue" description="Connection to the 'Recent History- Monthly Revenue' query in the workbook." type="5" refreshedVersion="7" background="1" saveData="1">
    <dbPr connection="Provider=Microsoft.Mashup.OleDb.1;Data Source=$Workbook$;Location=&quot;Recent History- Monthly Revenue&quot;;Extended Properties=&quot;&quot;" command="SELECT * FROM [Recent History- Monthly Revenue]"/>
  </connection>
  <connection id="7" xr16:uid="{97B2F8D2-FBFC-4C59-80E7-832024E3E014}" name="Query - Stores" description="Connection to the 'Stores' query in the workbook." type="100" refreshedVersion="7" minRefreshableVersion="5">
    <extLst>
      <ext xmlns:x15="http://schemas.microsoft.com/office/spreadsheetml/2010/11/main" uri="{DE250136-89BD-433C-8126-D09CA5730AF9}">
        <x15:connection id="a40a700f-8449-4da9-8204-4bb6ad450005"/>
      </ext>
    </extLst>
  </connection>
  <connection id="8" xr16:uid="{5D56CCB5-4845-4765-82D2-03141754FB6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<sst xmlns="http://schemas.openxmlformats.org/spreadsheetml/2006/main" count="247" uniqueCount="166">
  <si>
    <t>Author</t>
  </si>
  <si>
    <t>Date</t>
  </si>
  <si>
    <t>Purpose</t>
  </si>
  <si>
    <t>Year</t>
  </si>
  <si>
    <t>Notes</t>
  </si>
  <si>
    <t>Cup and Platter</t>
  </si>
  <si>
    <t>Data Sources</t>
  </si>
  <si>
    <t>Field</t>
  </si>
  <si>
    <t>Data Type</t>
  </si>
  <si>
    <t>Business Year</t>
  </si>
  <si>
    <t>Revenue ($mil)</t>
  </si>
  <si>
    <t>Units Sold</t>
  </si>
  <si>
    <t>decimal</t>
  </si>
  <si>
    <t>integer</t>
  </si>
  <si>
    <t>text</t>
  </si>
  <si>
    <t>Annual revenue in millions of dollars</t>
  </si>
  <si>
    <t>Annual units sold of all items</t>
  </si>
  <si>
    <t>Descriptive information about the year's events</t>
  </si>
  <si>
    <t>Support_EX_10_History.csv</t>
  </si>
  <si>
    <t>Support_EX_10_TwoYear.csv</t>
  </si>
  <si>
    <t>date</t>
  </si>
  <si>
    <t>Daily Revenue</t>
  </si>
  <si>
    <r>
      <t xml:space="preserve">Year of </t>
    </r>
    <r>
      <rPr>
        <i/>
        <sz val="11"/>
        <color theme="1"/>
        <rFont val="Calibri"/>
        <family val="2"/>
        <scheme val="minor"/>
      </rPr>
      <t>Cup and Platter</t>
    </r>
    <r>
      <rPr>
        <sz val="11"/>
        <color theme="1"/>
        <rFont val="Calibri"/>
        <family val="2"/>
        <scheme val="minor"/>
      </rPr>
      <t xml:space="preserve"> business operation, starting with Year 1</t>
    </r>
  </si>
  <si>
    <r>
      <t xml:space="preserve">Sales revenue collected daily at </t>
    </r>
    <r>
      <rPr>
        <i/>
        <sz val="11"/>
        <color theme="1"/>
        <rFont val="Calibri"/>
        <family val="2"/>
        <scheme val="minor"/>
      </rPr>
      <t>Cup and Platter</t>
    </r>
  </si>
  <si>
    <t>Support_EX_10_Data.accdb</t>
  </si>
  <si>
    <t>Customers Table</t>
  </si>
  <si>
    <t>Cust ID</t>
  </si>
  <si>
    <t>Customer ID number</t>
  </si>
  <si>
    <t>City</t>
  </si>
  <si>
    <t>Customer's city of residence</t>
  </si>
  <si>
    <t>State</t>
  </si>
  <si>
    <t>Postal Code</t>
  </si>
  <si>
    <t>Customer's postal code</t>
  </si>
  <si>
    <t>Customer's state of residence (all customers are from the United States)</t>
  </si>
  <si>
    <t>Orders Table</t>
  </si>
  <si>
    <t>Order ID</t>
  </si>
  <si>
    <t>Order Date</t>
  </si>
  <si>
    <t>Date on which the order was placed</t>
  </si>
  <si>
    <t>Store ID</t>
  </si>
  <si>
    <t>Items</t>
  </si>
  <si>
    <t>Quantity of items in the order</t>
  </si>
  <si>
    <t>Cost</t>
  </si>
  <si>
    <t>currency</t>
  </si>
  <si>
    <t>Cost of the quantity of items ordered</t>
  </si>
  <si>
    <t>Tax</t>
  </si>
  <si>
    <t>Sales tax on the items ordered</t>
  </si>
  <si>
    <t>Shipping</t>
  </si>
  <si>
    <t>Shipping charge for items ordered, if necessary</t>
  </si>
  <si>
    <t>Total Charge</t>
  </si>
  <si>
    <t>Total chart to the customer for the items ordered</t>
  </si>
  <si>
    <t>Store ID number</t>
  </si>
  <si>
    <t>Product Orders Table</t>
  </si>
  <si>
    <t>Order ID number</t>
  </si>
  <si>
    <t>Product ID</t>
  </si>
  <si>
    <t>Product ID number</t>
  </si>
  <si>
    <t>Quantity</t>
  </si>
  <si>
    <t>Quantity of the product ordered</t>
  </si>
  <si>
    <t>Revenue</t>
  </si>
  <si>
    <t>Revenue generated from the ordered products</t>
  </si>
  <si>
    <t>Products Table</t>
  </si>
  <si>
    <t>Category</t>
  </si>
  <si>
    <t>General product category</t>
  </si>
  <si>
    <t>Subcategory</t>
  </si>
  <si>
    <t>Subcategory of the product category</t>
  </si>
  <si>
    <t>Description</t>
  </si>
  <si>
    <t>Short summary description of the product</t>
  </si>
  <si>
    <t>Stores Table</t>
  </si>
  <si>
    <t>Type</t>
  </si>
  <si>
    <t>list</t>
  </si>
  <si>
    <t>Store Name</t>
  </si>
  <si>
    <t>Name of store (Website, Brooklyn, Philadelphia, Washington DC, Chicago, Indianapolis)</t>
  </si>
  <si>
    <t>Address</t>
  </si>
  <si>
    <t>Web address or street address of store</t>
  </si>
  <si>
    <t>City location of the brick store</t>
  </si>
  <si>
    <t>State location of the brick store</t>
  </si>
  <si>
    <t>Postal code of the brick store</t>
  </si>
  <si>
    <t>Phone</t>
  </si>
  <si>
    <t>Phone number of the brick store</t>
  </si>
  <si>
    <t>Manager</t>
  </si>
  <si>
    <t>Website manager or store manager</t>
  </si>
  <si>
    <t>Established</t>
  </si>
  <si>
    <t>Year in which the store was established</t>
  </si>
  <si>
    <t>Historical Trends</t>
  </si>
  <si>
    <t>Revenue Report</t>
  </si>
  <si>
    <t>Total Revenue by State</t>
  </si>
  <si>
    <t>To retrieve short-term and long-term financial data for select group of Cup and Platter products from a variety of data sources</t>
  </si>
  <si>
    <t>PivotTable of Product Revenue</t>
  </si>
  <si>
    <t>Type of store (Website or Brick-and-Mortar)</t>
  </si>
  <si>
    <t>Annual Revenue 2002 - 2024</t>
  </si>
  <si>
    <t>Monthly Revenue 2023 - 2024</t>
  </si>
  <si>
    <t>Calendar year from 2002 to 2024</t>
  </si>
  <si>
    <t>Date range from 1/1/2023 to 12/31/2024</t>
  </si>
  <si>
    <t>Month Ending</t>
  </si>
  <si>
    <t>Monthly Revenue</t>
  </si>
  <si>
    <t>Forecast(Monthly Revenue)</t>
  </si>
  <si>
    <t>Lower Confidence Bound(Monthly Revenue)</t>
  </si>
  <si>
    <t>Upper Confidence Bound(Monthly Revenue)</t>
  </si>
  <si>
    <t>Values</t>
  </si>
  <si>
    <t># of Store ID</t>
  </si>
  <si>
    <t>Product Teacked</t>
  </si>
  <si>
    <t>Order Recorded</t>
  </si>
  <si>
    <t>Quantity Sold</t>
  </si>
  <si>
    <t>Total Revenue</t>
  </si>
  <si>
    <t>Brooklyn</t>
  </si>
  <si>
    <t>Chicago</t>
  </si>
  <si>
    <t>Indianapolis</t>
  </si>
  <si>
    <t>Philadelphia</t>
  </si>
  <si>
    <t>Washington DC</t>
  </si>
  <si>
    <t>Website</t>
  </si>
  <si>
    <t>Grand Total</t>
  </si>
  <si>
    <t>Cookware</t>
  </si>
  <si>
    <t>Cutlery</t>
  </si>
  <si>
    <t>Utensils</t>
  </si>
  <si>
    <t>Category &amp; Store</t>
  </si>
  <si>
    <t>Products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</si>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</sst>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2" x14ac:knownFonts="1">
    <font>
      <sz val="11"/>
      <color theme="1"/>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sz val="11"/>
      <color theme="0"/>
      <name val="Calibri"/>
      <family val="2"/>
      <scheme val="minor"/>
    </font>
    <font>
      <sz val="28"/>
      <color theme="9"/>
      <name val="Lucida Calligraphy"/>
      <family val="4"/>
    </font>
    <font>
      <sz val="11"/>
      <color theme="9" tint="-0.499984740745262"/>
      <name val="Calibri"/>
      <family val="2"/>
      <scheme val="minor"/>
    </font>
    <font>
      <sz val="14"/>
      <color theme="9" tint="-0.249977111117893"/>
      <name val="Calibri"/>
      <family val="2"/>
      <scheme val="minor"/>
    </font>
    <font>
      <b/>
      <sz val="11"/>
      <color theme="9" tint="-0.499984740745262"/>
      <name val="Calibri"/>
      <family val="2"/>
      <scheme val="minor"/>
    </font>
    <font>
      <i/>
      <sz val="11"/>
      <color theme="1"/>
      <name val="Calibri"/>
      <family val="2"/>
      <scheme val="minor"/>
    </font>
    <font>
      <i/>
      <sz val="11"/>
      <color theme="9" tint="-0.499984740745262"/>
      <name val="Calibri"/>
      <family val="2"/>
      <scheme val="minor"/>
    </font>
    <font>
      <b/>
      <sz val="11"/>
      <color theme="1"/>
      <name val="Calibri"/>
      <family val="2"/>
      <scheme val="minor"/>
    </font>
  </fonts>
  <fills count="6">
    <fill>
      <patternFill patternType="none"/>
    </fill>
    <fill>
      <patternFill patternType="gray125"/>
    </fill>
    <fill>
      <patternFill patternType="solid">
        <fgColor theme="4"/>
      </patternFill>
    </fill>
    <fill>
      <patternFill patternType="solid">
        <fgColor theme="8" tint="0.59999389629810485"/>
        <bgColor indexed="65"/>
      </patternFill>
    </fill>
    <fill>
      <patternFill patternType="solid">
        <fgColor theme="9"/>
      </patternFill>
    </fill>
    <fill>
      <patternFill patternType="solid">
        <fgColor theme="9"/>
        <bgColor indexed="64"/>
      </patternFill>
    </fill>
  </fills>
  <borders count="3">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2" borderId="0" applyNumberFormat="0" applyBorder="0" applyAlignment="0" applyProtection="0"/>
    <xf numFmtId="0" fontId="1" fillId="3" borderId="0" applyNumberFormat="0" applyBorder="0" applyAlignment="0" applyProtection="0"/>
    <xf numFmtId="0" fontId="4" fillId="4" borderId="0" applyNumberFormat="0" applyBorder="0" applyAlignment="0" applyProtection="0"/>
  </cellStyleXfs>
  <cellXfs count="23">
    <xf numFmtId="0" fontId="0" fillId="0" borderId="0" xfId="0"/>
    <xf numFmtId="0" fontId="0" fillId="0" borderId="2" xfId="0" applyBorder="1" applyAlignment="1">
      <alignment horizontal="left" vertical="top" wrapText="1"/>
    </xf>
    <xf numFmtId="0" fontId="5" fillId="0" borderId="0" xfId="1" applyFont="1"/>
    <xf numFmtId="0" fontId="4" fillId="5" borderId="2" xfId="3" applyFill="1" applyBorder="1" applyAlignment="1">
      <alignment horizontal="left" vertical="top"/>
    </xf>
    <xf numFmtId="0" fontId="6" fillId="0" borderId="2" xfId="0" applyFont="1" applyBorder="1" applyAlignment="1">
      <alignment horizontal="left" vertical="top" wrapText="1"/>
    </xf>
    <xf numFmtId="14" fontId="6" fillId="0" borderId="2" xfId="0" applyNumberFormat="1" applyFont="1" applyBorder="1" applyAlignment="1">
      <alignment horizontal="left" vertical="top" wrapText="1"/>
    </xf>
    <xf numFmtId="0" fontId="7" fillId="0" borderId="0" xfId="0" applyFont="1"/>
    <xf numFmtId="0" fontId="8" fillId="0" borderId="0" xfId="2" applyFont="1" applyFill="1" applyBorder="1" applyAlignment="1">
      <alignment horizontal="left" vertical="top"/>
    </xf>
    <xf numFmtId="0" fontId="4" fillId="4" borderId="2" xfId="5" applyBorder="1" applyAlignment="1">
      <alignment horizontal="left" vertical="top" wrapText="1"/>
    </xf>
    <xf numFmtId="0" fontId="0" fillId="0" borderId="2" xfId="0" applyBorder="1" applyAlignment="1">
      <alignment horizontal="center" vertical="top" wrapText="1"/>
    </xf>
    <xf numFmtId="0" fontId="1" fillId="3" borderId="2" xfId="4" applyBorder="1" applyAlignment="1">
      <alignment horizontal="left" vertical="top" wrapText="1"/>
    </xf>
    <xf numFmtId="0" fontId="10" fillId="0" borderId="0" xfId="0" applyFont="1"/>
    <xf numFmtId="0" fontId="0" fillId="3" borderId="2" xfId="4" applyFont="1" applyBorder="1" applyAlignment="1">
      <alignment horizontal="left" vertical="top" wrapText="1"/>
    </xf>
    <xf numFmtId="14" fontId="0" fillId="0" borderId="0" xfId="0" applyNumberFormat="1"/>
    <xf numFmtId="164" fontId="0" fillId="0" borderId="0" xfId="0" applyNumberFormat="1"/>
    <xf numFmtId="3" fontId="0" fillId="0" borderId="0" xfId="0" applyNumberFormat="1"/>
    <xf numFmtId="14" fontId="0" fillId="0" borderId="0" xfId="0" applyNumberFormat="1"/>
    <xf numFmtId="3"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1" fillId="0" borderId="0" xfId="0" applyFont="1"/>
    <xf numFmtId="164" fontId="11" fillId="0" borderId="0" xfId="0" applyNumberFormat="1" applyFont="1"/>
  </cellXfs>
  <cellStyles count="6">
    <cellStyle name="40% - Accent5" xfId="4" builtinId="47"/>
    <cellStyle name="Accent1" xfId="3" builtinId="29"/>
    <cellStyle name="Accent6" xfId="5" builtinId="49"/>
    <cellStyle name="Heading 3" xfId="2" builtinId="18"/>
    <cellStyle name="Normal" xfId="0" builtinId="0"/>
    <cellStyle name="Title" xfId="1" builtinId="15"/>
  </cellStyles>
  <dxfs count="6">
    <dxf>
      <numFmt numFmtId="3" formatCode="#,##0"/>
    </dxf>
    <dxf>
      <numFmt numFmtId="3" formatCode="#,##0"/>
    </dxf>
    <dxf>
      <numFmt numFmtId="3" formatCode="#,##0"/>
    </dxf>
    <dxf>
      <numFmt numFmtId="19" formatCode="m/d/yyyy"/>
    </dxf>
    <dxf>
      <numFmt numFmtId="3"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a:t>
            </a:r>
            <a:r>
              <a:rPr lang="en-US" baseline="0"/>
              <a:t> </a:t>
            </a:r>
            <a:r>
              <a:rPr lang="en-US"/>
              <a:t>Revenue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'Company History'!$D$4</c:f>
              <c:strCache>
                <c:ptCount val="1"/>
                <c:pt idx="0">
                  <c:v>Revenue ($mil)</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forward val="2"/>
            <c:dispRSqr val="0"/>
            <c:dispEq val="0"/>
          </c:trendline>
          <c:xVal>
            <c:numRef>
              <c:f>'Company History'!$C$5:$C$27</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'Company History'!$D$5:$D$27</c:f>
              <c:numCache>
                <c:formatCode>General</c:formatCode>
                <c:ptCount val="23"/>
                <c:pt idx="0">
                  <c:v>9.0120000000000005</c:v>
                </c:pt>
                <c:pt idx="1">
                  <c:v>24.305</c:v>
                </c:pt>
                <c:pt idx="2">
                  <c:v>38.755000000000003</c:v>
                </c:pt>
                <c:pt idx="3">
                  <c:v>60.844999999999999</c:v>
                </c:pt>
                <c:pt idx="4">
                  <c:v>68.930999999999997</c:v>
                </c:pt>
                <c:pt idx="5">
                  <c:v>68.197000000000003</c:v>
                </c:pt>
                <c:pt idx="6">
                  <c:v>51.594999999999999</c:v>
                </c:pt>
                <c:pt idx="7">
                  <c:v>58.777999999999999</c:v>
                </c:pt>
                <c:pt idx="8">
                  <c:v>69.745000000000005</c:v>
                </c:pt>
                <c:pt idx="9">
                  <c:v>72.534999999999997</c:v>
                </c:pt>
                <c:pt idx="10">
                  <c:v>81.655000000000001</c:v>
                </c:pt>
                <c:pt idx="11">
                  <c:v>90.096999999999994</c:v>
                </c:pt>
                <c:pt idx="12">
                  <c:v>66.224999999999994</c:v>
                </c:pt>
                <c:pt idx="13">
                  <c:v>72.665000000000006</c:v>
                </c:pt>
                <c:pt idx="14">
                  <c:v>82.072999999999993</c:v>
                </c:pt>
                <c:pt idx="15">
                  <c:v>84.545000000000002</c:v>
                </c:pt>
                <c:pt idx="16">
                  <c:v>97.674999999999997</c:v>
                </c:pt>
                <c:pt idx="17">
                  <c:v>96.427999999999997</c:v>
                </c:pt>
                <c:pt idx="18">
                  <c:v>92.745000000000005</c:v>
                </c:pt>
                <c:pt idx="19">
                  <c:v>95.191999999999993</c:v>
                </c:pt>
                <c:pt idx="20">
                  <c:v>99.075000000000003</c:v>
                </c:pt>
                <c:pt idx="21">
                  <c:v>103.315</c:v>
                </c:pt>
                <c:pt idx="22">
                  <c:v>102.714</c:v>
                </c:pt>
              </c:numCache>
            </c:numRef>
          </c:yVal>
          <c:smooth val="0"/>
          <c:extLst>
            <c:ext xmlns:c16="http://schemas.microsoft.com/office/drawing/2014/chart" uri="{C3380CC4-5D6E-409C-BE32-E72D297353CC}">
              <c16:uniqueId val="{00000000-B680-46D3-8F26-ABAF5C461692}"/>
            </c:ext>
          </c:extLst>
        </c:ser>
        <c:dLbls>
          <c:showLegendKey val="0"/>
          <c:showVal val="0"/>
          <c:showCatName val="0"/>
          <c:showSerName val="0"/>
          <c:showPercent val="0"/>
          <c:showBubbleSize val="0"/>
        </c:dLbls>
        <c:axId val="1139028408"/>
        <c:axId val="1139027096"/>
      </c:scatterChart>
      <c:valAx>
        <c:axId val="1139028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b="1"/>
                  <a:t>usiness Year</a:t>
                </a:r>
              </a:p>
              <a:p>
                <a:pPr>
                  <a:defRPr/>
                </a:pPr>
                <a:endParaRPr lang="en-CA"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27096"/>
        <c:crosses val="autoZero"/>
        <c:crossBetween val="midCat"/>
      </c:valAx>
      <c:valAx>
        <c:axId val="1139027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($mil)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284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Monthly Revenue Trend</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Revenue Forcast'!$B$1</c:f>
              <c:strCache>
                <c:ptCount val="1"/>
                <c:pt idx="0">
                  <c:v>Monthly Revenue</c:v>
                </c:pt>
              </c:strCache>
            </c:strRef>
          </c:tx>
          <c:spPr>
            <a:ln w="28575" cap="rnd">
              <a:solidFill>
                <a:schemeClr val="accent1"/>
              </a:solidFill>
              <a:round/>
            </a:ln>
            <a:effectLst/>
          </c:spPr>
          <c:marker>
            <c:symbol val="none"/>
          </c:marker>
          <c:val>
            <c:numRef>
              <c:f>'Monthly Revenue Forcast'!$B$2:$B$37</c:f>
              <c:numCache>
                <c:formatCode>#,##0</c:formatCode>
                <c:ptCount val="36"/>
                <c:pt idx="0">
                  <c:v>7109500</c:v>
                </c:pt>
                <c:pt idx="1">
                  <c:v>4481000</c:v>
                </c:pt>
                <c:pt idx="2">
                  <c:v>6354500</c:v>
                </c:pt>
                <c:pt idx="3">
                  <c:v>6307500</c:v>
                </c:pt>
                <c:pt idx="4">
                  <c:v>6924500</c:v>
                </c:pt>
                <c:pt idx="5">
                  <c:v>10296500</c:v>
                </c:pt>
                <c:pt idx="6">
                  <c:v>8421000</c:v>
                </c:pt>
                <c:pt idx="7">
                  <c:v>8862000</c:v>
                </c:pt>
                <c:pt idx="8">
                  <c:v>9231000</c:v>
                </c:pt>
                <c:pt idx="9">
                  <c:v>8178500</c:v>
                </c:pt>
                <c:pt idx="10">
                  <c:v>9437000</c:v>
                </c:pt>
                <c:pt idx="11">
                  <c:v>17138500</c:v>
                </c:pt>
                <c:pt idx="12">
                  <c:v>7745500</c:v>
                </c:pt>
                <c:pt idx="13">
                  <c:v>5823500</c:v>
                </c:pt>
                <c:pt idx="14">
                  <c:v>5479000</c:v>
                </c:pt>
                <c:pt idx="15">
                  <c:v>4841000</c:v>
                </c:pt>
                <c:pt idx="16">
                  <c:v>6967500</c:v>
                </c:pt>
                <c:pt idx="17">
                  <c:v>9072500</c:v>
                </c:pt>
                <c:pt idx="18">
                  <c:v>9569000</c:v>
                </c:pt>
                <c:pt idx="19">
                  <c:v>9909000</c:v>
                </c:pt>
                <c:pt idx="20">
                  <c:v>10188500</c:v>
                </c:pt>
                <c:pt idx="21">
                  <c:v>7826500</c:v>
                </c:pt>
                <c:pt idx="22">
                  <c:v>9905500</c:v>
                </c:pt>
                <c:pt idx="23">
                  <c:v>18007500</c:v>
                </c:pt>
              </c:numCache>
            </c:numRef>
          </c:val>
          <c:smooth val="0"/>
          <c:extLst>
            <c:ext xmlns:c16="http://schemas.microsoft.com/office/drawing/2014/chart" uri="{C3380CC4-5D6E-409C-BE32-E72D297353CC}">
              <c16:uniqueId val="{00000000-BD4B-4F22-B25A-5A8F875CF4AB}"/>
            </c:ext>
          </c:extLst>
        </c:ser>
        <c:ser>
          <c:idx val="1"/>
          <c:order val="1"/>
          <c:tx>
            <c:strRef>
              <c:f>'Monthly Revenue Forcast'!$C$1</c:f>
              <c:strCache>
                <c:ptCount val="1"/>
                <c:pt idx="0">
                  <c:v>Forecast(Monthly Revenue)</c:v>
                </c:pt>
              </c:strCache>
            </c:strRef>
          </c:tx>
          <c:spPr>
            <a:ln w="25400" cap="rnd">
              <a:solidFill>
                <a:schemeClr val="accent2"/>
              </a:solidFill>
              <a:round/>
            </a:ln>
            <a:effectLst/>
          </c:spPr>
          <c:marker>
            <c:symbol val="none"/>
          </c:marker>
          <c:cat>
            <c:numRef>
              <c:f>'Monthly Revenue Forcast'!$A$2:$A$37</c:f>
              <c:numCache>
                <c:formatCode>m/d/yyyy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45719</c:v>
                </c:pt>
                <c:pt idx="26">
                  <c:v>45747</c:v>
                </c:pt>
                <c:pt idx="27">
                  <c:v>45778</c:v>
                </c:pt>
                <c:pt idx="28">
                  <c:v>45808</c:v>
                </c:pt>
                <c:pt idx="29">
                  <c:v>45839</c:v>
                </c:pt>
                <c:pt idx="30">
                  <c:v>45869</c:v>
                </c:pt>
                <c:pt idx="31">
                  <c:v>45900</c:v>
                </c:pt>
                <c:pt idx="32">
                  <c:v>45931</c:v>
                </c:pt>
                <c:pt idx="33">
                  <c:v>45961</c:v>
                </c:pt>
                <c:pt idx="34">
                  <c:v>45992</c:v>
                </c:pt>
                <c:pt idx="35">
                  <c:v>46022</c:v>
                </c:pt>
              </c:numCache>
            </c:numRef>
          </c:cat>
          <c:val>
            <c:numRef>
              <c:f>'Monthly Revenue Forcast'!$C$2:$C$37</c:f>
              <c:numCache>
                <c:formatCode>General</c:formatCode>
                <c:ptCount val="36"/>
                <c:pt idx="23" formatCode="#,##0">
                  <c:v>18007500</c:v>
                </c:pt>
                <c:pt idx="24" formatCode="#,##0">
                  <c:v>7884427.011197025</c:v>
                </c:pt>
                <c:pt idx="25" formatCode="#,##0">
                  <c:v>5839489.775294276</c:v>
                </c:pt>
                <c:pt idx="26" formatCode="#,##0">
                  <c:v>5920596.7561292425</c:v>
                </c:pt>
                <c:pt idx="27" formatCode="#,##0">
                  <c:v>5402336.822975914</c:v>
                </c:pt>
                <c:pt idx="28" formatCode="#,##0">
                  <c:v>7254266.5300840251</c:v>
                </c:pt>
                <c:pt idx="29" formatCode="#,##0">
                  <c:v>10010577.199028669</c:v>
                </c:pt>
                <c:pt idx="30" formatCode="#,##0">
                  <c:v>9409049.2825655323</c:v>
                </c:pt>
                <c:pt idx="31" formatCode="#,##0">
                  <c:v>9818078.0479267836</c:v>
                </c:pt>
                <c:pt idx="32" formatCode="#,##0">
                  <c:v>10135123.588341638</c:v>
                </c:pt>
                <c:pt idx="33" formatCode="#,##0">
                  <c:v>8375483.6967930682</c:v>
                </c:pt>
                <c:pt idx="34" formatCode="#,##0">
                  <c:v>10076178.042221887</c:v>
                </c:pt>
                <c:pt idx="35" formatCode="#,##0">
                  <c:v>17831365.610667542</c:v>
                </c:pt>
              </c:numCache>
            </c:numRef>
          </c:val>
          <c:smooth val="0"/>
          <c:extLst>
            <c:ext xmlns:c16="http://schemas.microsoft.com/office/drawing/2014/chart" uri="{C3380CC4-5D6E-409C-BE32-E72D297353CC}">
              <c16:uniqueId val="{00000001-BD4B-4F22-B25A-5A8F875CF4AB}"/>
            </c:ext>
          </c:extLst>
        </c:ser>
        <c:ser>
          <c:idx val="2"/>
          <c:order val="2"/>
          <c:tx>
            <c:strRef>
              <c:f>'Monthly Revenue Forcast'!$D$1</c:f>
              <c:strCache>
                <c:ptCount val="1"/>
                <c:pt idx="0">
                  <c:v>Lower Confidence Bound(Monthly Revenue)</c:v>
                </c:pt>
              </c:strCache>
            </c:strRef>
          </c:tx>
          <c:spPr>
            <a:ln w="12700" cap="rnd">
              <a:solidFill>
                <a:srgbClr val="BD582C"/>
              </a:solidFill>
              <a:prstDash val="solid"/>
              <a:round/>
            </a:ln>
            <a:effectLst/>
          </c:spPr>
          <c:marker>
            <c:symbol val="none"/>
          </c:marker>
          <c:cat>
            <c:numRef>
              <c:f>'Monthly Revenue Forcast'!$A$2:$A$37</c:f>
              <c:numCache>
                <c:formatCode>m/d/yyyy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45719</c:v>
                </c:pt>
                <c:pt idx="26">
                  <c:v>45747</c:v>
                </c:pt>
                <c:pt idx="27">
                  <c:v>45778</c:v>
                </c:pt>
                <c:pt idx="28">
                  <c:v>45808</c:v>
                </c:pt>
                <c:pt idx="29">
                  <c:v>45839</c:v>
                </c:pt>
                <c:pt idx="30">
                  <c:v>45869</c:v>
                </c:pt>
                <c:pt idx="31">
                  <c:v>45900</c:v>
                </c:pt>
                <c:pt idx="32">
                  <c:v>45931</c:v>
                </c:pt>
                <c:pt idx="33">
                  <c:v>45961</c:v>
                </c:pt>
                <c:pt idx="34">
                  <c:v>45992</c:v>
                </c:pt>
                <c:pt idx="35">
                  <c:v>46022</c:v>
                </c:pt>
              </c:numCache>
            </c:numRef>
          </c:cat>
          <c:val>
            <c:numRef>
              <c:f>'Monthly Revenue Forcast'!$D$2:$D$37</c:f>
              <c:numCache>
                <c:formatCode>General</c:formatCode>
                <c:ptCount val="36"/>
                <c:pt idx="23" formatCode="#,##0">
                  <c:v>18007500</c:v>
                </c:pt>
                <c:pt idx="24" formatCode="#,##0">
                  <c:v>6492440.4382574912</c:v>
                </c:pt>
                <c:pt idx="25" formatCode="#,##0">
                  <c:v>4447496.9384292578</c:v>
                </c:pt>
                <c:pt idx="26" formatCode="#,##0">
                  <c:v>4528592.7834662944</c:v>
                </c:pt>
                <c:pt idx="27" formatCode="#,##0">
                  <c:v>4010315.4508070415</c:v>
                </c:pt>
                <c:pt idx="28" formatCode="#,##0">
                  <c:v>5862220.1030086912</c:v>
                </c:pt>
                <c:pt idx="29" formatCode="#,##0">
                  <c:v>8618496.6701663677</c:v>
                </c:pt>
                <c:pt idx="30" formatCode="#,##0">
                  <c:v>8016924.2138518132</c:v>
                </c:pt>
                <c:pt idx="31" formatCode="#,##0">
                  <c:v>8425896.6105065979</c:v>
                </c:pt>
                <c:pt idx="32" formatCode="#,##0">
                  <c:v>8742872.5630738307</c:v>
                </c:pt>
                <c:pt idx="33" formatCode="#,##0">
                  <c:v>6983148.4748798292</c:v>
                </c:pt>
                <c:pt idx="34" formatCode="#,##0">
                  <c:v>8683742.6259768959</c:v>
                </c:pt>
                <c:pt idx="35" formatCode="#,##0">
                  <c:v>16438812.614436515</c:v>
                </c:pt>
              </c:numCache>
            </c:numRef>
          </c:val>
          <c:smooth val="0"/>
          <c:extLst>
            <c:ext xmlns:c16="http://schemas.microsoft.com/office/drawing/2014/chart" uri="{C3380CC4-5D6E-409C-BE32-E72D297353CC}">
              <c16:uniqueId val="{00000002-BD4B-4F22-B25A-5A8F875CF4AB}"/>
            </c:ext>
          </c:extLst>
        </c:ser>
        <c:ser>
          <c:idx val="3"/>
          <c:order val="3"/>
          <c:tx>
            <c:strRef>
              <c:f>'Monthly Revenue Forcast'!$E$1</c:f>
              <c:strCache>
                <c:ptCount val="1"/>
                <c:pt idx="0">
                  <c:v>Upper Confidence Bound(Monthly Revenue)</c:v>
                </c:pt>
              </c:strCache>
            </c:strRef>
          </c:tx>
          <c:spPr>
            <a:ln w="12700" cap="rnd">
              <a:solidFill>
                <a:srgbClr val="BD582C"/>
              </a:solidFill>
              <a:prstDash val="solid"/>
              <a:round/>
            </a:ln>
            <a:effectLst/>
          </c:spPr>
          <c:marker>
            <c:symbol val="none"/>
          </c:marker>
          <c:cat>
            <c:numRef>
              <c:f>'Monthly Revenue Forcast'!$A$2:$A$37</c:f>
              <c:numCache>
                <c:formatCode>m/d/yyyy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45719</c:v>
                </c:pt>
                <c:pt idx="26">
                  <c:v>45747</c:v>
                </c:pt>
                <c:pt idx="27">
                  <c:v>45778</c:v>
                </c:pt>
                <c:pt idx="28">
                  <c:v>45808</c:v>
                </c:pt>
                <c:pt idx="29">
                  <c:v>45839</c:v>
                </c:pt>
                <c:pt idx="30">
                  <c:v>45869</c:v>
                </c:pt>
                <c:pt idx="31">
                  <c:v>45900</c:v>
                </c:pt>
                <c:pt idx="32">
                  <c:v>45931</c:v>
                </c:pt>
                <c:pt idx="33">
                  <c:v>45961</c:v>
                </c:pt>
                <c:pt idx="34">
                  <c:v>45992</c:v>
                </c:pt>
                <c:pt idx="35">
                  <c:v>46022</c:v>
                </c:pt>
              </c:numCache>
            </c:numRef>
          </c:cat>
          <c:val>
            <c:numRef>
              <c:f>'Monthly Revenue Forcast'!$E$2:$E$37</c:f>
              <c:numCache>
                <c:formatCode>General</c:formatCode>
                <c:ptCount val="36"/>
                <c:pt idx="23" formatCode="#,##0">
                  <c:v>18007500</c:v>
                </c:pt>
                <c:pt idx="24" formatCode="#,##0">
                  <c:v>9276413.5841365587</c:v>
                </c:pt>
                <c:pt idx="25" formatCode="#,##0">
                  <c:v>7231482.6121592941</c:v>
                </c:pt>
                <c:pt idx="26" formatCode="#,##0">
                  <c:v>7312600.7287921906</c:v>
                </c:pt>
                <c:pt idx="27" formatCode="#,##0">
                  <c:v>6794358.1951447865</c:v>
                </c:pt>
                <c:pt idx="28" formatCode="#,##0">
                  <c:v>8646312.957159359</c:v>
                </c:pt>
                <c:pt idx="29" formatCode="#,##0">
                  <c:v>11402657.72789097</c:v>
                </c:pt>
                <c:pt idx="30" formatCode="#,##0">
                  <c:v>10801174.351279251</c:v>
                </c:pt>
                <c:pt idx="31" formatCode="#,##0">
                  <c:v>11210259.485346969</c:v>
                </c:pt>
                <c:pt idx="32" formatCode="#,##0">
                  <c:v>11527374.613609446</c:v>
                </c:pt>
                <c:pt idx="33" formatCode="#,##0">
                  <c:v>9767818.9187063072</c:v>
                </c:pt>
                <c:pt idx="34" formatCode="#,##0">
                  <c:v>11468613.458466878</c:v>
                </c:pt>
                <c:pt idx="35" formatCode="#,##0">
                  <c:v>19223918.606898569</c:v>
                </c:pt>
              </c:numCache>
            </c:numRef>
          </c:val>
          <c:smooth val="0"/>
          <c:extLst>
            <c:ext xmlns:c16="http://schemas.microsoft.com/office/drawing/2014/chart" uri="{C3380CC4-5D6E-409C-BE32-E72D297353CC}">
              <c16:uniqueId val="{00000003-BD4B-4F22-B25A-5A8F875CF4AB}"/>
            </c:ext>
          </c:extLst>
        </c:ser>
        <c:dLbls>
          <c:showLegendKey val="0"/>
          <c:showVal val="0"/>
          <c:showCatName val="0"/>
          <c:showSerName val="0"/>
          <c:showPercent val="0"/>
          <c:showBubbleSize val="0"/>
        </c:dLbls>
        <c:smooth val="0"/>
        <c:axId val="1320645000"/>
        <c:axId val="1320645328"/>
      </c:lineChart>
      <c:catAx>
        <c:axId val="132064500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645328"/>
        <c:crosses val="autoZero"/>
        <c:auto val="1"/>
        <c:lblAlgn val="ctr"/>
        <c:lblOffset val="100"/>
        <c:noMultiLvlLbl val="0"/>
      </c:catAx>
      <c:valAx>
        <c:axId val="132064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645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[NP_EX_10-1.xlsx]Product Pivot!Revenue by  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Pivot'!$B$5:$B$8</c:f>
              <c:strCache>
                <c:ptCount val="3"/>
                <c:pt idx="0">
                  <c:v>Cookware</c:v>
                </c:pt>
                <c:pt idx="1">
                  <c:v>Cutlery</c:v>
                </c:pt>
                <c:pt idx="2">
                  <c:v>Utensils</c:v>
                </c:pt>
              </c:strCache>
            </c:strRef>
          </c:cat>
          <c:val>
            <c:numRef>
              <c:f>'Product Pivot'!$C$5:$C$8</c:f>
              <c:numCache>
                <c:formatCode>"$"#,##0</c:formatCode>
                <c:ptCount val="3"/>
                <c:pt idx="0">
                  <c:v>2503561.64</c:v>
                </c:pt>
                <c:pt idx="1">
                  <c:v>1149028.8</c:v>
                </c:pt>
                <c:pt idx="2">
                  <c:v>280139.03000000003</c:v>
                </c:pt>
              </c:numCache>
            </c:numRef>
          </c:val>
          <c:extLst>
            <c:ext xmlns:c16="http://schemas.microsoft.com/office/drawing/2014/chart" uri="{C3380CC4-5D6E-409C-BE32-E72D297353CC}">
              <c16:uniqueId val="{00000000-9422-41AC-8B1B-AE82EDBB6B58}"/>
            </c:ext>
          </c:extLst>
        </c:ser>
        <c:dLbls>
          <c:dLblPos val="outEnd"/>
          <c:showLegendKey val="0"/>
          <c:showVal val="1"/>
          <c:showCatName val="0"/>
          <c:showSerName val="0"/>
          <c:showPercent val="0"/>
          <c:showBubbleSize val="0"/>
        </c:dLbls>
        <c:gapWidth val="182"/>
        <c:axId val="529307256"/>
        <c:axId val="529303648"/>
      </c:barChart>
      <c:catAx>
        <c:axId val="529307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03648"/>
        <c:crosses val="autoZero"/>
        <c:auto val="1"/>
        <c:lblAlgn val="ctr"/>
        <c:lblOffset val="100"/>
        <c:noMultiLvlLbl val="0"/>
      </c:catAx>
      <c:valAx>
        <c:axId val="5293036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07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Revenue by Customer City</a:t>
            </a:r>
          </a:p>
          <a:p>
            <a:pPr algn="ctr" rtl="0">
              <a:defRPr/>
            </a:pPr>
            <a:endParaRPr lang="en-US" sz="1400" b="0" i="0" u="none" strike="noStrike" baseline="0">
              <a:solidFill>
                <a:sysClr val="window" lastClr="FFFFFF">
                  <a:lumMod val="95000"/>
                </a:sysClr>
              </a:solidFill>
              <a:latin typeface="Calibri" panose="020F0502020204030204"/>
            </a:endParaRPr>
          </a:p>
        </cx:rich>
      </cx:tx>
    </cx:title>
    <cx:plotArea>
      <cx:plotAreaRegion>
        <cx:series layoutId="regionMap" uniqueId="{32339BE7-9E52-4D44-9F1F-28C0D294CE84}">
          <cx:tx>
            <cx:txData>
              <cx:f>_xlchart.v5.6</cx:f>
              <cx:v>Total Revenue</cx:v>
            </cx:txData>
          </cx:tx>
          <cx:dataId val="0"/>
          <cx:layoutPr>
            <cx:geography cultureLanguage="en-US" cultureRegion="US" attribution="Powered by Bing">
              <cx:geoCache provider="{E9337A44-BEBE-4D9F-B70C-5C5E7DAFC167}">
                <cx:binary>5H1nb9zIk/dXMfz6oZadu/+4PWBJTlJOjm+IsSSTzdTM6dNfjTSyJO7Y1mJ1OAye2YUNmaphsX9d
ubr4Xzf9f26Su3X5rk+TrPrPTf/n+7Cu8//88Ud1E96l6+og1Telqcz3+uDGpH+Y79/1zd0ft+W6
01nwB7YR/eMmXJf1Xf/+v/8Lvi24M8fmZl1rk100d+VweVc1SV394trOS+/Wt6nOPF3Vpb6p0Z/v
T3RVbf7Pc/3+3V1W63q4HvK7P9+/+MX37/6Yft3fbv0uAe7q5hZoCT4Q2JZCMrX9vH+XmCzYXrak
OuCMY5tibN9/+OO9T9cp0L+SqXuW1re35V1VwYPd/z0hfvEUcO3q/bsb02T1ZgEDWMs/33/IdH13
++6qXtd31ft3ujLuwy+4ZvMoH4ACnv2PlxD87R9gNSa/8gyl6dL97tLfQHJNlt3d1PqmqR8X6t+D
RNEBEwwxQtgDCOglSAJAJBJLhNnjTR/QeSU3u9F5QTxBx73eS3SuTFOH79x1aRKdrR/X6t8DRMiB
somiGKEHgMhLgKR9IBW1JULoQcomUvR6vnZDNaWfoHXl7iVaK9O9IUYUH9iCciYo3YmRIgcb6eLI
3l6fYPQ7bnYj80A1wWP1117i8Vey/rZO3xCSjfHhHEwLFhN54QeS2oRgG/+wSg8W70GvvYKT3XD8
IJwg8tfxXiLyaV2F4ITUJns7XUbFAUWIMCHFw9pPsEHYPmCMU2nTB2WHHu/9gM3reNoNz3PaCUKf
9lNmTu+6d19MGT+u0b+3NaDHFFGYbqTj/jOxNYIdgL9mM47oTlvzGo52o/NEOcHm9MteSs9fpR7N
m7oB9AArgsER2y79VHQQOgB9xxS41PfQTUTnFQztRuYH4QSYv77uJTCXITj071ZVss5u31BwYPGx
xIrJrU2RL42OAC8bSWlvALr/gGA9Nzqv5Wo3RC+pJzhdrvYSJ7CmVfyG/gCnB4hSKmxsPyBAXyKE
GD7AQknKkXqJze852Y3KI90Ej7+O9hOPMl5n1bp6XJt/b2wIhcBFSZugrUxMZEbhA0oUYozJB2M0
CUD/egVHP0HmB+UUm8u9xMZdJ/q7KTP9hvJCxAFmlHOF1MPqgz15nryBaPOAI4EFotu483FnbNMD
r+JpNz7Pn2eCkPvXXiK0SiApYPQbSg+1DxCmSBK+9QdAaz3HB5JriEpO2I/s20t8XsPRbnSeKCfY
rPYz0HFNYsr1rXlcnzfQbPIAFBtjkNncLTs2O2BUAHYTN+A1rOwG5YlyAop7tpcC490l625d3r0h
KOrAhmQ0x+QxHf1SYCC2oVxyStDWh5uYm9dwtBubJ8oJNt5sL7H5pKsbk1X6LRMD9IATpRjhW+/s
79pMEHCvmSIPEjURnFextBudZ6QTeD7tp+f86a6q333UZaDf1iGQB5BOg9QN2ubNJgEo5KE5IoIo
+ylP/TzEeTVbP4Hp5VNNofq4l5J0fpdl1ZC06zdFClwDqcBz27rNtj1x3YQ4kERKJcRW2MDxfo7U
a7naDdRL6glO5/vpvj1WSt+Z7+/A0jbptzd1tcFdsMEdQGQSkwJQNuJYcbI1SXD9OVD/lK3dgO3+
lglwnruXAjYH107frh+X7d+7dlgeMDBDCLIE289LL0JC0CoFoVjuNlSvYGg3Sj8IJ8DM99PpXtwZ
MFBvCAzUe6BugCVVW/MzUXqSHED6hwiolO70IF7B0G5gfhBOgFnsp6o70TehDtZv69tJQYUCBfcg
MpM8j2TQYWArqAjtLmC/hqPd0DxRTrA52U/PbgkhkdZvp8zuUzgQE9kE6tHPkweQdDtgWGzC14eC
NQjTc8Pze0Z2A/JIN4FjuZ9wbPqTTFO+ISBEHhAuIN+5LX/a+CUum5SoEEQgvBWVSYz6Go52I/NE
OcHmZD/zB6vbdfiGGR1KD8AHswVk3HbqMIQggIXgVEh7AslvGdmNx5ZsAsbK20svbJXd6vWbFkPV
wcZYUPlYGoB0wHP9JfkBFErBojzWsaeg/J6hn8DySDgF5nQvgTl665KOBO+XCrwJLe8/EydMgX6T
NoKazzYHBzmE53bl9/zshuWRboLK0dVeonJ6167fMmYh6oBAUw1l4GXdfyYOGEIclBcj0Kn74BtP
rP3v+dmNyiPdBJXT/czVHMFGbW7i4XHH/vtYEkps4GRhydk2ozbBBRxjLAXYe7SNJSda7DUc7Ubm
iXKCzdGXvZSYk3VVrW/Cprqr6+rtAIJ2KKhwEkiT7RYc6OrgNoNeQjnRY6/mZzc8E/IJRif7GVge
m0ZXb+wG2AdKQrjPf2RjXroBCkEiFElomtriN8mfvYql3RA9I53Ac7yf8JysdXb3hqLDDgh0D4DN
ebL0zz00rg4wJNEotE0/2KQJNL9lZzcsW7IJJCezvdRqZ6F+yxDGht5byFyqZ1n/54hA5hKuQAEH
eqTuP+BTP/fNfsfNbkAeqCZ4nC33Eo/Tu2/l2zalbQ7fQAcNEeKhZ/Nv8b46AP0mMNSsHzCZnBt4
DUe7cXminGBzup+ycrIuh7dt6YRcjAJwQH+9NCqCg5xADRSO5DxoromcvIaT3Zg8UU4wOdnPsP9E
w3m1ytTrR0Xy711mysGsKAR9gdssPoQqz5WYgi5PBaUXaJR+vOlDO9qrePkJLE+PMcVlP6P+E5PV
b5qOgWMd4ARvTMvu40/Ihl5ByhDmmwrnc6PyClZ+AsrjM0whud5T09K9W67THI7cvGXPEyUHXMJp
DfVoP0BXPReXTVs62B4M8c2DfZlIzeZUxqvY2g3ShHwC1em+egHdu8O7srp7w0zAppkTGmeg/2lb
vJzk/QVkl+EYNZwHfzA5aiJGm4X+PU8/B+mRdorQ4d4K08ldr2/e0HuGZnU4gQuVF7r11CaShGx+
gGwJIEowSc9V3Aab33Pzc2weaafYnOwFNje/PGb/sE4PbsGL3/ynkwYUnK+FY4VQ3/8RuzzXcwp6
Pzet0j98ton8TE7//5yt3TBNyF88yX6MFjg15f/O4XWoIxMIKn+knidNgwK61CVknjnfitU0wHk1
X7uRmT7XVIjcvRCiF1zDtI6Hp/LW8dv61nA4l3ICCgw6ce8/L50FME3QIb05g/hohSaK7h6r33P1
K6QeqV88MTywt5c4ncUJVKHf9FQ7yJMkANM2HzBt7VRQUgArZNtie8Aagtfnxug1HO3G54lygs3Z
fp5nOyvvgjc92g5jOkCPwYkbvlt67o+2QzYHDn5MMPktJz9BZEs3xeNyL2Xl6n58yqP8P7fAL57v
HzoG0LdBCaSZIcp5QGVifzY6DRMbUgp84hK8lp/d2LykfvEEf76/2k9tdg3N6jBi6e4NqwSEwSwO
KH7a28LzNP8JfRyEErw5Z/jg101861extBuhZ6QTeK73M6tzfde/6elcBMaeSApzhX4s/cSlJjAm
Ajo9norXzy3Nb9n5GSz3TzGF5PNe6rSPd2UKeapHdf8G6U8Kc4YYhv8m4SdM6eIcc8UhAr3/sMeb
PqQ/X8HJbjx+EE4Q+Xi9l4h8qNfh48r8ezg2jTXQHgAJtK07NknbwEiuTd4GZhDxSVzzOz52g/FA
NUHiw34i8b9wQA18X4Slgg7aBxmQL+MXAQfYoGzAoI3z4TrI0HON9RqOduPyRDnB5uNfeyklnwYD
4yGDx+X594KymSukFIc65rZAMBUUG7BjMJ8D5OgBm8d7b+c+/Z6h3cj8eJIJMJ/+j/qcfj4d8scg
TW9dr2f3EzifDYj89dX7Z4fRoBPS7e7eCd/Dxl/dwpROGOBgP3OrN1/yQi4efNnpYMNnpHfrqv7z
vQXyxeCrYOoatxHM9QQT1MGhTbgCZ2+gAZHZUP4Rm4mfcCXbJAvg5tDiZsP0SYkJDDLYnC59/67a
RAL300NtGAQGwymhgMFg59AfI1DPTTJA8PZjUbY/v8ua9NzorK7+fM8UbLH84fc2rDKqBINeLSrg
O/l9Rx1cv1lfwj6HX0f/r9E4zspIm2XfCtTNVBiTzs0yrRZhVuRznmHauFkQyQulydg6GI7Xnna8
N16bhFJ6JWnQdeRr8olX4XBuOM6u2or7XxVF/Xk+ki5fim5ky7wkqe/AMVl2pK3WeCLOTO92fcxT
r7b6qHJCIhQ5lokVnsbIWLGTQB/NYTMWSTErlA5GpxyGDrlxw8PeG9so+16ljc4doQY6j62KnoUo
6s/j0KeuZfrWmtmFRQ5Lf8hSByDIIs8iIQ5XbV/lTmsGfoKt0s/dGvtk1aSEHHajJCvVazub9UnR
frFTYMorUr++g7ug1ilpppDrN1lFHJkXOoQvToaZGhhZ9X7GSzfmtYln2urYUttw3HRGRjv9rgHw
JfNZf84z1gUzNGr/duSsKJwYddWnfLQEfC9w9onmrPqUdXZ8qWK7P/d7HZ51jZ9d55U0Z3VVtsNR
X/QB82iD7dDxQyErJ0kT5Ls2KoztjGEuL/oY+Cp4DgsZId9PHZtov3do1IuLUY/5VxRIee4npjNO
P5Y28nyoZGaeSjozFzKtHDaKVZ+n+VmMCnXOoEoXHkdUsWUF6zdvTaGOE66LxRiG3XHYKDzvwzZN
Xc0yc4VQIS8sCrslisPUVYNkyxQFqZv6Jbr2TUxXegB0rETTVd8IcxaXRWtdjTQdZlxE6JBWXecW
SdxQT4PvVy1HK63hmRGZk0wX37oxLb6UjcGfcnugxFVjwbjLAlbdIiuVMxC1mjuyG9RFnwehMwxU
XeFSBxc9GftgpvrSUi5ryVfs91XlwM5j2KtDq1vLMZZuXCF1nOdEBPNmsIND2keZXvqiqMdV0wx4
WGi/sY6xb7Wd22GRzojdyyx0KqKiehWymHVO0OXNpUCKxcch6dV5Li1EHFRy/iFDAz0JK8vuApck
1LIdGUVmZC5H5UgWQT/YynesKOrywbFgIcrlwLSRX4rWtI5Vq65ww5wTH/CxutahijRFN9v0M8+D
Eo24WfqmtOrDmueNvUqKYtCfcF6p+hCmC7HSyWD7fBZ+YF0NXVm5OPZPRJq2R7qtq09hkZ76igTH
cO5Xq5uIWVGLHUxSQ63DILVF5gmc2B8gx63nehxCxx7rceaXQzy3OfxYEztZFWPQfdQ11p6lQnNS
RWExq/L6MmpQ6Okkx9wREUbSiWEPfeTcD/gSxNu6zgLiL0xZjqXTMJLmLiRoc09HuPB43Adzq8ZV
cMsy4GE52LpvnLbBjTfUfX9kSTtamcZm3qCySzPK4zqq/FXUospV0vSHnY6ameh1MqN1GDqF6Red
Ra1bNoKmSfzSLfxx0UsULQaNkTPktTithv6qHqvAE0G3kHXEPqKyHJyoaRpnHBpz1kn7EkFs6LTl
CLBVKvQCWgROm/g5qAoezP2scquIZUd2lld30SBO7RH7X4oy7pZ9VyRXGW/lWdSayh1iOjo0qdpz
1PhkXhgrcTodDgvKx1NdyGGRULt2w7BK5gOKkdNbQIXiIXZ1WZrci+X4xfiCuUMizsa8PKm72Hdz
HLZuTEy5KPysnEfcsk/K0u/OeJVIB8Y/f1OgbReZRnKm/cGfg72K3MxnlWsQLpajMdpN2tY6jFKN
joZkaJ1GBF+NxpUXoFC7sRgyD6vGOEltyk9dVHRLOw3qD1FT1rAxOmsRlP33puTJYgijYVaXHbpu
Efa/kphZqdP7IV3xiKaRY0lsrxpuunhJUsqOskLnc6VKSzt5YPQib2J6KH0rcXvLEhdNHqqFHsE0
RWmlFzWjKewKPorToSqyzGnjUUczWej6UlWF/1EVDESWpf4MbG94OipZfMtMbGJn7HX8ORdJOkdN
Wzq+xnKeVrVamLHNv+Sdb39SZWDN6rbJXNNl42kmsTkaiq5cpiSVFwQunFS8t84qGXwUQZHaLlJF
Mw+qkZ+W2Ee90/R1jA5ZHwXHKk6lcoKMFW5S60a4MSZGOwXXo0e7dHBYTY3bQiX2lPh+6Ixp2JeO
lWd6IYwvFyIX8aFVBolX5kHjFFZjfaxzu/oEOy4rPN10+ZFNykvuR+aiH2v7lERx5skaVrpJYBvQ
bm73uHJ7FNIlxqXvtBW1VqUvojtS0fSuScvU4yFJR7et/Y6BHeTDYQb5ReJGQ8E8zjT6YMKmvQxV
LG972QSzXBXyuPDxV0s13zW4HJ8hWO8da8hst6LsQ0aZdQIyFbuYxK3TItBz41D4H4KSLnoSffV5
cyNxwRajobUz+mPrEj18HtpBeXVisCdEuS7SJHZaYq/isI9nJcL5XeCL1okjy3hwID1atrjJjIvH
gc5G7qPzpOLlLK66+CJD/BSGvWbH6Vg2s7TG9uDgoNW124Vll88qlI6nwVD7szytbpsovB6Mt5nT
6lp6JMjpSJssBYpGj/k2Lhy1Ua4xKzbOTCHdmpaV04OVm4WZr9c4jq8tzI1HusL+GmKhl0ZLcVei
8rJp0Xc/LRxZ6sJVlviSJcj2ClbrRR/b4lAN/nic2w11BCm+mGDM56NqDrss9kF35vmszYrYk0FL
llE/pCvS5is22NiJOPqguyE+TmDPO5nmaI7KSi1wVIdubkeLsk3yQ1P3V3QMqzkaw8xJWuY2YTTe
1uB/ujVpzJUv+9bV1Qhr7adk8JIha2eMm9oZsiqd941JndKSN36AP6Mi8L/YBSNnRInETSW7KFAN
+4rdpDhFKz021SwPdX6UZ605agp8J9LOBb/gtpJxEXoNsOSirOqWMvcjp6I5nekijJxW8nABHou4
RNYQeGHSRXMbvMcznAn/vPTNYQmgm6Rc6NA+DYeKukzksEWRDLwh7LFXogidkjz60Mc5v/T7sFnk
nWaNI3BmLpuwMW5UWY5oOTxdYBwKJv3YKiruVXz8WEd6sXE2C5SdGVEHLu3UEc7Nd6aDZYHTxAkt
+8zvqrMx0U4S1pVbVsKJ8vRrmajMGav+uqua8xzVZ7WVnYC3pl344gHk3u/dYWhi8AGbwB0iEHMm
k7D1GNHMd3pB2XEWSXnM0yJzQ146eBCscqw4Hc9xmcVQkHqa1f8iVrgx+QBuD3BzHzL9+PG/r00K
/98P73/6x80LF55+gsPkD29q+OVvwTSATchaTX9pE/j9+C64+zYQ3ARbL374W+T3k9ju4cUPP7n4
usAPSh7yl4Hf0ymhp2hxS7QN+SQ6gHP78GoA9RjXPUZ80JABvTJUwUhNaFyCcPAp5NsMpsP3UxoI
5CyhN/Ap5OMHVEECR0EqAN0Hkf8k5EN0EvGB0YTpKTD/jhDFEbxk4mXEB+0gYSlHPzhskQ8qgBAk
LjoUjHPSZfVCF0Idtva3yOr6VV5Q2jmRkeoSXM56WYq0XZACFQu71rYNbQQ/3oyxKxjF8IwvglGJ
YUmgUmtjDkeKbQxh7/NgtK/YwGI4GbYSLcvNmYL450yOvAEeLJ/FDgJFpBG1QBuAiaoDosAItpWb
9qrxb2WWoYsKouqinOWDSMWnMbeC0yEsutqlYYW+pCFEBOUsafNxPrbckl7CImyfpRWTleVRXlty
CX4SWF07zurQQ0lH494zVMTlh3Bog6XprTTqXMWS4lL6VTJ4VFQkBTHM1KEsGzQzeIhmfamuC9mE
YFVUJ8n5iHjzQZkcvLiySFtHJTgJnAbco2/pkNqX1CcG1Bst88jVoQEzJGPWo3nr4zA5rIlJ4rlu
hyQBh5PQi6yovLgLunlW+h978OAXMHi5PCyCCC2ahlQ32g7LM5Wy3uNRdYQCc5gbXl2LTPfnSPXD
QlRNfQS+RHvYW63laTEWpZOoiJ8WlAzHWRDOLR3FuRM2yFxaVH2xCcToFviIxhvjJPyMfT8Xjt2w
7sQKjHUxNrHqXQFKd9bptj8OxHhlN0FyVg6NhghTZcKpOo6CuYwt+q2swMNTeQgGkjE6ug3EEfzS
lnF+2eqMQJgo03PWjgI8VlKi+IRkSUU+REEZOj2y9NkIzjodfDwvIGK9Hmy7d7KQZKue52yRJGk2
z0Udxi7EWo1bEZvPxkygZU/8fCZGZTkQlxez3s7Nio5154LV4hew6sWR5DH4xiKxDwNoCjmEKqk8
DJGdBJ6f2cnnvEbVtREm+l50CDzsuLHyq6LS4ynJcH9MWlvcBiLkc+rXxSwt4OlL3NYuOMvlDGsD
QSmsO52PRdcXTh7n4TqGbe8QXPZuDTsNzETQXdqi7U5hKnl7xMBkzBIKORlahMmstsbMwZ0m8EA1
uQzrtJw3EEk4QalD2NJlKvx518bV4I4F5Z8hKQT+Sp9Yji9VM2OqQ2scRKGbRsNwh8FYnxRpSD3Z
9+USTC1Es3UU8S8VHsbS9UWIVrjlUemZjgyhO9YiGxatwThywABV0sFFKrDLIHQwkGRQ4BwECWRr
eOVb16yvbOFQK6khrVKiI5Uzw2Y9rOOqFSO4RylKwuMg5tlRH3awerTxR5e20Syq2nCeDJhFTiZ9
epN2tOOOTrryeuzy7FglSsHyjUV8wljkz4lRvoul3khXKAvqBAn120XLE5J4GKLlC5HZmi1EbPgq
rssPKuzGb6Id+xkYbLpSPDKO5oNKvRxZBqIs0X1pw0GWTi75YDtpMGbIi3UZKzfosm5wTFWKr5kv
VOOxouwjxyAk21MIVyGlgUZIrKRKishBbR2mxwN4DNhRQ9uuTMAN8ypQIqkb+TI5Y8aARW91gM+q
hHYXvIRg1RmzsO03DlZyRkEwFh2W4AR1pjXWvKxQ3np5CfEEB3VwlIYKXI7GT9KPfp0Vl7ohtYEk
FiYnftEV4MPUpvLAebTPtIzMtTDYSjzUaOrZBq5z2KMK3OchPGxHVp50OAzPNe7iD3mKsmvJauQG
Q5N6ad7FM1DPoHxZFcc3UQCejKOpzmLHIiU/r/SQWJ9zEoyd2xeFusSkk3omIAwEUPKSl3Nqp+oO
khzF4ZCi7ksgw8RtIb12ieq2WPYQv44Wt0onaEy4tHHU2k5dhPQoVG00F11bXjFixsjxEQ8vIE2K
P5k21Zdi6FO0rMoqOIepRznk+IY6TlwswuqrGWzIAlKUgXYohyiZQXARr8NCFchhqG9Papm2xglQ
xyBVRGScOPFQh2dWX1uxx9oKbpcEdfsd9Lu6VFbYzQvBq6/cUnCLQNnjMQXdPI8GEq3KGPezomPF
DHRDv4pE7H9u4xbBH7DpQM+DkMeExM5gmyxxmjG0XGWnOHMjVohjFDAVOGLAYezYFSoOVd9pf9XW
RXNUQ9fgPWxLS4ZHqV1aodMQeMgWiVkV8puI2J3XSZq7cdGTjxrV+SrKhThXJERw1/QGF5WCjchi
ctZb+XHkg+ofWXIcDNK/6SuzUqJJHc6s3g1QankS8hWzPKfR6cCMWFBj5UAw9vgsA0GnkJiQ3SmD
ZJKLcYO9NByw05Twh5a29TXq4uKixKQ/oqygiVvlYfYFBsK3Ny1JqqMYGlg9KBj3i41f8i2xYnMD
u5QRlw5Cg+qIRCtnQ+iHx5Vp29ABc1oeEVn0kKAkoSAuqkZBZ81gDdTr0lKR+QApAuP1Y2N/5FFd
Z5AGLeJvtBZBPIOUEOmdgAbY98DTH0anTuq0d2QoOpgLIZNxkce6tdymtcsvugrjj5C1B7jCtUWj
9syyaXw52Pwq7n22iKI0gCQCLcXoZlVITird8dqBM574zI8zugIXy3wdjF/P68ZKPVPbgJdvR4MB
YYmyr4QVKXynbm8xyuKZzX26MaJleiKLCh1XoM5AiqphdIOxxa0DfhfOnUTWPmwQgeM1HD/5UlmI
e2yASXpuF6n8MIKkiHBA6izqkAEyKm6T+F02s0yRXnahXZ+aKBouYOi7vuqT1iYerxAJnDLB1ryp
qstAdWCsYYjySchM6PUGROxYQ0cK8xSkSiu3o5pkDksppFE3QYoP2aybLuqLb1IVOaTJR0sdCsjg
bhxMhstZGhk1G9BYU6fsynElIy6Mo0zDj+vUHqmT66TBkMYaRQEpwag9LtDIcqcDPRK5ZUY5c8E9
KT/hSAzWRUtoShcNGP0LkNqxg+SjoP5MmYQftlEJloBCwqFYxgWsp9d3fuiDaaXgf5mEyKu+R9Qz
hbAq2F8DP5JlDIo2VCRfSMOT6KQMh7iHxJdIT6NM9h9LrArI7nXia+HLaGF4UNZOrGPrhiLfOpRG
FNmiqMo+dS1IjhInRCOYjEJAfKnTHJ1jiL/SQ5lrdRY0Iv+uMptCKs0O7FUuo8R2M9NakDluuO31
TRGS+ojLARv+4GRvA6f/78O6m+eN9Y/V0k2lC0Oh7Cka+Vs1b9Kr/hTZ3dNt4zrOIa6DihzU46Cd
EU5pQ/j2ENlBJ9amyg4dW3CmCObDS4hctrU8OExEoLkRwqrt2+K2hTwEBykJhtNhEChC/h9Gxv+T
qO5vQR0UzqCMuOEO3nrG6CRy6gZIWZYji5cis8qYuSJNBfnKyzgsM+/ZwuwI0/5+K3hPlBSYQ48a
jOHYdAg+D9JSH6dDE/BgWTfKqlctiw2xnR6cQPjr17ci0HvwLCDcrCO8+wiiVIIFtFjDHMOX90pQ
VGaoi9mdhFi1UTOc0xzSvXbe6vEjY00er6lVsmqeFUMF6r/GPQt7KP759rcgg1qd5Rrcx5A+C9nQ
eLGyQCd0Kk2qk4SluQUuXNyz/BuL6wjyxhYH2SduIARFd6I3Q3OZhL1I1lKy3L8hKSn4aQAlr5yA
36orYAWKdWUKdUe77jIvSFgJIZPpWJoeIzEUwHKQpmg4winJou9WBZ5b8puwGXo1X6wRHJDCUHSD
gfeb1xLAeyNfrpFAqW5CHso7vzNZVCzrlCZ0mdAWnNMlRBK17txR5/CuhMSGTLY//zVG6GUFGVrf
YdfBFGpKoMkKXuV2X2F+VkEeIyIrbnN9G6GYxNqtDQG77CiFrSKal30HqtIrwzqgoQNFljHPzjsI
MSvsIjryjkB5Ksyq2DGmgDjvFF4mU8C1XzMJgvl8jWCUHyEw9h+aYOA9QRthe7lGfagtHJbEugWn
srWxF4wiEMU8kRSqVE5W1px/jZnt16tf33eCzea+VMHkJ+iEwnAAd3rfvAGf31hE3gYD7DnutHae
VJ9D6uMscLpIN/os8+HdqLUThhBQ8d/Iz8t8CkwsgMGe8GYkeAMPhV4CkKGXjx2wVlt2H5JbSySi
IC7rbM7WD3JrRi2SU20hg05IXAzNVVzZ9gjVy1Anv5Vk6GV4CQDDkFeDd5ZsGh2gT28CQM01uDxx
5t/4asxYuTBFnvrDzPLTSg0LiLF6QOXXa//3h4dKJwe/AMacbN4UOclzhSL0k2iwy1vKO5ByKJPx
EcVzVnZNBQkkCCn51031GNL2FQc99xWyLm2pZq02dt79ZiOgiSYTmwYr6NndCCqMzINxXxMo1Bgx
ldfWNzjqKlJr2dfhRiDS3oTw0lVIBNGRujqtBvDueoUJcMUgidNcpTmPBjezUJldqTRMQZ8X7H8o
+7LdunVs2y8SIIpU9yqtxn0cO3YleSHiJEX1Iil20tffoawUzokLyL4HqNpG3CxJbCbnHM3UrJOn
ETDJ8vb3Mdvj6f+oQViOt9DFeFkjTMl4+Sl2y7tYYj0vdKy28Ba00VgEse1jDFYcPE2jKmgKgl4m
vdo3jfF73J9aME7/18FC6y28NxKQDF48RBlC25+DVahkMeuSzW/TkEaI4R2iF3I8t8ZmTW8pTxH3
F2HxPpsRdCoiqpajJulVEXWR6yvVINrukX9t8FdTuw3ulgHvn8d/CCv7O5DejRcGCUch1IyY4Sx7
dz4FQKaynDb6tvAki8ZjZxY52Ee1mVZOtVerws1FQE3xs3lV47wein5bo2cvJb9eSj10oh63LV5R
v6vJgKApUQKY2qZxNDxlYym2EewYku6kTqJuJdNNvJUDPrVvuYd45O/zT6Ac/+OBkMKjSXoJlHmX
JmGx/jnyWJmTcpOTX3PANF0Kggj+W1VxbsG71mTLIaCp+HqJnoNl+Jn9lQZIwgv8KHhDM3Wynv7z
hmbvoziM8kix0pKQBJ6S/1oWfeiXkTez/Co1dpE60qUv2H1CGrre0sWuGI6Su2F7BT26rnkF+NWr
pkbA99mTUBuPrvTIuu1VR3bJHoo22xOEwNw4lOfepvv0zBBvYAmtLk/dk9Rdv71uQ9Z7FOLDsB9a
LUYfEzRPgI96VFcAXl+LMQTMHU07UIXVssXCFAeoeOhyynK7zx0kCy0SDPXr8mUhotVXUCKgNq5m
JA+48zaa9tzAyHTsv4UFmA64bqeJe2aAOsyd1j0HQjuMOtlrDD6GK8FwuH6ZiomzVxc7iF6OeSGQ
Zzg1zUhR/r423odwjH4OAxUMo7tcjZJ3S4NCRSVIKYevGxkXLZDxxblcgEZ183C9K08QKP5+xffR
CK12WQzxx55r4+x+f8VFx0vjR+q/0M3ui9Fbtoe/ZMl7HN6Zg9znK+/ohkXoE2sWcZ8jsGCd/v02
diHeH5uCQryX5LtCD29HZcj9/9wUG9h8FZXZ+DqyaTS0MrNNo5+zahSiUdMvEzmCKZ/bRwe2HxFH
omgWR1GYBIASWtn5AXV7ItTtwIvsOVA9FCugcJK5J1Og9q9VCtXCLRYR1FxdzDg0bYxnZN/sTYx1
OLsG2cU173qz73wHXdyH/RWv4Mtpr2lw578/8fu4VqB3W7zLs5Nfb+NBpfPnE/cZbyavlvwFOoYY
SWyqdYIk1m37ugVswNhVQ4Beqyr0JcUXAGP76o0yuS9pajuf8Gcesv2biWq3UV+1MqF7iFTbEpOT
AgkDkcaWrj12HffjnlOTtRixO3OisI3+/kjJu8hWIAOCnDJBVMMMwr3xLlQrOo3b3E3JS2HAzcuT
kWK/ARNRu2/dX/sYdpsV98absG9xxMo9pGgJgc63qCFI40lI92/Nqsdb+gBH5Oyq9cM+Dmr1c/bA
VcBvtQ3dH3EVY7ZAl5hrepKFdhSyHpwXeNx/eLR3WSYerUTxl6D9MYShDPnen7NlQk/ywc7rCxVu
j1RGKyytbdja+bsBo5JM1Wpmtb2C497PxzGaCSYkZOMg1uM2ZsSIU0kj61+QpWoMh887itVH3YZo
MrVRiSXG/CD36GYRNq/aRHqENYOMBBdsDY/xL9RYBEMBmBdDYUzeRKZOB9thSzRl0uFfl/HZQ+H+
ksO/kod/7lG8oBDSKmTaaYFiOv6vVJf4DYKUTEWf3JgDjDld0tukgWyhr1FZNmL6p7Dw7jjaL8nQ
QSSBcBb/R9b057DH3YwUUob802IJVohZ0YWxPePsx/iwTjLwHNxDh7pUoCBWDPjg+ISUBUEPo+R1
GMwjEOSCdyduWIFggA3pnjT8RjgBxggb34QJB9XvaRMKSiNfhaGYsFewi/bpEH3YJyLqWoIv5dqV
7imexxl3kvY9zibIUfc69e+jDengf433fgggSKDHM156976yQTq4RCIO66emWbMBZKztqay5j3n3
kCUb09CeNjqTRVUmSdk1ldaqVTfxYGlIK4lsJ7rVYozYPR93EFf5OYjvcTvEV55blh36fJqHH6wb
Nv00ztmov/kNdOwH5kgctkPRTWUqa5CVbLEn71PwLlo1PMxVNsYjuaOxJuVhmjTkul0wFoTxHAoF
FL+ZnAbIKkLvsBncpv06AHhMO9adyoRY9pwNZmWijgOxHvqQ0jeEI3/jwlybJkdmVufb4LcNZS2W
orwO/cohu1pkl51cmQt6SMcobJ98Niftq2WD4AfKTELqFfXpvFaZMEt5KHd6pRbpIK7Qb9McIN31
2y0HNBifiSdNchLRUjTxUfbzyF7W1Ik+Aosch/ApmEDNfbSYKXrCiZHbHyk0pfply52Y5krOM2mW
j2WAYOfMW6AbJ2ioihGQK+CapKlzvS2qeCNjV0w/GkhYXDhgqazqZ2mN93HdD34h3ZXhk0qLA+qA
dMjOfIz67KEkedT3YNZksgzNz6aYqMEoB0ILze43Ojss6Q0qI9l8pFlssvg4TaBj8mtb8rYZ7qY0
9EocOyeMd3c+5aJtT5yN3qZPfEqo2gWAjShOWCsZWBLpthjH+rAUrYdOLmKZMoeG661br71YoqY9
+3bEaVP3pWcIsE62Nv08RzZLl2ssDh/x2lOkLeTBSmRdZWVA8YTswwCIC1/M5ZtRC3qxrNAPkOFy
27ww9bZZVSbupssgrUuuyK40zCHPSXubn8PUEWh+Uub2czFOoxaPI2iKQ+Vb4Cve6gU+pylT8WH1
0sv8seNR54dT3tMokde9XcvCfcg6mrZlpcpyxyRybVJwDrngPNpuGTSgGKloVQjZ94jaqklvI8p1
PtyRVrVkeIQ+GHj/EeC7X8RxbkFZ6xoha7+l1UVDnBxj0aytOsSy73RxmMBBpNPnREA0pU5jBx71
xYpCqVqjDsbIJoVtcYLUINf2D8H9I2WpwOTtOT2EFHj6WjZkotmpa/w+YnQwPb7MS2Oi52nM95DP
nBFFXpfezFgA24R842xKPeL35OVRG5NuGD7VAWbMcZYsHFcbGoIicyLtPj1EsiZJ/0WGsI/zxEAA
mAPUjRpTEU190bCfSqGgUSfdQkmX174ga67qtmhSG2EGmVUWqq3JthPGK2q2+dzYjZFwX4CUw620
mGm5PWdYWbgCxY/UG4/CvsAyyMMx8+ka4XtDOe5D4xzEAC2O2EJ53IPD++DwjL+fR2tK1RsAtwbf
SwMUF899yiCi3mViAIAqCS4dY/F79fBtKfGReRftD8fN+mswQABg/n7nuGW6pfu/6JJCABG3Onr+
PdTR5df/M8iX3wNSkPT3eSJH3ACZosa99W0mW8jhJrrioVWyBVxLJFS08TMKcDGDxb1MFLStBksN
lbfV4noiUBymFekbt2ZQktgZo+SSccCvJBIYm64Bc3BXVn287kmvGNHPGXs0F7F6Ky8jOEvsIMS1
yzM1SYsarZbzlHlytdpir87jy9RelkfG+wHjk7EWf3FM82F/+AAxOdapIHq/TMOaDN9cZxXnzcsW
tcyaGzwp3Yf3spA2u1rcJR5y/xTS6gV/B5aRYnUtptlv/TKg0eY3/AOMEAQ+xyhOp7673mDHCfIs
YiBaMZQsdsaeLjuxIx+Lx/y2Lk/UG8nEhOUDjmzcH147JLsfFmDZ+wdCLoEvzIkCX4Yp3rfDuKX7
/U82E41/sbtEoj1NosDnNooSQa8g2MiJuaWXtdJ20JLm599DXnZO43ZCS3t8CE6AGRfvZNvjnHdE
bVn8gsytK6AIUJGZ2jpeBMfF067BG3IhlpXANgcABoBsME2Nvc5nsW9ni/MV3+tXm3XFqUeyGNYb
Wi5DmK8gOo5h5xhKNkBUwRcBuJ+UBEqdqjEKkpoKSWM6PEDigv+uoweIlsaeACpSwPKHB9cbDlDA
6w5XJ42Y3Ws2cSiojnzd9rXvS4Ty7hSoShBhCt0MtjgOI47Y8RiiiZfLNUR2egtf4ix0iDdimOe+
v/oNJ3dmaHR3ss2Aevf7yhZG6ZXsGgzHmf7aM2oGoYtp57uq65U2xezNi6K+8dmVuTx6KMWCIaIy
bD2eqBd+SY/ZFhNEOaPZPnwkyH3VAK/al/gFPy2W3mMEiIWmLQIt2yb4orHA8fuqBRQaQauyAVcu
GSxWZQXIYs3GeyphG5gOGUT7WNQutQvW1QVk2Ug6aH6yk9I8uRZcbfiM7QK9cZTlQA1VynrgpZz0
KH3HEbXTVJsBwER6O/bZvp8M8y1AeNEXBqGSZnzFmbesiDTdCZXtPni2pTtUkFhISqbHbpgE/hx9
RPGUXzzSM/CZni9atw8l7XaQcrY47u6hYaCZ+cgAY638GHgXrc0p8zIdlgOgC0gkqxwgUPaVCQqv
AKRiHoqDaovYhqfKpnE/NsaU78tNJ5pg8V1GsjMzkGjaxi11MGBBkJ9/7Dfro2eNZBqowiZVmX1F
vMX6irzcMAIdi/dn4HKKEPxRXu4o1QBufMcCynH28mtWQvlH3lgYsuEhy5SEnYEl82Kif/sWPjF+
xIlGh7RaBuDfUV0MJNevQCR9bz7FQnVC1DxdaROefI7cRv0oXetU8mXhBaCJs+6tG8s6SiBgf91g
xWJzZXE6BBT7hMzIKfM8LS2xWOVjVya1wzcjCNNzD2YqHH4/yWUulewAENdpStf9sX6FmwEybCy3
chV7NEH2v2/edhn335h+ofe8S/bvpSSO8BurWPdf5BToxHhE5b5zGy3cJ9jKAtkif9jMSuSxw0bd
d2U57j/5vWSRUyISlegYgh9d8PA9nEai1mHVNK9IouPi0Tawv8yVj0HIf2Xrxsvk2qtp3+Ui2nY4
cAFPhC8MaZmB/SfG+mYx+Ad4Xcr9zvsW/OnX3xdKNdwczwpLJXq+VGxT2205HGuTtOxjfwlY/QVo
VGgjg9UQDTD14R6hI2LsAPmFmnnVqMxGz7ZNJZ7ZeLB47qZNxJ7GNQw+r+fcDftt2V8bLpp7nCMV
T+2+yWWy04yHyYd9TeZ8S/q2SptlGsdj0w3YjafLgAAH3oNej243+Fy2kKi7bRI65MU/AF/vCnpg
OYgPWMG/FMTkv2BliFSRnPYyeW4gC8Nd50IE7AY/I8yqiO07aHAAXhooxtR+7/9Q3f1Z2+2XR49y
CHEvr/R7D79rG+bILzmgqkto7IAB4y5QB2An/f1S7wB07KYYvelwLUBW+G+2Q2//izz0kPsXHKnk
f9ZI3Id5rpXkjH2Ahnpf3WXW7JNq4dnCImGaYcp+B8e/38ufMF8aw0GG/+1t10CjY50nf94LdzQB
fNuJZ9ggEcbalOz5OASOOZSWM1Lnfxrn/74gmoQAOMiKEoLntHyHK4Kbj8kwxvxJhQkHhehx4l/n
a48w93tn//0BdwPz/wIy9yfc25hDgp5AaQ066t0Fw9AxMZkhe/odMXwDuyvUbhld0/QU2FK4Uyf5
pj9aT9fuMNppj+dUIzREywa7zj+gcuTPlY47Qim1v4wALtoUPvf3tNhaxpHPV6qehsum8sjrsMeD
7Tnielu4FlPQMPgvk0NJcTggtYia/UY6SZWFG0mhsj+lI51TiBAQWtYaoV7h17E/OHloV4p6svYX
Pktewuzfh/X9NGLioIiI0dMfkCzBu7T/XDc4d5VJoKJ+aJZ+j0zbr0RILulkP65RYRneVfn/D3Wl
IEDQNRiW7V8NaHZb+Z/XywOyEbzbwT78PvaCaFRXxTMi61zpBa8x/L9dD5A/QScibAx0UIMD4R3O
RT0HEu3a7uFyLCFJ3mcj7wfsi2lR+4Hx9wu+Y6FQ7EHLgNdYJfsLXsoMrxX98wmn2DS8C7L8HncA
dH8vwCTr96RK03EvvHzhprGOR6aTvMr1AE6gGpC0LbArTSF/6XyMcPEP93URU/wPQZoC7YPy5dcL
tHZqHY3N/ryzOAazkrfNctYbrNfLMUnDrieweOe9nf+9QGFeZPW8CKCjZTXyDfVeZVJhyHiL8xbS
IFHPvQR2c5cwoAfx48hTIeYrWAfB6j7A692TsNY8AWn0ZVFqRCGju4RNEJIPdktMHc9xtoyHQqcA
y+5oIDPNHssLI9dnKCfoBz6NRIX7XjQOymSkKVlLgGp0EFtcoVTI2/EwRJ1EPPudYuSwAGAW+0ti
gBwbprsq+xWILsVC/2s0fTMmCL4o7vaD3LskQko6JwUy/SmxGG4kSZnNH+gy7OlYdMlOJOhNzFss
C3jeq34xI9mqadHl1B4ymCw7W/0HtFA4+OAjvqQiv3IgcGMe47upYj+Gc+WADaE66LPkKIsZlxx7
1AXuJgbf0Ip6COOCigiI/NANLxSJa0kfstWUDBrYLI72cn5xGkjpeqmkSr8uVB2a3o4AToGh5OAJ
qq4xxczryM7Cx2Ol8NroNHksVSlzfxQK21N9StfSbfMnMAY7J4UsDqaWh9ksoAE+tRJ4MZzCeJUk
K0+NVoR09UiQNv57RfG4FDdpFnzylaRhNcUDgC8uP05l2fXJsZvgCEcti/e7BFPDww42/DjNK+b2
4EOywXMcR8AWXI3kCmaXeoUJwt/15WIWdEgYOt+iHi4LDWYTJrjlzOLB+LcsHvu1OXCGlHmqxnwa
9ecJ2Elkq+JCmv2OJgqMtsjuihGRtztNzZAlFnnwr0wJ0PWe6a2T2Y+Ny9IYfuVzUz70KLp0CU0L
ZNc6zkaCWCTmHLcB32NS+T5y5SeE4bl4llMZDaexhVe/aoTwz+napt1hbT0/twwWxjam2/Wog7sC
FjE/5TpL6lCmzUPeGmglFXP6E8eivmIinZcKu69567QcPot4F/6WhKOaHKg5o1wFKJRM6W0h469z
j+04eZndZb6Vh5w1DWY3jna3R2DHbm7th60bTHxEXm2OxRpTqMCXbPzeSPucECZvNYvE7egWc0wX
gMiQkogrN9vy0MDn8zGXjQIzL9sfLdyWh6GRolrZNMEeWqqbYkvG08on8LhQoTN8dLFONeum/OTx
kdcFKqo3HWZ7hnKB/1AQlp/7QIatWssuPTVdPD9LBnQdQvQYHtOIzuLFh634NkRTimLcjp98kbTH
ODHxDYvLpq3mKKJ3DEDbSZsFjey6nH8E/NdCcWRo+YOArEFFQiR5cknXtCe5TtGRLKN5WhwDZIBQ
cFjWYG/oAmc/FL++gCWk5E3xuXVJuV5DQ2C/Lwnr4Hyy0qBQaSEAhyE3LX4WJs3HQ8QjfTOWEBQc
GDHdx+Boj0pnnG/TxRBV86KZv8XdIu9gcoxvl4zsK5SnOwsqnL8JSEjv47x318Cvo5u2Rw8PaNLb
4QfxHirkbSsI2g1AGfjFS+V/qgjC9aQl27dl6WYI3eFTuim3bcHKbQZIgKF50vYgN9+Hm8wKePRj
ItuHleQIxCiKaufpQG/gE4QzVgelT4m0yW06QCYOrPY19ev32HL+wAi2j4OT6gBwMG4rEUaXQ4g9
0yPLzfQgG6a/rDIgq4pBUIulsj1UDH2dtwLa5shS9g3c8lzRZJjOM0r9KolH8zFACv4R7VRMX/fG
iBfVrOqzRiuOpFLBhpoT+MSqDvcHzrQAaoaNFxrYZkLhH8tkgZtiQn+Ub90otwo0zQgJewuvjHTk
Ywka4FomuqitjvkNbBvs21Jk4a4DYu9AHKDfC2AbU3EbKdSUVtxlRQQ3+kD68puOkJYcCmRYXZV2
i3rMfNafEOizrC7bLb8yZG4eobSBOgMW6pdknuTZ2UDOnXTZN035i0el+7KpcSvOSjJ0UFCj+Lli
QM6Nya09IpFbn40uYXrVTIFz7YWp4gaumayEBwb+xJRUIl/Kl3Iy5RsNkn7qYP19c5vbflos8IOD
ueWeQRpwjnFSHFRQ5hkZYlSlfnJ3kV76rxuMF2eKlinQVgEQhlc4ZjjL0FUFB2VbANFJ++wqB7VS
y2Xqzn1q9QvUWRT375IbEk+wemR0+QJkTT2WU6OvyDqUz+Oot1uxdHCWwfCyF7Jj+zChV8ONtsw/
TgvXn3RRsO9wvCM4JGp1DwwmmCPUj/4DocbeBp3769YHOgN5KaYzz0Z2QIELjSSAi/J6Q8+aO1j3
9McNfqCXAuDHF7UV5hMOfHGFzZbfbyQyUCFl7WkoeXoHjprQ2ozlcCi2daJY73o6bSKaH3uA6I8C
jhu4zuUQnzQsiV+ksUygPN62O10yewupUY/6fpw/CbqVI2L2GI4074srAtauhp2SfSicoMDWdfQj
4glUZHcrXH1tWa9jQLZ6yC1A6eKuT6nLzTGedT8Y+A0lv/ORFI/ASYaHiK3T62D0N/yNAFTbktdl
RAbT2bx7CGUHAWUqSXsDH2Xy1Ubc+npofHwPsY59aRPn1LlJBpggyobktwzNT4oTXDUwZo5NIQ9g
YtFUw4GxPhTlNsKWvZnSVSPl08McgbG/XSOVY6yz2Bt9p0oHqobAtOavJwaXBg0sgoesbGWdBd3M
x6aU+qkTrRuPIG1XuHHafkanEz2l0DRyTqJz7pZle1qLSdvmvKce8aFUYR7mHqM2e9GjW0CR6aEm
OTKXOh0td/fAO7qlRmMl8cnn27zWczxkdxDccXLwBCnirUEpbV7TFvWbRhzR0qQZEicxQRh05UyW
36RJiKfu00bhkHTVGlSMbgEJgl18XTBg+mcFB78+NG5J7XMZiR6+skQMpYaLn4uhr2H5DM8the6l
Sho2fJxXEm1nj1Kxq+NcJfGdL7sw1YkGEn+fDwinB0jctsMMbOqmS0xbZyTvb0y0hqX7MKxRVm4U
wz/FYTwAaRn7XWclk3T8YAzrCnNYsy4bEkDky4z9UICgrC1Zk/HIiIVJEG0OuqwaJwC1MCEGNVV0
XEHd5Lbrr6aWpfNRgOq771sAnYcutOGKCkaKQ1bEDewssDCS615oCULRpjk6PXjw15lJzEOUliGH
H5KzpcpZTwGmAXV7JTLSP1yJ1IRquSbneeaEHoVrEgu/YxaaaK7BrkNM5isYPp/WiM05EjNbrO1Q
I5Ia/MIcRy3eyoAgpIrs2MhBVqlQJJTHfsxJ3hxlAn9Nek8il9kX0LEjv+pUwb4J575uWyNeRCO/
Chgnuwplwvjsoc448oLrc4zDI0aQyDQIrHy7hVtyeNC0tSfX6LKWSm7ojgWhpazGMR2f9TRkB62z
tbJFyxBfnRm/G8G3Uz7DWqxE4PfgCAs0KwmLV4cNhw17LOFres4hAdKH1gGtwXrAgqmgaPM/yCz7
j1LBN3Vc8lzAooXWT1YtRhxtEI5fA/cVeRXBoX09zp06JJMaTnDlpM9TH5NjCXvUbc/RByTpA0Mr
BdCOs1hAP5coiw5Jwt23yeb2DLdZMlRoAzqMh7h0Cg0kSDY/QAHozbXUHq3FFh+HWvWwC7FscbIq
ycihAoWk0V4vGR7uuAKmft64bn9wMNfq3IEhO2hsSo++I71+wCmPw7/N+gGdhpBf4Bb4E06d9mTz
MqvtJJvXrhXkK7CzcILsBh1h4nI8of9K9xh1sa7dmDWfYTR8GTpouQQKt1Oe8O7L7BMzw682z19o
zPWNTSh6cXF4Rosaxid2wyXsc72IgVG36LQB7wX90KEsuXGetN/7huZfey7I5x4mpDsH7vWQSjVf
U4C+r4DPE/T+KLcgK9rF6j7jnCJvRXDcFyH7zvrdm7FO435qo8/L2+yKqD2ieReoTMDBMMRO6dTO
9aLbYMAWbTPgvtx3BI2pEEeqDF7w9H6QS/LWwEPfV8mAe6i6IW/QJwufWwPAwppoVplej5lNcvTR
ghQTTWpwfN+Mcjb/QiOyrKl7SWn8FQev11UZFd5dRabPDkZ20VWr0uRlZ/7RhcT1tkJ/MPkhRYec
N+sKieMBledpthx6ppmn9A7km76VK2QhlRZIae7CYuVbn5iAphoACl3VuiF8N2bFXsGmRJ1mJXDI
Hw68E1zCnXPHqXPo+qZggsbhGjYk8xB+/sSbthw/jXljbtmK+q2KkI6Yw8BVlB4jNUK1G28ufTXL
MHzJpQtoFkaXwxBHKn6wPifP4MeKEroe5HBVZnwznD2SqhtEv8kfg2rg41WhROoJHQbMxrTxBJZD
vmvp0A8glUctHTwC0JRgEaF7wdh0rHcn4TKQIWNfdz2SNH3cy1hX81Whj1+d0olvn6fFTv2HZCZ+
OaCq4D1CWpnNm6w1gR1/PUcw1E7sQ2YpR98tolr6bYDwM5pqFxUBTmpQXn2I7/tmzuayRrUdmNw9
quNiYU30cboeGjBQBYyr0GOz9TC5lY/9LeyjgHTqxaIAk4+Dg1mJVgFC7dKetEWzvM9C9GwWB4+t
AiIEfho6wfUc1JyZk0CuNl2jA0s0/ntRS3DpsYGCaZyOqQJb9owGO2BPzhJSJzMd9IqGad1jZ2WP
eWDoftXaDlpkoPgOQnU8/s8xKvMY47h003pAp4GQfk51mjTPF7g1kjtlYIZyBzcTwoO8RRPOnXwH
478zGdiHG5z8jMchO0MZvWG/KbKU7RcrfQMb51TAdxWhsuWdz3BEIBybV9sAUEDHMSSU4SHuSrSm
q61YrOrPG/gpzBaOvG7u3mhhJzce0sHYdbqlFo+3Ve0MncRSQ7aCbonP1KSyzY4ZpKYtvYmtVXCS
HmhrkOOgdhDqJGEeRDyOzHzooSO6h2l7ReouS0TMtWyRRBXs3Jp8XFcJHNUBC23R3lFbNLY4iikw
9ECTHpqZEtjBNBd3G1K/4sijIePgsRwvpa0IUyU75utG2RnM3fgqCzu8RNDHmCqZYYqrmMXeOUIv
Mv6Ip711GfTrje6Pc7a3QXMaSpNQbYkCfbhldv2lk79BS0f3CLjTXQHJbe/mmFM0vsrsfUfWdTxK
OkJu5UpQuTIanjt4oPNrhRQOztZJrqwKk++nszYxdIihkB4dvmLX/5BbzNGkSDO0m8xwjtqDodv6
tKAjY0CCEA1HZKCoEHknU1jBM2bGAx+L8BZtPKyyIsIr8lTA3JkePF6C913HoKCrpXMoDaYtcqhG
dEeaI9IJvVxZ9PlzP0QUdsQFGTU83FvfiBOcVo5Hp9GSAvKaRJVTzWM2z+hZES9XZJnzL4MbGADL
nCdirgEotrvzPF+Xh7HIYntAx0hrPkO8AOFDpSV0cjVUGcohQSIJlEEAtx4EKm+42hXy8PsAyiyg
JVWfH/M+G24iscwQo9sU9gio4+QI8UWy2uVQTOjVUOWRac5wHmBi8iDQDgPquCslB9XVFoDZ2wbJ
AdYGLz/aKJ7xnGg5lREZHtHOIxxYiWYSxw7qiJ8R5EcADzsp7iKE4eUrikvffMy7Ue9ZF03aK2Qw
2Y1medq+IUTS9Uwd657QT4LfQ+gofqBdIUa+8FuA4IxbICPb1gZ4gmP/UoTUPnoNl/GDhBEN/G4+
zoim+Qi7QZ+WTwTwYX4ou9lfE4AW7cFD3fIvTxmcgGm/sKuJdR0Ehjp9VlzMJ5NM8ecM/ROqMoeS
sNHDBo39sq0VHEzrA7yeaFeY2MXBljWgU19Vtq501yLT0Jct0wZBp+AejnEP6zPEDaiGaznBrX8C
xwOmNKawBh7QiQstOJD5cKAwRuYQCFKxKCQF07rcUyvtnUiIKw5xKmR+gpRBfvIhN9ANmwlPCT4/
/8r0/2PvvJbrRrJt+0WogMmEebzY2JbeiKT0giBFEd4m/NffgdKpbonSFaP7vp6IjoqukkjsDZNY
udacY8Zu5BcU4FeNtla8CjR96VNTz4lvZ6GHoCQDQhrwQk/RTtEuuV4KOgD+Yte1vc0GJHKBpRfJ
dmkmfiaSCOIQfhR1MFj126jicmuGChBrJ+fPDqvFcDZ1ZVsHeTO4t0q2Xc/hJGQ6DVXOySrM6sLK
Q/MMZEPmIPQJZ8BfRuidaVpsvsx5kkGUqdU1art0g4rLfMbX0pdMCgCoggZVabtxsI/PQT/OEGXy
Fi/7to8TN2f9ba38LDXMWe46e5QPWhjX0yWdq8yiGVBBwsuhUXxOPDQLPrbq9rJCI6JvnVHikF88
E19CE+pw/QoDWBsInXbc8N6kqqM+D2Krbdz1vNlXozXShrbMKrx088J6atBJwGrs88+WKqqntqsq
P05AgjloIpE6RQO3fN5+jrRRj6itJm0DO8C4aHsMOoq+y5cy6iHmpTzUQZtkzlXXd9Wpw96/YUee
ndMXcA5aqLsPdIzhGkRlZL/U5mJtJ6Gr2wFewjFTVWdu0sEd12pNLxC/lLR4HKXcg7Li0g7g1lA4
AeSc9qU0h/wWv2sStDS3gpZbXWwaS/ZbyhfjrJyrGHXfaDzF4Tw9eWFn+LXqdcyPMtsWbh6+IQzW
AyFF98ml3N8bIjReKjTkTzo/In1t4sQh2n/CNeNeTIzp9zUkEx+43zMS4+667vU59N2u0g2eg+Xa
i7SMisYQxZ73QVuyzVBW4DrIS/jp87Ex28eUZgeoGTYqsM/KxZ9io3rQ3FzcpTGm/o2gq3+s69Jg
mIVWEkrG17mn+w+xr6Yf1L7wgsqKIWCKjQ/piR1tVdS3rVCVkFcdfFFWeeVCIcB02uDLZsw/zWkB
NrRmZFhdiRkxzAxKBbeFGViVPnXxUe/jIgVKAMag+xQm0yi/ylJU2QH2VdGJTShavQOEMUgxtixe
GXoUpyhQOKSekWDZRzpnLJSNrj4nmzazW3069tBIkNDZ5iR3QpSj+8Uuy45FpamzfIIE5cgYRil1
HkqDQJvtKEKSIlBJISimjEcXNeNm5qFBiC4kYs64rr7pjTY7KmAkidQOlipoPxCmSxJl6H3qKFxl
4NyD8Ij2URotenMzWG7HFiaxJrttHyp3DIc0YJTqsu/D9JNM6SXcWdVXAXgm1za2em31qnnps2Uw
Zp/fUifzZqwEJZm/1DErwyHE6Jh6GzrW6zcRdqR7+T6OgEg3j70WLab0k9DN+DPU7I4Nk7VTbJjP
0lmFub2ZdLg4w+7P47mfZ8lMDR3sx4wOV88ro8rV8P+jloBWmdvp6Py/FVW9uoCG72oQS5YtI2Xl
xKJHvDXok4ZVIUkZ0X3wAX4eBK8fgJE6NlcCK5kSMhT6+QMkcsZFFCXOa/b9AxTfNRpFBqqIsrti
LvZ9Uvq/NIcP6OyGrmNI+NfQ/Becw//Jn1+e/50wtgIgvv/IP4Q+8ZeL9gRbGQN7g2eFCfM/jD73
L4FAwmLqbdKgYvL9L5QDWHYixKRDXAJiFRv9yb8ZfQQmYYH3mHbYbP5ZX/9/aA78llWpYWA3w1ry
y42UGrUplCW0g6fBnPGTdF4OvSfU/Q/n5Pr72Pon+jv34w/D7NWL7AJoZffH44I//N39uhiMdGia
awekHcY9HgNKhV53r4oRv+oHM/11ZP/uWPg2scNjVoUZsSa1/Phwci3Qsw5WeJiNyrvS7Xa4YPDP
kGUBcV7bBSD1P385y/j5cQRtL52VSCB1HFFklK6hcD8ecsqUbJD0hYdkbqHlhE3VnTP4AepZ0cqW
vNRH70FHd2Lu4NQNdFRyDON7m14NLBcZ9bDBBzEC6oWzW6dJe/Cg/yUM41r9pZyStUUMSJWa0tuP
S5vsC3s2YcZM5YliorjJM2yludZ2n4zOLk+YOesdhvfkMpy75FJEWJcDKyrj/dzwqk8ihWWmU8WN
iWLyG4PU5SHORPvg1NGF3s/JdnTyctPTpD8s8HIvhDBtdxOnVn9jqr54W6yluoK3n34y9QRmmh7m
O9nEJUVYMWz6qgTEXIV4UJfG3LuDjlYE09rWiOka5Z2lzhyjqy7ZKiAi5bX7DO9OO+T22gZstfHQ
AJKOfDF5oc2yb1ZflQvkwl6KiZHSEve+3ozUqq0rdroyISdlmjdmwRS3jmKzMUMrVJ89acpZncdl
DcardNgTjSH3+UYHeVhTOBflS9869ecUP8Jj6mXmrcebJd6MuvJeUxeDjY8Q12E8aM5wmmkFTLt2
cKnIkD7FL1mcu3LDRCu/0nNaRhum8NW5g4nnbKYz8ODOC/bJMGlpLK4DvnRhJCdobV0hib2Np0Tf
hFM630IFs7fK0NvPmMmGXTXp3c4dbE36E06k17YoYuIR4q9zm9ZBhJjvLPJc5t7GIuNiqzg58H7z
iyYvlkegANoNvPrlXF8QjvpqMjK6ooOugZJLQ93XKhSSdiKPIRYzhC2l2lpzkp3radS/RsruXjJj
5ZUt0WKDcOoSiIScU/wv9temyzcjrbTLMtdpezj5q25NIxWuOAu1bvKzLPrkKeq2JqzzvVa7VAr0
YilYR8DVptA3GHJAsNfdWaq1gm5NFyGg0t30Ga1WyF92vlhhbwW0gmYmWnZzG465eW7H6lpO42j4
rusIbm2enol6FJKEQMJgDN+mwtF2Evr8BfbD5aUDprLhysqXmvnnFQU8Aq2l624bzDIb9AS3iHGT
bS+XJ61vrUtzic0t/EF1qTnLsh09e7wrS68HSOYNu7kAgTkWj44VVuYhoQc8CHCgwPq+lnaC2ACG
LuUMgLcpzf3ZrUEVLmzggywqMsTdZg8nfc4bezl3x3yejrmnQ+jYxIxHdD/UKGAeMjUi4Mfl3Ksx
4kRUTdDPg0rvBTL7qMt9JMTuMN47QOK2nqGciMEvPY+NFiLE8mWj277XwSTdjwOam6dJExiaUPeZ
dEjdUeng77XZ3alUJSussOhQt2fjEt0OmVytT3UyRJd2w+DIr5CYjNcRHVbX8mu7UfGZR+oAQ1mE
7fKzWTN3QwFWhlq8xVfomQ8p8mm5o8MonVcHsKLBuB9vzimbwTW0d1mBRoiC31PZZ03W2Z0HPm/f
6iXLcFU48jDoXf7ghLO26onNcPbH3raAlQ+kS4zLMPa+1KCty27NzDDD5tyYJnkwCw3YI244dnfF
4hn3ZlxF8Jub9T87oR3eQTgev5IRQuexBMW3Y9ZiHascpYrfC9p0WZ+LY6308kQR7m27ol/KTdGE
dHRoFldnAGmZCjmDA8XaVhWwy4T+YO110Nd0d2WLkzWhhaH3hQldsWlAE94tClOiL0utZ9M7jMXN
ZIn6m6CQO+eDJNEuQ7pNH9krlgB3Rh5vW8y8R6br3lUuE/s5L9acD4uW9y5UTnGjjZnDZB7nR7k6
nvkzqXXFG1PP/MHSu+k6z1Ibi+JSVHdRAefaVyi/YPRXmd3z3Obf9br/WwV+VAUa+irS/X+Xgbu8
YpaD3PHfPC+c3+vP/FMH6n/xr7pE+Gv/nbNDjfBPHej8xZvfliufy0Cm6lBe/BPPY1AHGh6mWH4Z
Bk+LnQYXcI3nMcVf0oTBhV7SJgDN9uR/UgeuBdhPRZMNOswSBrJ/jynd3+ilH9TR0Tjpi1tX/cFk
cgtANvOw46B18s5Fj0cH/GpbnnNPJaS2xLSSfjhXH5eHUod1ALOM88MOHWrPu/KQmciCxG3q9mNv
DrR/CxszlZkHYBmLw39xKM9FDwzygVP37lCtlQ6GUchuLwzqqNw0MGypuN5artH8F9+KU+lZNrW9
/YsGejEQ1s9CdIgEJ9j61tIEbYfQppucjzg2P4vbV7EoqAG+E+pgbgr4A+8K0AFTdC45gV4SetBr
zBsa7/bbNNhBVIbpxqks5MysbZuazvDmz6eUe/DHe+d/Dr6yOriLyZdZC/If7p1uihkC1l3HvlPY
68sq3pY08v8zLTJHkSb3JZEy6M7Y9b47iuKFpIYm7BEgCbKPhFkyE5BT4wxboPcodP/8pX7e4q9n
VAI5cNkWrQpn+/0WXzYMMGKj6/fRDGUzztpvyPjf3IjwAZT0Z+Rb1B9sI349jXgbTM+UK0jL0N+L
rcM4S0cXIek+1aWkuPdyLpZXbf/8vd7tjv7+Xib4d7oeOqwua93K/HCxYB6j+Gqyfm8B+fYtTTvH
+X01Q2+nVVLID77T787ij0d7d9HYDqN5A8zALoDCIKSMiIaiwz65sus8r/PbLHv58xd8h9/4fuVW
Htdqr8Dt8H4pm2P0q8yZUGTGtrgSlcgfIjR0RwaT7gGdbRb0za0zzC6JT0K92nArTsxqD33UVgjI
vAE9gTn67ejUX6fJ0o4zQDzfhLB9t0piGURHxN80ywcL03ta/nplaCWxeYQjBujp/R3nqsg2K5p2
+wT6TOaL9d3vU+sMW4SVqx0LAWONqzAgUaXemvkkvujMU64Z+9SXTrdAE6wj74qGVfTBsyB/c2uy
bWdnyxOODd5c//yHmyb14BKB7e32dDBp4scySFpGHqhMui2mcfUJtyhandFG9lXlS3lCcN6eq5C2
VFBMHYErTPYzoZhE02z2LaMOAZy7ML3MaD6LerO9NO1FOy7ZyK5x6LBrOityAW3eQz8mRMygBtl4
FoElqGKdHYCOBN1n6257Mpa6rAUOpOX9pgulB7UCVI7IPvWjqy4zMVv+bC3ZrrV65jVad1V5znJo
Egetq6DlPYV5eK4zQ33U2mbYp2WmrWa8t2y2bjvamYxuouwAObC74jeXuz/frb8+IPivKAx46nEi
gNH9+cwyspZg7deLruJLLetjDOX60Uim+36BHt/3iJv/iyNKFmvmncyX3kMUPaTO6Deybt+GIVMs
sc2N6KtXivPWKgViGPvpz8d71xvhtnbXPpaD/nm1IL0PgVCRN8BN67t9OqNHMmlzHCPGcVvXbD/C
0/x6m7qSVpqJO9bTGfm/u02jXg7pOFS8BWmfn1VaYxyrsXc+OIG/PQrAUMoUWI+cw58vGS4qrehw
bu41eu8t4hVPO+ACd6//fN7eWVPWdYxv49I1xAbOJFC+O06WaIth157agxAmacZQ6c6eigiAMtQN
wfaAkoIbX3es6NS6j60Z7SuRJR8tS2u77IfK8O+PQQmDvh/DmmG8BzQ1TYW4cnBQ90+5sx2JQNiF
Y9rtxNgl7sYCJng0SiRmrV59+zsvB8DpuI+kPlyAm2Mnl2Ga/POpMX/7mfDN0Vml/ynfVxyR0DTm
dZbaMwkrj3ort55OdAchBc1lqOp+EyMC/ZxLHmUsnPNVv44VAEPi7HJLAiHL/Bse5OEyc0l3XMYv
fUqjnrSu+m6G3+DXXUKCIub5UzmjFdW7j4qL33+Bv7uUlPQ8/+8ahqiqvWJma74X8Xwb0a2AYyei
TzGrGFo6Jw1CekKbwrE73lhtcQIv+Owmzj1WVO/Y12G4QQQwbGO98m6qxanuXRp5iwwBKbmxtxvr
aA5GYql4V3Q5xArmxn++BO8Nft9vix++wbu7c+yQdUTVrPazlkankMwNJpBTGaSaHnRJyyLfI/5L
U/1oVfMAih3xwJ8/gvXbu4AOOThETIa/4IHdmbVklr1axXUdsiE6ci+UVdeOUARLefprlQ/TowO1
76tavfRDtEGkHweo+hFwRGpn6uzrkWU4q9p5JLjT7OtNzAH3k2SOL9LI+DaXhsFS6dw5FlkEkJgC
MPyPaGFQYQ9SP9ekka9hdc/OoN/ZMwdCCNpv6tFT8oNz/mvphhiDFjPGOLliE9+dcolhDP0PC0KT
5o9liOI3zQNtQf1HlKP1QZ34m2XbpiJh5wnqilrx3Y5CYbIpWxadfR2Vbx4MU97aQ0pXdvE+ONL6
m94tMBwJY6onhA33712NSFO7R7MguZPa6B7RYfQIiQlXTTGzmwDahlxUJ0DnBKbuo879b96+No6d
1YXLi4nC++elvIuSBskkzqXemT+HnXs9Oc3KOHrLne6FLa8d/PmW/bv2/OW7SgC9BuNOPMjvLiEC
MDUlCbcs2/Dytreoe+bQCmbSNzYg0L7pITFZST4F0VxT3Ag32QwqagOdauXPH+W3N5O0BW8W/IWg
xX7+6knfDRJxttqPbtUFeu3YvogR1xBnEG1knL79+XC/eWlCZgZMjgNXMtl6d5FtDGdRAZ9yP8/t
tI9geG4WsCwf7BF/e34NOhncSZxe4b6rAFJF/hDeKbVnjww2ZpiQhJVMj+3Q1Y6jQm0dDci0gBzl
2zEkIpZuQL6FR3C2IGP54Hn9dVPOCJtdIZtyQQbX++d1nOkxY9Tlwwz4vOKIdFfVLngI5mgTFYgw
a1WU+3iNaqmyXv/gsXo/lFpXaNZFm5NN3e6K9/caTWo0kqXe7iGBxS+10zJUQODVXanEkIUPMQwn
DYpuGqba7DFtGuwml4Ge1rS1C/IEss0IlOliiC0kq2bX9cb3yNs/3xm/WWjAJkEe+Bv56bx34Maa
m8yytJu9PYWkC4ll2NJ4pSGLLeuDU/KbQwGvFw4B9LThODvv7vnUUHXTOs2+W8LiDTI48cRlXCAd
tnX1+h9/LWpQ0Ar22lL7ZVWry3rpalc0e2km7Q1GIntXzU54BlaKLuK/Go2/aZ79ZhHjSLRFKBHR
BbzfN5oErKVVz5ESSyc3qivruyLCycnbbfFxQAhfVNjk/nzQ355K9teMtWFw4hP/+VRGkY4jKpbN
fkZZtiH9a2R2XBB6qKMI+/Oh0DTwy96tmlQauuetWXaExL1bNV2UvH20kAVnI44BxzrPmP+SWIyE
YTJeyDdI7MzApibPUSUNo7Zj59hP2wWPbXFDKCQPV0JIkHcM1Zw/mDWB4gHKYxdrXo403e/CJn6G
pa9dZIzY1C6K83WYABoM6S1fydo4dkUEuTfI0dgB4wED/PdUgnmvs2xBRSCyjrLYuEeQvhhBLhhR
7SC2TfbWQg9sPpGElRTfbPzVZuQjwLdjQqjwqK0Crjb+pPLKmI85oku8aYlRwB7Ra+NULNOk7VWf
DepSFmXvXggkvOENGSp5uePftXFXjJjMyHgVHjmrZTaI6MJ1SpJuejwAEIskab8D3prw1JZadYAf
WYb+HLUmqvg4eSiQTSJw7UWVHgGuRPXG7QEf7eYsmaNtgUmzPU8HtpOYbLx6zPdKjR7D1kHOpNWh
xtbPCk2FOn2HojaDupBrcZVASH12cKDNDGO6abO40I3uaplozh7ncjpfjwSn3mGlabstXijPuQUl
6WLlIPmuP1LETrvGnbxkJxCv4c6so2XZYLL09uWauLPNyZtFHauZHhBuJd1PyLEI582LykKQHw8G
1IaaGHC3v6HPu+tJ+XvE+JA/5UQ233ZwwQgXTaeDts47rca76vOZaAdFrrhT3mI79QewgNtsYSBv
imyE8ZAVu6gfTtYwjxuzVs9pBodI9oT79Olk7VCYvwpLG4lHnQlfFq2zt9Wobz2R2HvhLcQUj8iV
gUlGZ0rU04vTNWMg+pkBujM8L43NLMyasI1NpPAm+YNOjpwNc+haekW7xQaYXGdwKTa9Th6yW+Tx
hTVyPdgtMJxLCOdbLLmXmnGTJDFheoTxHENPZJspzXqKCuVsCCEgCkw5yw2qsGPTic4nThv91JKt
weubaRTtKZsmXPB6hq2wg5SVYq4gajmDKmCRo82VvQ5dcVto8bQ1RjfeLUu7bGat64PQxLi0ULre
Yuuqv5Su0s/L2HGJym7sgMl2+2ZrJIpq3VAHLg1rIoUreWxzFOEOYoYj2DnzCJqMQPVpOJnGtENX
ZewyOT8Vet88lUl4cKS4S/r5SU5huR11ZKltHz4VDCzJ8CLc+Dj0TrkbNDzRIDzuM88NTyq0AABE
lbvVU6FxHRoSr1MPQS77hltQd8N1E7VoUPuJ96KlzrFxOH4+ARGYNZzMzVgfXKtLDiCRikNZuMOb
UKhVcZHjHgkyUnzJVe2rBj47W3NTbyMgnomHT7ICPeeb3DyPBfKbKXAa9hG8TFkkGLqPn2vO/SW0
1YT2SFj6bmagEASVq1VdhQZ6cc/4P4Sr8UBsw++SBve7wIEJ8Cp3mM0QjFSwrEII8t53zPLRRmgm
n3nvrOKJyVmy+mBlOZnlhbuaIebKcNxzTbO71M8cFyEreYFSO9Ge1RVN2iY5tC1nyu+yMg8Wtxju
Y7r612aemvdhUWbJcQRSuZVe0lwaI4nVVTKQNYa5YjrFidJBAITUk/R3662z6PlZzUv2awey2t7m
Mwr0dJSJdT7BHr8TQxa+eTT30cCUiHP8Ohz0YJnd6RNzpuKtrVsbqHChjC/ANpBT4Ku5YqZfr9Lc
MVAwIvcdFcu9O4v080CsETdjPm2RtzanZYVCJxPhWCiq1CNdOMYgqYqXXTf03Amx5TVP0D+br/iD
s102ac2T06Aix+XbgRqfOrIwEdE/yqpBfOxU4xjYoSy6oF8UDwchVoQyEtMVRDapUSkF17FvZIYH
dTK37Eq9dpexbyoO+JL4+x0+hIcmHKNl65JiDbE2GsME3x62h03BaPBYg0FY70FtPEWwbO/0IiZI
yml7cweyp9YeSk/wFZ068+KzyFz4qHY2PAzm1I8XgDwjIvcaN0DjslxUHTZYEQt+KyN+6AyJfTd0
plx8KpHmZNdxfJWOqv5C687c0jiTV1HLowoDoiC1tJ+yHahcFLbIEaOrPK8H+JMyllc8RA0PFVeX
JnxzygoPhFIc1y/tELX4LlrjXiWcb1I9Z8whZDi6EBkPyD5mtNtmc1PLdk3CYYeJm2shXDBriDvm
zCYHORX8Wq0nPBQN7qk2Uu98GVT90s11+zQQrLxdHKf5WhkRZqkF8D5uQoyMJxx08773OvXqjUpe
iaXRyHGovOhqSlaD/2hDsXslQ0YwvK/N0YKKgDI7nM8NXst1gMc02mgwMECMl3FKZnnfh8qHlGvc
18aMcEdW4afajpFKyL76Ykd2FnR4FXAp4ucwfMRB6lX2lrmNYHYizNLDINL64awt+PKISadPpEaw
LkZhcrBqfrrWteiq9xCH+LEL0hUllcvEwmpyYv1CTCVESWZpkGRjeIqLjr8ABdP1wVjkXZAuddX7
C885baxSPc4zTWukrurViYTchOGcH422W+/yHqYEMxdT3gFMGB5E1RH8PlZ8yFzq2S38vvrZSmP7
TvOWBiBIOcZXEARLw1eibJ/yZpmuXVv1DzqSmttkvdwEt7vnMjUgSomBA2XavCO+R8dTq1XxlcDj
fO+m8XytE0Dwpi9VstcmITHStm54axapODZ6XJ7b1shvrJbslpJ9+kSyiXpdxkFoJ2RuKt5qEB7e
HJQkeFr6OCTKTqIl9EtbQ1ZkaxUCLbRVhbZJNDu8FTFbLr9GUjwfi2HAqBz33EmLRmRmQAOJO401
K75CNVEZYFKW6ppoPJq4w5xzrXUQyHj/rcotN0BO3ipXY8806AWejmJs3rQqNR5EVI/BMCrjmz2k
fb/h0WtuWC2Wt8pMa3i4Zonkp01l/w267SK5ZqSva3XNabF5k6u9PmZG6xNFYNwvZq7dep3OaubY
SJlqt7mBg0zjvzHry26Y68/Y5Jobo3OjKzhVUOS93g0S5VpH1jEPWx65JkfM2N1jQwydfkMyumKN
r7JCHqu54uRBxLpgTxzu6j5sWcRA8dM37Sww0qHlflmU212GRR3tBxg9BwEC4Njw2jy3WpEhvnGi
5NoWqt7VpVCf8Api5l3ity6q+E+qrusgHGrrhRhJtOd1vmwgLWCntTBsy8Gy9wbny2eiKQKSUHkO
O6zUt+CFp2uKEEwlIg0fSCgWm1yr7nADXQwOS+Kk6wl7GYzAY++loOjcE8p54MhF3XLYzL7Sx8K4
jB3ERLa1MF7XE+1isrFxlrMM7+zQJFxySvqIRbdYfKNk2Nig4DwCJDkN84zvlmfzQo/GlghipzxF
cQnvBlzrDlXTSBpg9AwGpjlCB59us2qwXvFQnZpEN1jSXP5hqWZb2ka9mTpxNk2peKTexk0BMfUF
FDFzpqqDpKKZxyasHKZlMQXpkFbzo0uYxq1ekusJ//VgV3kTeKOWRH7SVAesSc/0/4rPeLYXtEwV
JwmdZsRCzw5n48yziFdPpjpmmo7LPSQGPitEvVN9z+DLWKVH8zheE+OKny1N1V3faDZLnRfd9iC7
/F6GznWvkxFPY3rGBhaKZy/x7AdbdfkhSZyHKdWLPe3SmDqQUg4TCBmSVTLGFwnpaJvKMI+htRgv
sR6OO/y9+h7gOCokgmCDceBhBMfdYVakVRjNZB5SXIjHVEiMJFO143FiAa5SdqeR3Xh7JOveGyZc
83GqBalchbegWijEPT7KdDNRw+6IzgY7Sgb2gyEd52Ym4GAnBzXBsKYu9EH9AOEFVvZtYdRkbuoI
1WuTchskJexb3CUlLJa6nmNfFPAOphpnEAME31swwfSOTUGPSPY5nafsRN7uocugOvlSaOfVnE43
i24+dolW7HgUMTcsKYUaZuEtLPTLQsjwU55VlBli2GUsgalfu11y6+rtEuCGds/UnKyOvHgbyzzz
sfzLq4Js4moTj57B0CJfjvNcrSpljddO4WoZDxwy3jqaoBmkVlwBrl4g34NzZVsKUIvHiBnacIHT
Jn0qTGHvpUEDntYaiKJmIaIIiKE2XXu4fM9nmtns6pwBBzbivezkjYl+KxFTtrCIDiF50QOI2Yuc
q3ymyjWOU1RoGRnwQDBS3Tl9XzjyKj2AJPeePGam7HOe26rsN0UsFxiKWOlTp4xdfxg642maRXus
TOfFWOxvYVs1X6hY8y85bicWLaV9gras7ayhj7Yd8a83hCmQJY2QmaG31xE/OuHFohyaDoNJ9NQJ
+NAogsHRlXNwMsPgHSPs6kqDaRH55exUV7RvUAuaboriugdSu3CPyhRsbVremI1b3NgJfWRc3iyg
cMS711yZCKtVGr/i4cKvbGr8wgYVwEm2aXU3C9Mdn1oqHq4bhO9dEds4zAfNto557fJG8SDY8rak
d7bkBtiqiIbksSL07p76mJ1pRsz1Kcom9VpkVfeqekUTQRFq/JaJVfqoli78oqvUQEnc8qavxDxd
q2YKv5gZDvMNySwaWIUlVK+oJtHImwu4/+2SyfIubyYWBhVPY7VzIuJQdsIb6Wj0U8ztEUPbnXyy
fqu7GFkqsCbQAl+kIfkZr57yFgy4h+FUEFFd+6WFbTwYFJ9ym0rkUkGJSossXDCD0MkSUaqzZJEd
+0a9HAz00fWIjpHild+8YOIm0hwYsxvEAubqHsMQJUDHhDREzF5452msCxjEbUHRmoc2V0mDJ2uD
T+vDL0M7YCiKejxmfhhJdI09lmy/b6wZ/AgeiC/fT6YctAhPI+PJZIPEEmWaYxBj47OfqPYW0PgN
NDiVEeS+NgUsQ5R3Ev1Yuc+TlHYPyoKEDSY4pENt0AW6MhtJ4D2kKnk2Y7+7kyOKCi4h81ZU4s2q
03Qk/ZC21rP0TKFiGPYFovT4whuIZR5seqN+b8o6vrA1A/PfPJj7si/Lx8LwIAo7XgPLp3b1+zGu
1Uz8CdGtV6LnSx/MQeczUpXzqZMy5OLZ81SShbsiVzdcE55dev/xHNCX4SwO2Jk6FglTvSbsXsDF
krt7PqtBfUtSleZ7r28bBhhekaQwiBKwEoQv0gAYuZzLoaT/dxoTQG8+9yEVnYxFnR5xRdBEgYyT
k0TeJHgveabYcPMS5v21KfrV2FxiGycSbCHZ4SoesNs3awmZO6WJWxVt4CcjhfhPFLt+YibdHsai
t26KyJ3O0TIlDwBFxk+jKYbvbfX/1aB+pEGlSfxD5/RXJxLJL6V6Vj9pUP/+mX8kqN5f2GEYw3i0
bZnE/GBF8sRfNHJpwxNsQ3Si9Bic/CNBtf/iufdIyPKofsTf6tT/kaBa1l86+gTpwd9H4oGE8z+R
oCLV+LnPS4uX/4E3dQxm+r+G8ZHaYora7MVR5i7QMAnotC27Yb8Qk3TKo0YeEMcTUcg2fH6Fxuec
y0wAtkBEMd5WVQ+6V9Xac+7kICUYbV4u4KLv7RSQim/XNqmpSjiXcT6o2zkdkvtCSbB3/ZAci8g2
vlR1CBI+ddITY5UtsYDNy6DS9DBpbpvQ3h4nvPl9vXwl3YINR4heCxNHZt5BQuWtWublWehY+b63
FBb3rryo6P1vvDzEcpkW8ckYFHynpGD9KniTBKYWOSeI9tQmYT5dVbWb7+vcXZ/uiFErXkbzZtJ6
DxRhpl8YcwJ/Cmg3aqrKanamY+R7ozKjJ4Pq7dKgajAmkAahybZCpwQ37LD3ywaUCYaZ2nqzZuqf
sZgx1RhDaW7aou3AeRoCySZ8VXQK2M3bPOn3Mtfr13HkIFZLt6pJ2pzlrco+NSK1CeLKRbqviyk9
sElCqiVGQDnObGw63oSPlZuEOJLj8aarkuWrN4/zE2JU6yaCQXiA6dRe2hZFFTpgsgMwwO9A9PRn
kC+aF94SEwO7yNnRoh/2jpHxNSjsfEEnigiMESpdJvpXzbP8pJXzhub6GQGnR0GQxrYn0oeMiKoM
lAwviqwujhpjP8zj9GeaCoPM0Db7phnkG70VgAVpl5x1thj3BGGER5PIy2tyBxdz52mUSTEGUm1L
tdefsaVJH6I58T47jU2wGEkXYHQwitTD2Nx7oUguFpQHF3gtYILgKkkew06o87TX8zsUiPUeW7Pp
+SPdBDocuUPjLbesmwWB80XEi2c3Ow5zbmwzzi05l8b/Ze/MeqtW2rT9i/zK89D69B2seWUiCSEk
nFghgGe7XC5P9ev7KqC7N+EVqM9b2tooZLE8lZ96hntAeUGRFBWDNxkBSfs2kayVLlNhui21X7+O
ZLs3KSbCJxQTvctQQbppRIhgSBwVTz2eKTdtJgKGH7U+LTSDb2xr8i7dOTA67F32DseF4aHUXrJF
yLQ+N9ZI7yk14kZtEN+4vXCf28QJr/vMr86Yv4hTWdZgOBrEfg6zTxeoFvOlm88+y7GXJ1AyUOsz
9ZKPMJORAaucvSvS6AWxua9BvzRnRtpIoK2mLsUq/RDFgs4wm8mj51ev6+wJ2i+Z7z5HcftAuaUf
h0HQPrIpars8pAkIzti6wA0KwEMC/fmGLn/gMKMM+xcmDeUtOD26F77nJa8wgvNjO/GPMl3UH+LC
braTZ8m9PdHJLjMe4ux5xTkckamKMZ0A3jGozwCOJknb03lQXXvO3Dm86Ob+2KJNvYVZ07SI3JfV
HTCp+j5I61O4zuoiTHV79qsGUrMYyQsIls+qS4pzxHDqgGxOv4sGGFJpu5T3EE78r5pO6darynyr
MX9nUhFUT0jNLh+iVlh3wm26LQ80wrwgr9AUpMa8teRymOuwv+wl+gvbJDkEqmyOKROGayjojAHq
uylNpycLb2bslTznrrRx+mgxchu29WxPN609yVdPocIB/Ws32wujGAcK+1Q7o7XPQVs9KYykBYKw
ui7gjK8d4v9r9k4PXUX3Rpl2+BpEWzktoSFko86f4aw7tnpABaIbaUwkyfQh03RiNzAIUHaQGTpc
1lDUpJ7SvsxEL67XNsUrxbGeSlJd081CmKCoE7CuYQ9LTLZkh1bxEaqVfa5tJBc6u+w3bll1n2uM
Jy7TLk/uAoRLzsNAt3CDuKC6K5RF1zWi54CMxktIYWNg1PGtPYSN2gpEqW6muLO3cdromkqhDvfI
NCaPCbvGjUad9SN0wuKq0dMnisLwxI7IVKMcppsh8wuW0lxeDWWIB8ZqJVfN6MtbRTV4Xdpzj3ZE
UaMPRuMSwEx2cBKEh7QLqSAYeu9jNTfuKQSfu6dn1h0oat2vOsrG6zlIxAvdPrO5IAz5lDd18YFK
eqo3UMuSg1cm2RExJMRt1mzeWk6a3zpmJImmFG2prF/e2yO3vqUI2zETFfthcePL2BDmd0tNv8mL
ypmF5swoKfsBspz2qI9r5o3HFvWtc5Vo8aEeUcJ1RLnHWUzfVpPn78U0wZFcla0RaLFaplzZcgj7
brpxpsy9SJys+oTCQrWb4YVuQFDY1wWv+CXWtOIEF4LUvOpl8lyFYbFr2tl+qlPIsUSm/Jwqd7dC
hrnVgO5eBXjoC4E15QHttuGdQ71+puzGxANXh7t6neMP2RynB8fu7ff5VCAARHvIQjPPCg9eHskb
ufYUchqZVD0S/kepNEofi5+BjpydnUZqfOMO1mXQ2i56Oi2yY3gzMOttLJpCzNKIaIV9B21ZsveX
ZfbAxBQF03JEtnDbeom667O+PnU5r/RmEVFVQfCTSABFadx/S9D4OzNOdkFGzdZVgYQgEozN7TS1
gIaD8TmQAVzWzsixxOM8fq5U+Iya4oudjt+iWj9jzXrfOih7YBEkOF7fnCUKL3vZFw9un4kLkUfR
w8SE4xF+QPsKfWf5KFP+4UQTlKVeMAyv6BVwFeOF6Afg08c6XJDkvCbVYnqKGhKWavsCcLmPwFOR
Xy0gTnfjvIzxba/6NXwawvTbiH59jHHgzIOD2+bCIIaxvU07+4jLkdDHBk2I60L0VvcsCKDkXsmE
X01aHfoKA8oL+hYSXYfS3ZHkVZdOtrYXoyyi52AN+k92BEzhNl3y+jLKA0c+mM55eqx1BV58iwYg
Gk94ewblF0Zd9AiCPl0CKMMYGUKiRu3y3EeFt2ste4UB0jHiC4ePUCGZ/y1ZvcNNkzF+5n9EcmE+
hYXAOa1R4w2fXA4JvhlbdB0vCulfjYnLgMy2umBToTH6iNKXdSIX+dDqvN7ndEcv2EGwSqIhh0xw
7Wyz1llvJhibN5KneaEVtOW8mF98DHIuZBJaNEys8QgKdkUwyaRbGMWOmJl58rIozlVKORniFNel
6oRUNCDrPi6OAwDt7Zr6dw0goV3ZW9lZ+9j+ofbLqJ6RwYWyEcR16hoRTEdcQcJFtzKL+k+jF9Zb
tIrWY9FPBXo+Q7JHejfdy6LugDUxXMbqt2IjSwVCnzzm02gLyvLabY5Yz9vfYIGQRotKIBe5AWPr
fAnjNow/DvbYRsPr6Ed9FXxIexTU1Lbo6wLLq++lyf8VcX8p4rBoMqC1/8b3/FbFXReGoSmLf1Zx
P//R/5Rx2KUkwDJpAxsH4Z80wiT4VxSBogRJxV/+rN58m8LOweoN4hSNG8hM/00g9EK4hQyj0TIB
DeUhUvG/qt68NzgkpMmA0vp08mMmCl7wFjEqGaP14ODzCx3YxNi6zkICLu19d4VJ7E/PdtZE6J8G
3X0BrORGz7wqNOdsZwvdutw7UWG/LxWm5XvpLtW7PFYlioZWW0LBkEfAIN6FQpBsQ09Q9LsgXgjt
iDIZe51qjg5rHuSXUz13V3aGFvumc+srAU36FvJbfGS6mh/TKI2OflX7CgCele5A1oRo5eXyXEHf
ux6HFdSAHnILSVzC6gYJcvcyWrr5U4XiAqgXgtjWy0doIparKEgQ7ewgCgN+QvLtPNqfq0oDBa7q
+FpXHtKYconVng9kzFfD5VAZ77Y5XUC6UI6jL89IC7oHYeBUSdd6nTvZM+4qknde2cY0FBv5NVtg
PW/zRji3ADvGI0Roee8P/nxRVhETgBWXjGbrkVWUODZgA1kyAquFh5QkyrI3ILUAnAhtQVhnvLtx
ROfeoDDYnteif5qSpb8v2cePVR5PH3Kh1Hvm9qRVtaXlZ+w+syeJBWdCOY6CdhhmmCjoFsQGIjik
Z1VUICReyHMeJFW0dV1HvvTrMo901OeP0FbRdB/b+nNdKHVKdKEOjl8Ur9oe66vClu8snQUX6Amh
fp5qfSnSetoCXhqYjMRguiTbG2rD6+hKnmdWPVHqspNyl0a+DeDRwR3Q8UJPPd3Krgm5UNSbN4OT
jpgwBtaJJlh+XPq0fuhaP/9Y4ZgIrBFXW5cSBWBFEzLERDc+IOHJ0boYNnTQqnMv/fEaSJUegHWw
m21WB5XO3DQSMTImo56HNt/V2kPJC0Hf+VtRukj+iAX5hU1bDxoVj7y9LcKA2rVfoyu4ZYDV9Dpu
XBk310JZ5ZVrec66xQqDGS39X2SCg05kjykVKOCJMfM/9yByxKYSAaqQteRTwm5OWugsoh2O7QOD
SgdvliC5IxGnNxtbe6AW0zZfJ3quwQ1p9fTagjiBIwGZfS5RTqPZO65Hv80XMK8K2+gyUS1Wr2X6
ZDVhBgykd/tyn7SR86Wf7WHc5PY83k967tL9tFbOs6Kl0bIr9mCrsJD7JFd0EcGGOS+V9OS0nVaF
CCIaIvHJ96qZpkKcdKfCXdG3a7zFx4AyR6kOJqL36E12fskk2P88kv23CECyaLf48NUngOfxpxLU
KL2cZbXPS1IlD+BtOtI/pNfRIqSTUyNENXSHOG+bFxgbyQdZ+J8texaIcEnv2hnD9WsgSBJZE07X
GjHj9gnkzeBsa1mqiIfVymcV+UiIrVEpEOYCDt1Y09igyx4kV7mLTK1Q8s4Z4sSnF8L7LG1E6lYc
aPcxYtTbxgXsoifkDhdfFNiWJuNezwpgBECbi4CxxVZ7eRlzH2icUCcR0aS3RlsrETZTV7+4dycr
OAK/qTBrS1Tq7/1I2s9ulSd77RNMJ9cW6zZB4b08RtT6FNNeD7nNCBgmnafuJSrL3NioKT+i9dGv
m95R3kwwS8dzmi1tbOo18WmKQFGcfGbEp95OgPUG9jowrZfWaxdEtJ4x4p1u1361CC46x2fVKhHq
Brk/Haw47z+F84rtAXK/z5hNONcewLNmr+YhhksaIH6DyofXv8vXJEUm2BXNLszn9Jy71uxuHVu8
x3kK7BfeuZeSFvS2qSvk0trowhcrlqdtW98l+VDvpqxIz2VF2ATO3TPcbR6yNhiPJN7ppoDHPm0Q
EEb00arwtUjUFO57vJq/aG9aMKRzwn7XeWOD+ns+uZsalZF3Cw5Y03jpo8XRqq0vZ1F81FZWt6c1
8lGIfooxPgH5DCrTUeppHFe0xFMsCjeYSofvnHJOD+j/ynu8zO17gN8ZivaI40Vxpc9TNj8GuG/c
97RJ70eHSmiDNE76OINeeqLxENOKi9qZplJWPZJrIRMyzLxWcYExos2o5BYFWSzA8DbdqqLyb5Ks
GbbdpNE4CQBtbxx2O1o1a3Ezuojc9nHUoxUOHu0G4VdON6ysg4MOMzemtgSveuLS2JNDeNU7nD7k
evc6CFDtZXqv0vd+LMNzCbLkIRutuN+QZ+dfPQ1XCizB2ByV1XdXK5p7ZNBCvNes8XPGhb+Kotfn
eZUBXNB+PCx4R36q/HLptgBu9ClzwFGW/upuFsjT+16l475C8HHajdhkXAJ8i855kXfbZi5v+3qU
m6BHfzrt6sEnyFbp/azTcwci55phJlCxVvuk8mBSbzMdYb7M/XyQ3eJglKqh4MAGPZa9tN5V1TR5
e5cG1x14wvwL/Tfweos14+PUL4Lj2Gq9WHW03tF2mI/JmiTnyRmHRwwdqNccxGF5n+As0emUGw9d
t4ZHlE0Fgt0rnKaSeT1SuEl/B/63AXJZ0juLk8hhrFvY6KjX/rsRtZNrHSXLeWBjBMvmzjdtEr/a
gAFfnQENyE2AVNRTQTHyyZ7T6jx0lji2Hih4FKQJNSy/nE0aYmqwxbMqOhRTWd2mCSmIiCJgqMoJ
n92uiN+5iGzvVW6CJuqgbnHU8xzovZSu271v1+SJARgwxCmPc3FJWQh6325xp0c4fE6eC7RjGJIl
Q38LeLoYTjT4ezxAQ6yvUKd3evvKDVXBPpY4rQ3MkIpHbNn4ufOdq9f3ss92C224lTI8pF8LuXWb
t63pT2bznXbcrrwEPzo0p1FZ+RNuiUHx4oa84lucg6lH5awlxWn1o1R1UHWhcIWdbcpYlqxLURv9
KHF7ql3S3uVjVVntazkt7mMCgunBMeVxT53cm4K5MaVz1A9iG40TE0Lq6pD6mgD4zafeLqm7I1OA
e99rcd+U5QP1OezN8hRGcX3bwwSZ/ca64uG4OMRS2LeV6r95OpgQQhU9lf/ce7Hp1hT1SXaruvOC
uQL5Ofo5zRWJkPxDHI5y32hX3+WafGejfrQa/q96alWh1r9UTw4CF38qnhDjGyroE/8QYfn+L35W
To6b/CuJoMVAR/ZsKLwQQH4UT3AK/uX7NhwDSBSmhoLL87OCipx/AQnk44g9IpfgGOrSz/lXwK8C
VBQMD9hwqFBn+f//73X5j+xr95O3Mbz5+Z8aed9Jn/9DczCng/5LALuPnqxPRfaGUwFCY22YvPpf
cyAJ5TckvVKPRu3sWiiMKlW662MJnEUdhtWrkYIdsFJ8hb4uMBzvQKi6B2GZkTHtBWxHN22SMgjG
nKrKlw/SbixKfumLUIcIZuKYYNERn0DvIbw/IriNDwEghXdOhMUAUGpbWPOHXAEZoy2GJEy881H5
Rqtcj/RVj94Adw6RMhTN0L+sZ2Zk6aGdsFYqtuuQp631FzLVG8KpH6KH7rmOYXqGKNWgfPMr46Qb
QqfDdyz4KoZ5SgAlZRG6wBtJv7+6BnyWcMiFBmLzrSezWB+onxH53boIVnE9rTNny4d/rK1/Q7z5
zpH75wOj4oV9HGEmiSgCzLY3pxSV7tJ0g8y+0AHFtlj4SKNeaB9TiuKYW2GBlU1Dz9Nh2pMjZI5w
9SLQdCht0VUveMSsYE0jxpzlBZpqjDX2UHn0uNP1wqPYK6VzhPlkaGZboa768EbryuFjADDZRTBh
GTCL+NGY+WVV/nMV/krUo93KTWY0Cq2W6B/+Jg/A5H4prKpuv9qQv8L3eDVY3X1Tp53+C7/9V3ac
ORDkeSN6EKBIAZH7DQFxReoKoNeSfmHm7OJ1Iuq08gHx2LzhC41r/908dIHxgAuD2qKHj0fqdI/g
Wfs3buKvXKbvZ8IsGqWegMYFQ/A3pEEYp6udLGX4ZRrIim4CsZZI58rGos1xgSwelIa/3GSzMP6x
cLh2gomPMpDh1qJSSVPmn3oaLm1uem+B+2VxsqHwv7oGXEJvXIyshazrzWXXaziOf+PaviEFmmtN
vsssQT01zpf2m7tedp1TzcCqvgy1HzTRqUjS9kPtKl7mrYqyNBPvlkSndnPVFUxi7H0w5ZV+LIdI
CG/DgIKMGNuqtEnuyhJerb/NmSXXVxXIb8a7sNj9Rp7+/J79tiQDL4wJvB4QYBpLbxUILCezMI2J
vNd67Nl1d/0qLAx9plin6/yXJ/P7sVj4ofnPjQNDoPz1yXhkLDgLVsMrusFjDF2HKna6T12L/sVf
DvXbIjCKCrTxYO4BfAjfBjQnqWJ3ce32taXVxM2VVlKV3yZntYKnjl5G52EWgJrF39QT3gjNsAaC
hAtkNIOcEqCet2ErtUBaCxlYnyHIOK7eJojlj5gDxHTL8OPxahxrTrwmVfSCix2OXbteSpkAybMW
d3oATjtTLefxotVneuMlkyoKGhhxMLaHv0mD8aTfvCycYARlmAefgDBx3i7ZIJuFbEbZfc7jAnUa
zOhWpW+HcJE8H70ipzgdk0EM4Y3lpQXrY2jRwEbqEZ4gwTKp/Gx95Vk25bdwMGICbH9+pSEHOJDe
vv0IwJhVEl3olWdMQ7IEYCV5clTx0KdaDTydVqqQbbiFzcETyZvUhGhryHMO6K5LHd8BulLLM3wq
UogNEL2Ue+GWpfFZsXURIrLt+n3Aiu3zuTBKtH4JI3AencLZeCod9C0LOglgObW8cVJ3JefIYC5p
8cWg7/mEZrso2/0YLrV+1MqLpgcADeF0P5T8zbzJcZjhluR52PHMXPCBHLrx8oIUtcTZwgiUx3wH
XVO7LDGOWPM2xM3RzGz4ZOgUxnKzCKOhAVAKd1rdqTlq2MzWfikJwYNEEgFLjSzh0DipG1twZGDN
0axsFeGNh4FR/8x0g2Iq9ae+uK79NkYC3RmW9jJHimO8GHF6Yi0tuEpx6yCUOetlPA05m6WdKrNn
4tPtEkTAwisUxju/FRXy6D8uIChVzqW2iFuF5c5Gi4UbGtgty29YMhMw64ZRerPvhzTkjyISK/D9
Aa8p+V/f0TPDknuvgG6Sb1lyHQ4LXq4D7sHoFSuHXkROIF69jmvKftxVv6pm7lwQi5EPzLPKq4u2
liMEIydPzBE9KyJrW0VqnGXFGvVcHqHLLJeOFlv5zauAzA77Mg3L5r5VQRdhxuChNhxucNxyeacm
nFlZNZkra56Zt9h8IVJoThodVKaq2Luw/KVYX/tmmbiH3TKVHD9AVs9J38e1HXJPdDTG9XxOEX6t
im2mgfrHu9JZPH63hmSLXESZiHC57r0UrM2+w+SPM47ciSiwl7RQuJjOTc36lV7v8xP0rN6bLhI8
L/gWaAU+r8JYIsBV8uRVRDTGB0dxSitXz1/OI2j1Eh+DHHnrbQh/aH1d4x7L9Z1HjemfJoSiOb2y
KWKTt8H5qoqbwQieUxz7/IDa02ok9Us/Mfe4x82t/DbSWOZ26pjqDkVOUkD/VKqFLjWePqFZoia1
nh5E3PL/3olrXuCIAVl4Q+qoyTL8ueA9X+WqTfDIKxKxsvekeaV9NJeRA8GXmicRDOSNpupzvOkB
/BUGxPu8iwyac1rA7TbXxlGFL+wlzbN6i7zvaFa1VxRGHJ/JuhOclhhNPrkr7Qeo0oWZlsZ+ZCJT
XuelPoQ2urW4jwnvoJigAspgbYPjzZi+69tgxc3O3cYDYDR/nzSox7ZsfThowT8KJsZ7OcqpICaQ
ovOKd52TF1BYyNXNE24Rd7OdA8oXw2SdoeQB7t4sslcd6PcaDPaMFdoQcY6pNfBsepQmugB4oQOA
Hu25Epbe+wQ1VB/DwqFLlhip3sKf6z2BmHCzV15W4laRiREZt81I3g7wKaVlkJ9SrxxxmobLSJgN
X/UM+j83wXblmjHyqxi4gGxZ8jy7qrp8dKIbtSBvzeIpMFFmJaoZGMoBPIJZlzTHBtYQFE4M1y47
3Wl+17vTKGl9Bx6hcuihmsa7Bmg4Hq2LbTljf4PBAG3sQ0mXmqeEHiEm2uAoaLZjH9rbJgqOZoJN
1ClEqqaDrehge3tKGMByGyVTE5cqezKq06o0GSGq/hnhSfjQTOZLlWPrdDNxF3kXHBd2I9Tdnr5u
Z3AV/YoPMOMXn4nvoDnxHCQfh/YdHKMZrWdEpW/Qe5hN7bBugLK0B4ZkNlmlRrpmgGGCgk439MyV
+LDGueXTwlwlTp6EqMA/iV61XFLcSdpV9OdMtoLFfbW+NjEUxOufdQhR39ycGdPPLjlWiG6jrZDl
JRTD81hC3sUMB8W4HazENt37COX179N+4eKLjs1/peU/R5wxSBJ4u4euySNe7HLUpNMnGB/mDv5c
1k0BEpwg42M/4G5x1TGJc9hZJtwPFkC0Rwd0MffYi2QiYbWsmAvzflpZwZvrx2kQYe6Boaa4cQvC
7m5ImAxZm0g7a/jJaudavrebpX5IXFqyrCEwEtAYWzFVh7CbRvEqGvaYS8lsz79OOVNviyls0X+i
ExtqpvBtV3/xUZeR9w3q2vJlpqE7v8PpBOQI0ksKbV46OgJ6BzRtI0Dne/4wHmisxUBR+zwF2RI2
duNceTXbKtMENTnI4Ek635tuiXsN/r6dJHbN2UJDkiRVy3kFlBatNfg/Ia1VPSeuM/rvw1qtPopE
vQ/tdEMHb4XdJhKuH+7wmoIEUDk7Wb2NdD1rDXEN03l5SF0GMZcIHwPuDFV1PaMYJA5wAzJU5UnQ
9ENWooXMxheq6GJABTneeD6ooi1Iz6RjhJepIdnhHhUZd83IRRIFO69T5HpqBzxxBmCVtLZ9dGYn
dw+pwCFYbRRQlYJhpRdYtwL5fv8DHDuYEkdbMFHo9wnmJsvDohZPXVuDaq173/IH/ahaVvUmkGEo
P+hoylAuq1UYSXEEv5DpZWNPkQh3CRDz6pgWqlwOGtfgptskVefRrGQSNPTxZ6fBrfILoJRuWkC3
YZSDbH3gQb8bI9FFG2hbgYKGlLZ9EO9G+ot1eEwbfABvGAUzvzxOoSCtzb/mceupxNl2MYwj0KWB
WjU8e095VnYjXS6mvP2ZfduQAkPnfs6aDmzKDMmZbQkoGeSdDwhPCeHvRDpL3Ms6287IUXCHDcjG
UjBh4iCZWbH+W0siu32U3jKZbSUhkPBy97FJH+ljT7wOuR+aCNcAwyaUFNaaOukBtTxIM+bCxBxf
6j6zSEnho01sPUi/IyOyU20AA/gIdJTvPIwBzkx6Aw/CVA5R6WjOdvWnBmuAsW+K8Cloh5ZTwWo0
qpIjqDl6DQK6MmEyGAYy+7hCY9o9+m5AFjzb5G7WFvyuIJaVMRyCGan32eALcVwKbMYskHe9U+K7
NSlRC/qAmNKMjc2FkpfE9Jvw3pYmIDa1yx49x5BuZ6YHieIGYWRlds64nxfOVGZ5xLFHOG+dfj+B
VuN3TPcXvgzVrZR3aQg6WtXHISlNnKz8qOYjbukknFEL1IXRc4KuGh9JMITUj64aZfh5nvsWkoUL
Qekq68qJbVEJYXKpVkQmZckTZe4RiM9QOd9Ga1irZIeNMQ5NjMNa+gabSDCy15sEpTluPzF8NSnS
93ZPODRml/q5g/kAsidY/7bpWIQJiHFGml5qcSNFhuRAd1wLzEm/1aPFjSXMlOYMxsHCf/D0X3eC
QQqUj1EgGEx/qM35xg7NduyCK6ddY7wQrdosxQIsBjVLs6TBU42nVHXx4zGyYTrOI+XfqB5iYFRc
MWgCh2eE01iEk1WbVdOc3+q5tNPkeYLsgq0tvmlZM5990tHpQQM+4aocLUzzSUow8vlZ2K1JKmyF
YQQESXc1NXGM3WkIBw0FwWVbzLgtqp1fuWQpmZuabH7qhJTByWZOO8W3WuVML67CNLI5n1X75j0A
0GBzqVNFkvnAIMi8In3Tm4ZXC6Zk2KcTDkkvpVNTGhc9bgnwiNMRusCxdyP8kHfZj90V6+6MTRN4
H4nq1vMEWWDoSZNvqtCsxxSIH5k1kAhK7VRDClq3/L35tIGB6Nu5jiO2SyfnvPDuAWHIuaB7Dbl8
53jCnO2P14OhFs+lhrbDQ5UDga+58hZvyj5N8ZwV8hRgSQzRqelZC4gQrOQE5cGXvlm7desm7XUz
O9mkdlk9xA5+Z6oBkboDv4L0CrDLqeFYrZZcgi0mLDrKwTGpdTJ1lHxZlBTyZZJj4TGmqkahCC4r
nKkrf3bQbcBSmwnMt8Z2TREIwpiKzcbQmQcy+AnpJYUnzxlTTb1eerNL/RTimrZMx8X1+uplyp2F
mwK/0GQ+Q2Yzp98PXQz07lgwiScx+FkRxwyFSAwWJIGovtqs9/gpo2aBm2xZ1vIK0a/Xt8DPbRvs
DMzQeDflMhusUxwKb3wIde2NeJzNDvcfqX9TdMMoM1mYXBxT5GOxZBL5THSsj3RIM56aamjodrsl
tnSyLeQE7veAX3uHnQJJCDFAOz0lI6hB6OyDqR9YTiGULb4IqIkJlYKYHJ5EhG42itXRwtI/ObGD
tcNaxeRRP169dqpNalVbDeN3bJGZVPY7NU2DWRjtbNpiVuqtZkmioje372x/WdqeG6JNxR0kluJG
ztgv84pTLWfimiEbRFe9zmV2TPN2Ge9CVDqGc4x7fX0C90JNwcZm+eQHEEkmQmcIxZSvSXxmagkT
z9Zkoi7yucSZ+UfVuFQMz/Jzj6QZQYqEfwwxSJ2Jzns85UwV+KOwqFNtTrrTywzUgrdsNazsWFPx
+mDLWegUSRirbGfmeTzSwhnNqY8trOVmv+RjqtQeSq1fXUeC5ggf1CsrirGeCViKx2jlWzxx4KMD
3yoGzWQg99rqxesWU6GvPyJHsgwm0W2cyqzKP7cM/03PCOekJPEY6ETBb6KlIJDxHkvq+fOSKlNn
TrlVo1qM7XtfJ5B4JNf7l0O+7RzSpgJoH/imnefGJE6/dg5XAUvAVnioBOFspjc/lkaNhABb15+v
7vdDAaImx/XMwIjR1JsmpZtnQk90Jz7jrG3iUxf63kRSSLAmdv35WN+7gf/sVTu0qSPHCyCAeeHv
UymEHIbamON9XrxmpJAZc0M43gbKz3kNIa867IUa49jqZWx9EO+bEU+4GB1T5VJ304Uwk42EktfE
nh+R+efso8Vu1KRIUTCwJ0RhP/PTn0//t1uFFDSSbwmQY8px1za//4dy9SLTRmWISb+owlk4DzYo
UxayuVJC/flQv605j343zgIhkyDk+N+2jkmjmLiTQL0kOWo26yldMcp8hFBkXpEwBcf+tyX3doSC
IDeyp6jWcMzAdd/aJsh+8OKMWcGLQPiCb1cLL9vtWBDZ7zMX3u+6SxPyfZKJlZ+/1m4E5I5oBwfn
z9f+9jYzNQ2wtjBTVV434KS/3ua5VcuEwID3iZ4EpeMKvmt9jbFdIgL++Uhv77IRSedqPRvgFxOk
t83risQw9pzS+TS2XVRdg4UyG1RRUqmdptw1WeOfD/grrJUBDeJ2tJ2NvwITPtpHv16aKmNNMFnl
J8j3pp+MaJsJcwTFleeayr5esLwpsjVPtlEV5OyMfz6B7wJ+/3wDSbU814gJRlH8b3QkqRLz2hFR
+6nP7TVr98yydLWn65En5Xf0qr6dQI2w5yEqb+L3z6a4FSAz5QFxVDDOz/OPm9OU2NPQrwqslbe4
Q/+VakHXMZBI8ghEYYZd7CkrBtLqVIpojeGp2SyndeymDksZmxd/g6C56b+qCK2qVwcjoBn5yIoW
3T4mmXfVuWC0HOtdV1kmt4KtbNIuS7qowW0HEOU8M+xsyG2iwTNbvBBScFrRjwb9QGpP1Kwq1yRN
JWaLZnt1HZMspyVOo3Rthmzm/sdZKelMutMymSZLW9GW/fPt/23BRT4KnmEQoVDr/b60RyqL3LL1
+tzlvUfOmgllSiBYQiYD+Nmy/vMhzdvyywMn1KJgzowGAVHQ3G/mysycUEwb4vk5ycBuexAbk7C6
Nq4BlXUDI4ozACGUjBRRi5OapNCqG3M2fz6Nt1fuoaBuEzmNEg3v3FuJWDQ525lnmT9XHe3PC5jp
qvngVrMrr9xB3fz5YG8jCPiiIPLoFIUexsL+W7XS0LEz0M3D8GnqRakfgzIyy6Ishcms/nwo980r
zbdjH2LMXyImbx4wql9faWN2U9ft5H5ALsCOdyntS5UdMtqoVLrwfNkdkEHTDX9ENGxYlwsan4+k
wgGENUFblxYMJY+Z34vZq8lDHQ1E8sEuMiqUHIeI9TXvSszSt/5imTZArAzz5jwBD2INAxPj0xN6
bVycVQXsRVlmmUmRMzUmXlMQVEt/Bq5brPWh7ezMv/7zTXhzv7kHeGN4Nu8pzrS/D4KDIFNJE47L
h7FBEQMX845RBdZXM/4Nj38+lPdmPZtnSvAKAVyEbIsI8/56v+dO0FN1/PQBFcjvxxoDWqfV1JtU
fyTUE4J+zN5rQDrchXZpTZf0509yQoqsoECwubmBH5l+JrWgINK5DSav89mqytHSGE6IHM2nQjTV
fFw9QL7eHrVLyuNCE9Smw8/BH9MiM0Sy0LPj3dGxrfnd1DXmgeug5CjW90l89KM1MTl0QNXOCnLz
JEuHrGXeRBOBv9spWZjG8s8RGm8kaxeJMVM8pziG8IWr08y0QP58S+NfHx+Ca+iFubaxiwrYC3H+
+fWW9lwBemMifa0nL3oqJRbNB5fx6CmsYuHT48/VIfOX5HKNizrdCT9tT41b1Y8ga23YxUg7MDTN
vE2CM9ywwd2i/5BSvw639TJM+RYyAHZ3SXnXMGp7nYQ/iE0orXzdMssJ301B2l3mdjFcsyPlmmo9
RwjRAhP5UTNHni5Sif4ENITE9nd0DatHS1uK4qDGIW47JPLWZ1eqDn5tedfRKqedEmu/ZyZeP4L/
9S9qEI0Mf4SindfBoCwhl9efwAEg2YGFPOhx3dvO7j/ZO5PluJE0675K279HGuCOcdGLDsRMRnAU
SeUGRpEi5nly4On/A2ZWlcjMkqz21Yuy6pLECCIQcPf73XuurBrnXrA+P1cRyJdV0NgREkbYtjuR
FMX96Mj+IZYSzIira5BINHS7r2nvta+4ZJs7wFYt26Kg3yeqT7aMCSZCeMyLFDBML9ZWvZkPx6wo
8Th7A4JNlCSPvWuDJHWDHv7b2JT3JMSRxExDAxZLi6pPEvzG7Cb9m5i69nfDmc0vUW9RSqDs/CJ1
2nhjxlN88fM74i83BNuvxZ3GToV50F/MY73VemVqNvlrXRAgp0KuShVMUgM/2M9f6N2X8K/ViVuP
85QQzOPpK2Od+mzHUCJPBR3n0asxltxK8r2IiZICI6aCMyO/LvLgNiY7T81mZpEClkMVZ7shtoCA
Zh1uKDxs9lVjN96x0GrnC8tQy/ahz7qHPGdNF12R0xTSGeaNPiTFG1gR95JktHMzQBh99BKObyuj
xE7uQwC6krnHx6s5uY2okTKiMkYPvanxptdkya8ldd9sjdDSnynglv7Mueo/2iK8X5H3q882zQTB
/NnKBIowdWhxLV75rgBdEkGRbuysBK9pN7r95efX/+PD9I8XczApLlss9s9SfPzmB7PJtrrxilfA
3Tn+LKXfU28o2lWep6fBlFTIKFqqbhjPUh3489f+ZMLjxZdtANsgbgB4EOLzlsDQnFaZ7jS/mv1y
l0WxjHZQz7K9mtUz9GI67TVPrXtqfcAyNpq9p2qR8tmfvw1rebp9uAWdxay5+EEMjGPU3328BtjE
c8YHkfMa9gwOkNOalKp4amjWRM1nggRmrvZO3qmeYFaVM+0p832JbnUaqiWURr+sdjUbobmX4CmZ
T9DimMfo6RSqa6d4KpxLSBv4snN5jwaaXZUad+fKZjA2+XOnGLtQYx74TgW4mG0jFJ/RjN8mO4nP
kvjWLkUp3scg8q6omgPWWAZt/23Kov6Lbon0RitcFghbGeNWim6EbdTE4f2YeVHi4+jmF4iUAYK4
CxkBOEkNKQAKXXFnWpp7GUeT+WigagcAb4nG/OL7vVy7z9cWGAXHfZvTrPO56wnyD+M10rqvdWxa
Z62WyUMVww6B0Vno4F4XetXPP85PTTfcVQ7HLFy3+JGIY2ON+/Rx6iJrcpbO70mVmEdkMyBQQT9p
FwiVyZZBRMeT3gqb10rq2UMcqu4yjj39Rhs8uf3Fe/mbW4udKJ5eLFnC+YtyJAWztlSN6XfX5gS6
8sCCfsNHMDGXKorv7Nqd17ld2sQK7dtE3RCxIXuoftVt8neXhLwmGzOJN9Lk9PnxkuDFafN2drLv
AcHDfm23oDRtaKek5jK72+rQwO7rpui3kx0Fm8oL1NfIbYZqH7Wzcf+La/I3twQUSdRLbk6McZ8r
o+a8Bw6r0uR76Oj2HTyK9hZupQZRk2WMJaY/91ndHSuzyA+ZksapI0WMiJt16jp2IhfLazEOlwAX
5Rve7NpauXWc3v38Xb734328cTkk8PAVLp+bbXy2cTZjbkEY5kMKFaMhFBewZyWoymFd50Cua12k
aFN5SbVIZ6HyriGeWlyvMF6jcHmURJTQRtdNaTtPcUe0DNGe4UehtdEptYlI1FKqsw3k5BBCxTTB
8i6gyJbuPCBmJPP6VWO4pU9Zq1XtNG7obZJ22oni8IG/MDra5fvHSDqSjUgCk3Ybjuy7YNXF6WXO
gJ6zgMxpAs7qrMAMNCZM3xlXP1gDogK7yPauE6o4RHkmm1XjYHTiGcKgb6k2aq+lFxcMy7F4Ev9W
TAQ7mwyu3+JaOY30SLUgHCuaE7l+pXHAVjQ2O90OxWPXlPETpdUdQQkBJLAdEuhfP/90jL8sW46N
g9PiK45nmkPlpxt6yIMp92qz/47qXYdfWN2sluQcmdK+BU5CMiRlptTOoOTcxirfoll3IC1AlBh3
0inbB8vLwkvdGdMvgnAmExJWgW2TNBlfhjBxfLNm3PvHu/5vSv1+qr7/7/97fs3pa41bDikv3YfU
hGciBvz7kPr/NTGPu49Bi/d/8o+ghe79RoTBkpxS2CyYS6PDnyl1wzB/Y4+KxdZBJodBJv6ZtJDO
EkgnPcAa8P4nvIc/kxaSpIWgjZMft5hmubs+BSt+FrRgo/RhjbN0VFre10Is03k/6Nofn6557bSt
Su2RjHCFH4fj+cgMeKF6Qii8KKvBFVTD1JQq9rtU5FmuP3ZsuQ1Ok1Xe3ovc7OZmtUjzYkOMtKlG
KlaHoq7cuxg/Smt3fp8UDE7ogVJmsTXlCEmPVvFpn2jjyHiE85rIh0PTI9wM0HO6vuiqU5FNEEAH
IPtEZd2quLSCRB15LA06YT17Ok1mENxjKa3YOdtPWlsOu7EcnNDXlbcG+1JdJsv8G8IqOXnLSsV9
ZMfwNeKoJwiHiQxiJsuEB/2opn0ga2aImTa4kNs5HaxnvRIL969rh1OsR0zwRLTsTjiAx0y/ZajD
AVNDtsPLkLlryyshKNE14pyJjA+4LIFw7GpNK/mZ5Dl3gEmGnmM2AkqUm9AXORVuie1RZuRg5yES
CR0A2uAQDFeC8rKvGL/wW9hYaHbsnrt11LY8DsNqgmqITW1Goczx01HO+tQBE38I5pIRK5ChSh0Y
+ShkjMbiFzUDvRdPDHvry5F+rl0rwNWbRjpsbBBEYK2N5nLECl+t2ZmMG53jerUiDGkdbPxcDx4g
2Ev2ZVRtISzXUHzbRs9WA7f6WkPa129qO90IGr/zneyygJXDUkikS544hhinQT7OB4fZuNmUa72H
1sO2M9/XZRCtSd707laM47gZu4QgZCgGrLii07nQIaUV/jJweQOCrD/PlgGL0uLbCDkghl5VmNMz
jEkPRFmTWzvaL6s7o2iiCzwx2RO2XnsV6OgVfoUtc58BLdHXonGuQJ837MrZKjS4GOkRRVHmpjGU
MWzYY9ZbajcUDKjGu1JWXe3qoMFaU5vhMWJrAUtB5imOJWlVACT77FVPtPLQBYk4dLlDyNdygt/5
NjQoC/gxvuFbN4BFtd2Q7sKuFvcBWLnD2OTOVmScHYGMBe2daw4vOu5AeMVIxQEuqpw49hQfWLFk
7k8hJlc/tF3jMreRBNLIcr+6thQ73MI20WV2OsbaGihUaamDl+s2qO8tTHTnGkXnW9blNHPU4fTQ
Iwjtg5keel/TdPAAlQaMaaiW3ttSFeeasjeQLiWcwBUm2MC32nSxAATlFzusARlrXnEovDh87Oos
V2h5QXabQir0cfZVu6EjLltCCGsgKQPMNlP9BqMOPQTYobwt3AF2Ca6FqecCJmiC7bCrrmC+etvW
1rPvhZFOh9prS19FdbKi/cNbFUH3kuC3XEtIzr5FtnufQElGrhfPTG0frayhITgNOWp5g3CadF2z
Pw6zcVVBme7t67HVgpCXTS27n5r/rop/BAZ/sSrSMeiykvz7ZfFUFt3zx2Xxz3/zz3XR/I3jMxNC
Jm06ZT4/rovgWEBs6gxZ2cZywP7numiymOo6f0RkAyn4Pbb457pomr+hjlgsiwKzD8Zp4z9ZGM1P
EUQL/VK3cZEY6LUY39HhPy6M1VymGL+n6Iq4DyY5TA9agiVTWL7FI2/aO2Uqiy1j4IjvSiyrU8hB
wM/iMHptAwZlKyfMBbBpParVIZpriHll62ACboS3yYvYpYyKTqFLpsVN9hjPZn1ZtrP+mshQeczU
Uk7sBNOcaUEwDHIH1b/84nSdQy9M7Q3DEYN1M54aYJ6bqEsVpy+RTat0Yj5SGZ7pG7gTMMJol3o/
VfEKuytlzUkxg9FjhDfAEdkIEWUHExf3BEfCBeNv6b1FR3BobimLicQGJ6wV+aYdxadsKMdDn/UO
5RV9c0Ajpva7iQt1M9QaEmMv1qXwHsdCSRJ/PHJ4nPNIgZM3J4/KIowse1mte9aTyDNwBSWz0fDU
ogEgwEFfZgnMTQciOIIWZo6VKLOm9WfC2TOhEBIiMdmRHvCLiK0jRQftdctew77ATmK9cEWmixQ7
XNDc0143H1gTW828cBrMp5ukMbAqj7aqdg3JnmxD2Gg8lYmZxWa2Z8TE0KfY2ku9CxBFCHid3Cex
isqatTatqNG5mHtVNHDwDPxkQm3GKO0TAANe2JADOhgYrr3hgqMTW5OOvD9Hu/QQuhoJ0nUlLPPr
wMjutm0hW2e1p6lXmCI4Izxq2N7ojRKjPKMdWrlx5+SBsSVuzj5/RRek80TRVA9sI/eGSyjfKSbf
vuJC0YoR+VPWJ4fY9Aq5ISZxA9aDhXHBJpNdHK8o+BqwdMcswpkCHzpVKVxJYRhHF4Igi51OtUkc
pzus5/DmKnXb2b1J1wDg+HXsNVFBZWwXHl0XKIjPxi2x8Ri6wR4O5dBtMjlZh1xhxCXd3T6Xospe
RFdTvOOlEL1gDdAH0rkBLr2wYzS5KlrPOLayGwFThhn9BXFiIIr1v0eJCXkdt6t1rXEFLRAwVfh7
2JhgEhMz36JwaTtofMXa4eVOmS2rnTEb6qYoO2PHGAWmBVhph6o+l61UKvT0QhhhvTjz2gHGhl0c
hlEHArOs0yvVZeYlHrj5CANCX82JjqLTk4tvZLJ1sTRv+yw82xFIpHVv2py0nPYpUmnwO0QCVjHI
iDBtgAOmdQrXDZP2Fwj+Zwvzxs1yZ18FRquvHV0WG7s2TnMCzgZkQOe7srK2YC4g+Jiy0t8oOtOv
SisNn0LKjy6a2hwvyyHN9m2Gqj7FdrhLEvYNARLyKqir9lWMdChycvXuQpM+DgaI4tJNnYdZ6FeF
TGrf0QL7Mp0H6xKzN8yfpB0frbocGSAg5VyqWIqvOX1ltKRNcxmuxkyXt7Yw+41RtPJNc9wo9zuu
xjadEwhsXfZCoaLnNyQq3LXWT7W3SgfbvKvkqCJfOEP5ggoa3luJGep0bTTWty6n4qTglM3PwHaW
ufQQYECEcIUd5jDqdkmzVp3jNkwS/IwYnWURuntlsZPBcT64q56zPFDy0OBG7yHTGl7U33cArPyM
63NP2wHNXkl564rpEps4m8w08PaaQ7R4RT7HObo0o3mwWjL3VdlFdO1lbrwfgrJ4hazlrTMdh9aq
ynV6xUjwLE0VBjGh5LbLG/cwycVZzd19Z2glepYxTmLv9TLwx27+4upQkigSCCmkcOr4nGQgEcpe
l7+XGQi+POq1tRoNE+4ko/Svljt6a2lU820Jtss3nWZ8TCNaeS2ZlCfBbKJdDY56wUU2bAac529h
Omp+atWU6WURldemkE+imHNUWmBYA+7b66mwyq2Rhd21aJpqsSLrd7hZ59THip7WW0zaIRbFWn8m
o9WsTdWXtzQVlZ0/jZH0cXRyMDC68E3Nob4vhsL5ivg6a+uZW2sz88jxo24aOAzS/LwuSp787gh0
yXEH+yTqOWQKrMmtGRriS1gDHnZHKzqWECCvaziF667WwdBMXjR9pxawu0O1qSmOEez5W6zkMFaM
NgcYzXHTMAZxmBvM+b4p6u95HsuNoUoPho4oTwoZ1Gca3FzORTneZI626fEkn+pBWIDspzgKDtLW
0lOkGzXRkzqhW2EQ90mbVVjy3OlOH41W0WoZebemp7r94HbqUKogRrSiLgw7XKxfoRamj7lX1o+h
WzTXRZ8FDxXHjIte1WoVYVf6YnDI2lAynewY0U2bAFvCSreLNlqb/LbsWDuhdwcKLAYKKZz+C6o9
7N+Y/uW1RlDbty2z3EB30q9rUI1y40BXOhajBn+NES2JUchlKe5N6qfc0pRcx258MpVjrYgd27tJ
5YwiE/gfR0KS9ovg52uYwmnCCzvmiHaie4/TbLV73ZxZ6N0CrBhm1TbeAlC1L524qu7pGaThTCOD
kIKrZSu9dkd12ddls20rxhh/jEj+Kxn9YnMMC+une2P/OYvfyqaIP6hGf/yrf+yOkYYM3B8WohB2
Mrjy/1KNhPkbyhCPJsAY+FHY5/6Dz2EKIPQOvgKdQD3RmQXq8Q/VSPxmoZ/jCKDtddGU/qPd8SdN
ns0xSu1CoMDmh5tQLBLZj15CCL5lVfe9Ohej9DbDuLQslDJhypY643Bja9Z0TBTg142upx0MaHP4
kpo8t1etV9SPP5wsrv/QtX/kNBgfTSzv7wZ3DuNGyCPMa2yuyI/vhrna0gHXI53WQOBCmiqp3HBK
m/HfAH4a+diEbsMpl11w7iIz10mD+hPMLfsauEXFq9d1VAcxPO3XIsuML3jC6DUCtxB8J4RO++LP
3/H75OhfAv0f75hZ3dL0bTFM+Dw8NJdRgO1N3VmykIRrm9DPl4EhH/FHZwLHOkzKoO0Mru5qXkYL
kA11ucuHhjaQhiD8K2BYuG1M9Ggj6eJyWHV5xATaadhNbMh2RNdM9o95C0KMnYjuPbRRfZFmI1U9
pFfsU9xEQ777+W/1148Bs5aO0o8RkxD/53GZM2nhqFVZey66wHsoQyy70OqBP1OjRvUYCRDvrgqM
7OnnL7vcaz9eS4yfeIDxm8KtWP5jeVs/+FotXYVm1YbFuXBn42ykUX8uMI3T0x49/PyVPgr3BO95
JZofOJJiRqN/99N9ViE5zTWq0dmtdPO5hlCZ7YLOhfCVVtFGr3vadqQ+MfhIyM7lv7ppPs7jlpdf
Js7QKjDNcC79/PKOI+MohHt3XpC0zznR0uc0W96DNeftxm7QGicWqGg3ZvV7PUDpfO8yrz2M3mRe
KtIfpA6Y1qY+AaD8i2wqIdeRO03fK40aUl2bc8dHyTRJbEgmbH9oJf8Wp/IJuPH+/pl8CA7VANcW
287HD0q3e6uwrEADRRjkz4SD23BFV0MHVZuhahEeR4KE30LXqy7VXEcEGU0V+8IYnLfOmefSnygO
9wEVDN/jRjqvAxEG5xf+Bfxvn2+nBbIigZ8sno7FiPfxXdrgA/WGE+AJubMKPHfdedEM4W0RsKjK
7P1G1frNwBwNHCSpGL8xClRVcnzZooOlWZ3fVhlRJIZ+Y/g4JlQ9If91BNvr6guZNFx2DKxJ5iwi
W9xJBLcgaYvzuKhwgOMkJzMDaY4mxaVzZojyvYWkeSuS8BqQtFQrDuH1maLm++5d7LMX3c+IqZ9e
Mw6ayb6ObnKJyd/9ivhrHqNFN5zfJcQRvGTu8+2K6YNYRMZx0RuNRXmcE/VSEUO463U20qsx75xt
0NY9hRJC3NeRMXIQcTTETLLiwTfyBkiccVFrv/eL7llVrTiQ6q8ORu1lrzHuAr73i1YKVwXZFLxS
CNgULRUENsc3U3hX9ZgrYuhNvYV5hvyaMSgJ/WGkhZQuQRTaHEfsuq+8K+oOkG8533Z7lhox0g6E
vsu5NHtSOdhMQZTozpIdOrCXaBSE2vn87Noch1tdkbUeUjfcakrpzyQfx7f2XVye34Xm4l10Vov+
LBclenoXpZtFn846ScctOvTKe5evEa6Rsqka4kTtBLSD4cFC7DYX3RujMBI4O6tNaC6y+Lgo5PG7
WJ68C+ecexHRlXTUpZ3OdJjd9GNN0IlzHnH25jVCbxHz13bUlJMjC5MUS8sXQTi6Y8TZd31f6ecu
7fJUHWlunHeDBwDgkDcx7pNE0HGlOxpViJOkX6rnM6DaGrCl4uPK6evG+8d62GXpWG9saJK6T5CI
KiY8FrZT7tPJGSOONZnXMZrtJHfUGIDwh/PHWri1tSgJrjiCS5ucjIuURJYvbfNtkcWNx5SWxSvY
qCG2KZNj6ImIFKDQ+zhD8pxYYQ8xcqSMJt+0gBbSLTD2fPbd2eKJWQh6TKhPIwG5GtopRNihYI5Q
YRi7bxQTcmJb66XodrHp9u7ZQs4NjoV0OrJ6fkFyZp72LXOLJtpUGGHyTdAOc81UoC3i7ZTZ+bTX
2zavfIuUdew70MKzXRPXMYlO2xSPuGKoIMYBnKLep7muUTSnay2XnBarJM+9/CAbr8s2adTZt3MP
dHiL5i+Mi2iMWlo3nYjZ0C7gEFHcsRjLYxLCmd/2Fe+A8t1sqbg1FNks4nXVeMrdiVtb46vSrAOD
uFsjLStbh4EM+7VTQHRexU679LnR0Dp/J2/i2WuXN5CjgZPqPhjI4fswdlLkmJSg4DouY2DNfUAP
mTY2lXedBGNi+mAC4B/n+DC1Cz3IzK1RUS3G2/WcamPg+yzhTwID26SAo9HL+XurpUCn4PYJ5dKB
HWvvSQoNw/9UThpcRkA9Z4Mm8DleuVSTynuyuaI/25VHzU7h1d3J6guWpLB1Uv4BkFuuVgD4q/hK
wLyIjpQHZ2rbwmfkWA/J495MhPVMhTXuPNfg5t2SrnLkBtYUg7a8J8C1zojhtT4xJgJYQFWycWRn
kYTJcNeSMPpWNZHcD84I4tFNLUrXCjfg51hZibRQNAP5MlVJ86bF63BvdBp/Y6QvwMVHOTmUflDB
Ss2zEoJKIicE/EY1u/cA6nG5OZOESjEna6P2mjK/zvX1epkcRmPBGytbHroXrGDeg3R17u6cp2Sz
dg2PMjiy5YG4Tpo+TW+FS1nxQZkYqk8dVcpsPimiubZIGdPPPOa8dFnO87DCUtjNlJc5yy+/vPWR
5xPvq6Lhk85YfgtSylyqBdcBrigd+OpUGWm3m6Jxll7Enl1ByJ/xTMU8GF3V+DiXxEDF2fUQjY3q
T7mGu3wV632ttopwidxMQ01xH/8/ZGR+Ix4gyjOWfTL2wweanL2jO8Qx2kpkpdwXwByeRxxhpLeb
ZLqVndLbi5BtbsLAuEiTO5fVYtcWunGuvbD+Ci+QrqTIjGJxLN3Q6y+CqAyH9dRgK2aDO8ldRUt3
6utOPb2kWWpdq77Vy32tT0P6ODJYbfd5oOVv0+wtzxBSE9Gac4BLXQr233Zb2bn3qOkBWiFtpUSF
TR5zUzNGFOp27YWXp4m1tkQjQh57+KZX5GO8hybRhnCTiYKvCUKz9A5mURqIEDyQp6NrcEttxuWJ
DXgWTPhWDfOwYZEZ6wuj6QWZUC/rBlZa0M1svREfGg8zkgZTxTjOXtcYr11bwHrODcMZDvEo+FEq
N6LZB4Nuh0sZNWd3LfVsPFXD0J3U5GR3yUByzHXaPda9gaKv0ebDSQmfgSAl+1ieCluZl1qnoyhE
FD4PFyHJdPg9VptH9+xE2lcqTXmM8OhsB4B7LeBpbxzcmlVgqu+oDzPiJ6OcpTusZnZg05eKzL/H
D6M8iNGnloZHLajGb8xMtcHPnNam+AjP2g11FMG8a3qwfpt4XkbhpCISea2orrDOuV3R3FRXg26T
DI9AP0zsblrU8opPbXQLyseamZ7aldu2mFOVBAkzZMJtdjPACN6qqeB5T8EEVjzAO1A/jtZk3Cfv
vZCsdN4D93reXhceo8JtLyoPwZZCynGl+q9UDI+uQVJmcL5YomCmP+LsN09msHDL6gCrNYs7d/QG
Ex+fJgcHZhGx7NLy0mmqSF4LpWf2AbKFx++llBae0kaj4hhnPc8MdmN9d8roMOMYSex320ZuGq1J
UOiHCXRFA1PIhgFvBpHzR0Lhv0rKL5QUTpKLd+3fjxlvo/L1+/8c2uy5eP3RtfPnP/xTTYFbaiwJ
AXhLS4Dtx7Y//ghTIeqB4Xxqi0BLEThiUFPwzyHD/MuBY/LjUGbYxUiD//k/sN/8ka/54fBKRBY5
Rl+84wCdYCEy6vzx8Fo3Yd/kHkx47MSgIqYI1lAKgxDOlAeyS1hPYz4MJxz6MT081VMWWtpBH52z
KHvsvhSm0J3emvmNBxXqOuv1BysgPkTcgLRYaY4u+wJ2hY2BDdCcNChbeO74+jnnCnDCSijjOlEj
tAiZn+wxO0lt5EhbBaQ5LIoOMBKuQIVTNdTEb73ex+ec6+gvSfIVqcMazA7RJGUxX4/1+aL09Gss
kUQpmhGqJzAxK+VLZ9Ls1XTxW0tj2DqHMblxSvfsSLUbgZKBgyjevLQ4jQZ4QWXRTBz3W1OkJ0YU
12YyXeghf4uHNbVn8fNUdeW6rOcXq0uP2WC84Ht5qqd2W2ZB5jd5JB9pa9nHjWuvRp0+GPagM2kE
92x08ikdsmdHn0E3hOOt3qSn5Qp0OX1ddGG8JRV0ipZp1VZm7GckJqFVD1wVBWm4D+V46xaKzkDB
o5vs+QvUam/Hc47EEtNHGCqHOWOHqY08v3Ui/qYVH4GuChLg6t6OptuxotpKUqyssmeWi+eSh6YT
QWVY4fvfmPxCi3e67KZrM+OzmmS3RV2nvcJ8h6my3hJYXTEdTRiPcqFEBGwnWCpLvSV6E6cebiuN
/HNXxdOGABbXMsqfewPAhj7N6aoDqeAvrwWgddpowAjGVr/uxLijg+jCcEN8IYN+AYsJJG4avUmy
8xsKZE9pqi4EH87eLT2CPzG/IT0ND3NA1A6MDRXintTWacsLYdlK1pFnzpcgQo7lBMDPrNmxWOo+
1621mgqOb5C910EZP9MmBqdOqBe3nC84x8JBi5r4nNYYT5X+za3lFR3Nhm+PxmIM2s9W3+xrBZaj
xlXOUI0bVe5pUyH2oJO0Tjs87X0/X9jlRMR5XLAt0pBHz+FOgNJI87nI5apq9YciNF48OXarfEGT
dEwkWaRxEvf3psrARcDIYFTFaDpX9zIwolUadwSxRMmEhPOQT/8YaLblugN/wfZlPpV1kWzxKJwr
thjbbvl3/J6rSFGKMEr7KXaaaQ/ndV4hKZ4roVW/JwHdxk6CBbfRguFG2tx2mQoDnxXF8qHDDPva
mYZjXVrDARihe1CDBuI9mrJNTbs1jPpq2urUPxw5GrS+0DL50hnt79PQ2JeGm1Y0G6gyrs11A3kX
ZkbOgcGB+fgcOCUjnbAS8IE4oRYP5MMecqXZYHfNloYvipcw4gRnKgF+b+Q0+KnKgB7Y+P5lvK66
qdnUpopQHWwId6yYDbPi96gH8kSmRddFyQ6FEcdDCbgUAINlbQa2p6qYmpeioBeq0JJoQ5Ufu50J
L9LMPiiPczTYqQyujQ4rQFhw+8+JeCmNslq1NWmYaAD0pgQkF6fkc1t4Uz0c/1UdGPpaEUe/MnWn
B97BTTelzpOj2RQF1HAAh+aN89GFaae/UI0Wk+THpziip4eHja++g0ix/PkPEmSc2GZPErfcmwPG
Wwm1zA9cdY6t+jQHxq+C/J8ET9YMZGMWNHL5CP3uu/v7h1fzzLEH6OkUe2KKHLqM9CiyJUMheaD/
sJj+jbL+SQtbXmmxv2BP1fG6oxN//L1Gx1EyCapyL7r02Qt4Gi6P44SBqC9bCAYH/pv+C5lzUQE/
XUsGFSzgCJykWj4HWkJZAA1oyehNnRVtrBbiDylThoDmftSWXmh+X2rNL5qWp9vPf125aHt/eW0P
lwuKMtaaz1ED/BHjnFBat2/zRq6TMnevoTiCsGz1i6SEDISe8jK2inb7EQcOG3W+t7gvYPiRcmV8
HRbzRR8OrLrS2ntervkktDY0qF+Mds8B18YRRLXCqi4TdvHNNodapPLwQYdjxRTAPAOshAFZwqej
HKr6GuJ08s2lAvvnv+nf3EKk8BCTSQeQZPg8fxBZ7OWlMIt9JNqtWerXujdf53NT/+KKLi6uv1xR
E8WX6Da5CfzMH+8gb6QCkT/kXvUy89AqdT0ZsbnhrIwfxPYA27mQC0Ijv8mG6drp9PwmCllDzTl8
qxdM2LJVITAPWU+oi1DDCOGN/b3m2WfZDDuymXicqjj3w5Apaa2EegrReXZYSasNfFBGuHrT3tJ4
/qAalv1exOaxi12OIzaMOwro3wLSeKuCEloYO265Uxo4JNg5bthvCbazeFdyH03EI6ICiCgkeg7T
ivAiVl7Rz9f0hFKrKPjZnotQYhHudwz2WD//wP7mCQMhe+nQ0AkiWZ9zdbOjUa6lyYLToPG+nVA8
2axK2Cg+cv/z11qcbZ+/BQwekcZht3jMGz5+ZpDfYiczp2JvpcMtecRjXv7qgfn+Tfr0GssswDSX
/6Rm8NNrxBGB50zXi33pDdW2jZXwzWB+WZ708UzeDOjkMRXm3tPEGXxNtHGK7Kip4BHx9ZtLd8YK
z3gD0T9B+klYxCOPpxOA25NhhG+zPTJhD+J0nzHIWIHHG1e9PreXWWxvBrf6QgZ94cO51CVP8eRn
C4sYvEDn1x5ZFXQCuA4eTK1eVd1KF/GbVXALktQ5DSo9plYIK8tO2KAaHD0tg6BsEYHW0bvbshDR
xpTzrzKtf/ON/TOMxXOYGIH4+KEUouoUzM5ib2QcFBgKAD3r6NgVWsrvHHEFaIFO1tnknnPLhg2B
9MzhPr/qiGG7QVpsNJxj2zGY8ffSH7DuI/1pTCq5dnVM6Hh6zkGPg7wPrHPkiWRtNTyJqhK+g5NM
D1jUXuZWR5mM75Rkd0j3GKQ6TVGWpj+ATWK+gTK/kxl9MtV4G+K2XSUN96dZ8eBrbRLDFK8mED6B
NglrfqAFd/hFkP9vviSsGcv/GZI5nfHpGo1hTc5qHIo9UsOaLQ4jmJG3Y2InD6rwF5+I8XkIvqyO
DOTQvMG8CPcv38nalBND0L7YNwKh17Dbcu0GyTFgpfIMPp+55JacGbCshqVvFUj8UxxmJztlA9iX
gb0qCwAIcT4AjbTnnEJlkmJQ7b61qXGpDe5VBsEP8ZzdvirgAsiqfcmT+VZl00VO+gcT2XwRyvQ5
GJddKrVSyayf6p5ElSqZRMXdZoDZsu34SN+Pl7OpEIst/qLXYCTUOv5FNQ7bKugJgsKjOyhXXb8f
gmhoLtcj0six6Mf7uOMg6aZh7881Rz1rHu+bDrvXZGKyksO9SI3rWouPuLzgNjj9Gm43kDj+i5bz
vwTDckNW/bA1zKbdLF+jVlnn0hnvQfJwgEAH5ftU4VOs2S3pQXJSNXMyp+JvNzAI6gQCKVPl+tKz
1EuzNK33XOAki0+x5MziKbbiZmY+4cm8HRmf+rK09kORH7UhOc7w88gT8AXuuuzIoXiXB6wscThw
Y/LtsEdkHcP6HZ2sOKaGdR4wDUrRQFbjYKTmhq4laPu0CVvnrDOfBJ0av1iP7b/5erPXwQOC75g7
6nMmLEMoq7FZ5PvWmV6KFnSmzrr3/9k7k+62ja5b/5Vv3fGFVwEodIM7IQF2ojpKsiRPsNRY6Pse
v/4+oNPYft/EX+YZJMuJLIkEUYVT5+z97KUR6Bss66X+Oh+1IUsDbXSo9M5rPodtMA0NIPWYb6sy
nVQkyDMO2Ea7Z0bKCCuo1uCScs8ZATGlaqNwQEuyahXIyKvyNHiDE+RclrUTunPAc5GoDecIHZYq
30KVqrDHxO30udcpt0Stlwv9mP4wDO5ValNZBxwMeR6GesEHguZyb8Vo9RjfrWqtPdUMLtZOl14y
OT1Jo4u2BRYbL6oT3a0ArGbhcE+EAshilVmDUUxvZjNDDC3bE3joeJdEgIV5iHDI7O51c7xZqvnW
+v35+m+H7RcdNh7wlGR/3WCDCpx/fWujt679vr/27dv+bK9RmWASBoyL7ANZxx9iJUv/RLXCwQHJ
kVxabFT7v8ex0mADEadxagJ4g/+M1/G7lF98cmzKcPgo36xx/0isJOVSTPxQbFjEFNMAlLTsDU4y
Px1jqAfpC8Ks3RWc+UkDiAg3BtUIuK19Qi7/asNWWJXF3HroVJx1EpvNahynhBFAUq5Fa9/bvZ0c
ELUnl2OXHntbIkzlRtSAXBOppzADjDHoTJ3EEkMIPC63TLhkculkQ1TOpnQUWgVmx1Hf0W5LEO8u
njL6fdJOPLWyxlXA42PFjLtfxyAM1kJUwiV746lPnfsO/DVddbZ0EjpfTaUUbprx1xOVUGosb/W+
7OsnlXAzWFa9voqZ2HqZb31GFnqKdfW1Rw3L99I9LOguBa1OR8BiEmpqtypnLeCJvB+zHFtP1NWT
SYzFqq0ZbA4Kby9nIkbaXi7cXrH2NfrYIId66COMX/cMfYOWUn6Okw+ITOPKNLmUsDEbV1T80LTn
EsgkeOAtcBmEvc8I/XWZlWLvEbyGvpSKF/owGzpoqLtY1iWNPFKszcrkq4m8Heyu9ZbvjCVqqIh4
XFK8zXwVTFyCMtVbz2jV+TYoyEtE8O6lDb+SmatxYUgqcwRqmtdVvCC9NBMXg+wDPoGRfEh6fkRi
f0x5xaBJr7W14ZNrCzWc2TcG2zc/VVSug3OPHaX19DwF3U1YBP49BAVMAm1Yx71GX9Jp7snSTI6V
Q+Qb6K55U85ipgjh6umMTphDWHtbVe7PN0lUTTZg8KpxS4v7gJHnbdbb1FLCuWd+0TPT5V90ym77
iBcVxInc60rtbNSYWM0iyMaD5bQapq3lLmr5u1hFr6JGxflUNJpn9ZATTN9k8M+4aYWrkrQSw7ji
fv6AVrqcVXjp6RC9cuDgs5/5r9iHndCrSs4j3yb+BFDtmsH3iDuwJLnDKudLUTWowJv66fx5Z+hk
iQPhtmoH3i8eGGcFioOPviKTtjPt9CCow1nk3NUEajM55O60LW6VYlkLeMmmhzTkP9Hhv+oqL4SV
R5u5JPug43JhRryfmLV7Q8U6sazBPwy4yS9Di9VBM+/Jopu1Ni0+YbvjZrJZjeeLkZcsikHhr5ZJ
9poVAyYWxooHklwMT/rctGnS+Icpd9RT1sTlGlc1vp6a9pYODHkDPl7zarDFblZLLunidBiCsLmw
G4rdAOXbUa/8iNEoeZSJxaKcBv0YDXG+pCVyl+V8cRzy5NLWWKi6YCOwezwnxBqknmCdiLSPbvvQ
uDovLx3w/E6oneaNqNXxwdhY1ru4WGGib5YAVbrFoci3o9ATD8w0yzBBYHb+bDHWL8TV/Gj2/rKF
cAvQLnPQsXBtznf5TKdvA3XY2TaBTDxm784Gh2fqDgq38/kGWO5wlvhtJOd8S5fPWTs961ti6tid
P+a2G5YQAG6jkcmE18eq/0Jik7IzQt4qgFNKs05Vdj6VIJHL0WuEgH49qAlKdl4fQiH2FSLA1pne
OmstV/2DqLscSbIYr4zR2NpD/Ar4fgJcM+RHP9ESL7VYEYD1lV1gsE7pk6vHCeHCxjK5yfJMz48K
LUpSGNm+rDgjroHNAWECXUi5hbDZMJkY+WHq0K9lo5trWgu6i6amoQHc1PuBw98itrDdMcrEThCv
5Skkyq2tQGVzG/jozmhwv9NuQ+AgMHTzacuYVKN13vdrA3Ph2u95CUOHS4ElUuwyaAK7zKKRcN6b
NGfUvPOiRRbTr5VAuednhzdGzS1RG/JWm+JpS6SZvTJQqfLYoTAnXobjsBnx+RWpcFHn5Cj35HjV
WckHvnMuzcQKOF9r0zESN8n4kZ3K5ypzxEdybBtXsQ22QPCQSNAU/0ZTZ5pLRZVubb/6qCz+d0bI
OIseqXrEfiKVNNqodf1mC8WA8kCztqisz9nSvk3o4ypDd2UtjV19sIPDFI2cSJS0SVUXS6Xw4OAV
AlDZuXOckoFqpFm/MqkITM+xl4pznuv4VYuL0VUJ8THAdWv3RpCkdH+GMr5E89MdAGbzEeoCdc/K
D1QcKbHABBoWUXsTBhJq6MrE8mBtIExjsJ6SVngYRDkhzDIsmRBUlXLgJPOitEXx3pD2LCNRdKtA
H5MP5gjKjGBMmYmxZvsfdm1eFxt0ASQyEDdV6esyrlnzOJEUN+BR5CKv9i/hqc/KJtXhJl+hZLUt
zK+yyXaQ8lvliaASAqbp96VHP3R0aMp1qjIdmxJ8IUZPEJQXaLmvnPKO8oG0iPvvSrGbbxXM98Ln
pXn2U10DmcbWGSsDJQSD9GNPIKU5Msui7nZWNE1b+B4f5BvZbEH2PdkkhNu0rDoZ/RKE+x/nbIsj
FJ3nxYUprG9Dze8b0JPUmEyU3U4dzpsda1CPknfcDLCHyuTj79/lfxyNlt9Gm8jUpOrAK/ipepuH
QJEY97tdOnGDLJWAk/gK0y1MVuff9O8h4BeHAFVCNf7uQ3Ff2pffgkOvXjLoGPv3l7D4vv7/7Tv+
cCuoGHY5tkLn0UlWWiwJfzAurE8abFoDPefSBP6z/P8bJ6/6yYE7ZAqN+n/Rx+v/ZMaOx+HHZQJe
Q3CPmngu0Vyim/7pBsJfWlFS+MQZhlLZB7Q2qgticifNQ+Q/wa9ZVFeYeQ8jSVrp3RyVhvMKvOVr
yHPnTloJAcRqod8jyh4f6ftGF4ZukU+McAXFVZmbdrbCAekQ/QVDqz1hn0SCFAbDUD2IvCI2G1Ff
qgO8c6Jm2/eA968sLXSq1VCl9iZqwnwPE0ZnDthV62xSAzfPUonc1TY2KPQoSGKnu01KFEUkZg7+
MdXL8th0aCIhLlUHjXH7O/K6LzJr7XfpNAKNXGGRSBKVX+osWSbRmbk39eZFr2OV98tEIV5ZGrSE
eQrHnSgLSUKSrVzlseKPrmX1m1DYKiHmtaMFfQ3eq1OznnAMzuErjXLnWglD7RGfwlEutl41GimP
o1CcpiYvTgT3AO9oxWNK2NPDSGj9NRzLReblPI6jTRMWy7Gv99mtjJVqJ7tau6qzrN53NjY7EUfR
kby/YW8szmMyaV6IyUBvXealZ1DGX1QZk/e0UHp6ZZa/n3xD3yS5mn4llrH25hgvM9oNZMR2Uxc7
R4u+dh1+Z0bJ4xMhnKCqgigOOFRhlaqy1P6iaV3iGQxiuTbFI0PIxwrg6CUcE+TU4dA/+y2PRl0H
fyiTCJl8aWHopl7pOeRkvYFFmZHKnTWPcuFOhOV+uSMfqr4xNySSAQojnz7ZWVpXRauQmBJefW+5
+dnaLXrmvi74FcyrZqIGJ5moyc00NfO1P4RiHc6Yw0NdQ5RKzWTwW/TCI5FVbkEi1dMK4kN0R0WT
Ho3FUR5Opn5J051ZdOgPN0Nd1ZscystbSwINIRyCPneXKOUHFs2YB+Qg1W1GqNGxnv0IG2beHNuz
g300h4CkmcXWjgh6F6ptHqymrrQu1NIJC8TrlkCgOMFewhudrmqCT/I1MXzOKrCb7rM+Th2tKX3S
NomeVNMatWHkakEIYnQx0idnT32Rac5Fn2VjTMbY4kLrF0MagSFH9KvD0arM8tDMU/MQcCbNYCtr
4UfRzYVn26nDow93GwmO72STCrLrwpjaxCdNW68VTBAYHLO1js6O1CYccmSBEcNRWxfl4pxDFx1u
UNSI157SAmgoxrpksdjNZ7eduRjvsD1iZV7MeBgj9Bsl8S0X9BYhM9RsAeQJvHsFM27cvYujzzbJ
xqPJrYTe1GlMhxbb31yhqTXNMXdxEWDfJ3X9REwulW86dJ+N0Ciws+bhxDkswWTpBNGFUurTysgc
G5usw1vCC2GTCIubY03rl5H4YkLk/B/jTPAnL1osiv1iVuyHSt2EBizfkOMwshvpXxL0U9+YJgZJ
yCL3EaLTk6N3uzrX5+uhEwPpedbBYDQ2rGK0GPvIz4adPZjFTZxpiqeeLZSIvqe7pMFXCaZHu9cW
r2W0uC4VGtqrbqjxiJ79mDnn0buRdubaIWJNH0txmeHbFIuBM5BYOafF1MnmKa6ajo+7MHIgQIvv
sxeV4yKzEfu5Ut9xJZhXJcKEPRYQbZ81HXGVi290hPEIntcPtvXiKPWj8l6xyolpP/bZu3lxnWai
pBmiWNNuijN5y4xuEe0t1lQokkg3IiPZWgx33MhnIxfa3F7ABRof8lTITVXmwdpcrK5iBCNWLPZX
ZzHCIvexn/VChDt03IykUct7tWwnxY0RIj/zEJx35AkrX9WYAPlxsdpOKAM+EHkUqHej4tRAjFuX
MgOxgjk3mLPAI2s9dTXUn1u7b5R6XfpV+KzNQXuss/TUFEUHeMbM13qN01dbPL/z4v4dFh+wWBzB
Db5ocLKdP3syMOttJgtcM/pou3hNerezQvkV30jvDdb4RqA7Og72zHTlJ0O4rk1DORKoVq2K0hge
y7NHeXErm4tvudUL87mzQ9aGbpbubNjpHkLbeJmHuJzRYuKwNyL5JVk80Pbihlb9PN/OolBfhiyQ
7ohh2l+c09rioaYkxk4tFN+4i8ggcEsx0xBy0hMJanuqB4FuDMy9l4jFnp2Do3etqL8dmMs/KqMB
h6rLGiCDGLrjtIFWqVTB8FkEZnVwFtd3QAvMZgfFC86+iZKrFccGU8RpnrubDtTqqkpFetEtRnKD
e+8+nrTsgAxpxZJYLOsqR+k5CPdMck/J5HCrAbXlUKL7wVouHvVoNLtNYGMGaPQuWwvbP8ZJmWwL
s+n2vohtRPsicocyk3sWVLgBshfB/aFppY1p5RH1mR0Do2b7Jj3qBe8xeDzkshdz31hviPTS17op
lSujqW8bPTPuZls+iEly+nCYfgyDTguuVeat3VmdVxlW/4DmtzsYZvYSL4b9MLaCTZVExbbHKL2D
CUrvHCVrc4hA+0LbDeQJr1xxg34qcW2eXD2DqVsVGdCzMuTD0eGpzPBT9ftH9E3KDkOzcczKKD7A
3djg8azWNFivE1N+HpVBroSdpV6U6z68k548Ojsot11rV9el3TKpbkh0FJX/leERW2AQhlubeEM4
Kg2UA/jax1DK4aJcGAi9A/rWapC0lHNaudI05g+jSu/DLM9pisXWHY5sY9OqSbvm9RHfFuuXPbuq
V4bqF7+RyooTa3gdl8UxJbH7cjTHIwFi8iFdOA3VQmyQCqIBvI/OJlp4DjU0ki0ms/rLqOTmCmU6
ckGGdXtriLtNajZfBpV9xVmYEMGw6JOJfUlBRSidgfJj0pF9LxwJx5lWVhKkF2N7YRFBgu+xyPor
mRYB+Gjc4aGw0oeYCewdRVVykVcLp8JYkBUEvkCvKBaQBcF15VUKeyUzAVzYI6iLYYFe5CP4CxgZ
GTovLThaBPJ5NcCVXeAvsIweLsdNZcD9CmWqbkYbx/8UxwYkk+ELDbx4XWALLbfDoM7X5UDWHRgt
9VDMdb6BTjC+dGdGBz4aipQzuSNBIU5eDRI0lxSh8Y0ogfKLSYcMlUjzkgWO7/JCgBFn1SbOcgdn
HtluuNyEvc7ihKbNXGNOwaaYxStVIu0sRy1Z6wkNgYH0oXCtyODdb2vNlflMJFFmIpNjNjaekiS+
pu5dt5FIN4NGVKFAf+TNg4+ifuGX8BAuMS3agnBNRXzYpESgAQN00qFtdAvo9Z66EFAoPTB/AUUx
rJmmJ9iB8YIcV7Guci3eCz7qL9ibgp02+j7igoWpEkxNcqgb8p+DUGkYT53BKwuDhbSJpQHbWcYq
msWtVfJAwjoXxFfq0KpvY2ml1/M4siH0WrrWaWFt/HxOc/XOHv0u9l2/t8PiLeqy3pSrLGewe2+N
RAnJgw/SKrloR9sp7geQC2saLe+jokyAwaiUmaGb6qwDwkScuM4hicOaixJE8lhBXQWeCbHMwTR+
xW4Xvg/kV6+oEYwnvqf4gh/XRzXZl3t/8kcofb09uqKxo0OHGeCyKvnbRWMWzzorT0+mesNvVC4T
x6lc0iy0bWQZZYFEcMzfa1+ol3CD7T0t0JkVzCznyurM+5nOLnxjw3yXaYk8Z7ZmiBSGM3jG7NQn
aLZMJEiYPDAKzm7FEIauqRdTsIJ/3+1k2trLbjC5VH0QhCQljDY02SoIUG+YdSo9KzW0C5E38lAL
lLKRgWHFTsPRNcyJBrKl8PtEUhYPY9TLR/rg9LIbOGcW3WtFWxE6hrGEK8dg2Kb1RNbk82D410FM
1idYbme8G8lrcfs4gHfW0nS8nMqAyXjLoKIm0QDPumGjZiAQ3r62eQovZDJ8kXGjQnlqSqbMYxbH
9wERu88tpSdnpqa/mvI5uMuMudkwPKqWDM54qzgtpy9Dy8Ir1J5DjQJgBMTXlTgI4oa0UT+DeEza
aLztZsfYJ02dn9rAqVdBpVafSTZRn+jIV095EXz2gZ4eJe1rHJk5nVJdK0sklY4oiR0SF5aTlXfA
kwFQ+D4Bg5fdGMrbPKxerBlYEGrLMUA0Gwp8eIOgkRnNgUQmTNDjdZJO6WNM5PKDHQ/+1kaOGDDd
UjVgO337kNTd8L5ENqxLTQYXTRaUQEKCfBPXMYsQOe28qs3WmGAA1dQ6ZJNqrh8aw+tM1ceQQKEN
WxfjdFNZi4Uid9LoVAcOlVi1aNB6YFJeYyuqp1mzsx8SGUHQmuOjEfbRPtOZd6QGNC5rNLmZhPKa
oh5+oEnog8RRyQdb6RObhkCL9ZiwVWjc+YNYA+KZr5WpmN20K/1tq/XpCTstDbOZ+6qeJeSpSgQH
XyNioaTyXUcRyvw89tV1zLGMTNJ8KWRVoz4aOsV1lKNnZgcLPGeqBiTITRRn1VOBWiK7VpO40enW
mhzGgKJQvfcFjpF1F5qNQEMhzfldmXIx3KgOg24zLFCA5L0yPbb5WI7386DEPF+VlgNve9OJBvOA
13UWrWZ66vU4XHBJatveFEEVInho1IJR/f/NJEhA2SrjFY7fra9Y1X0Kqe/zd+2f/9J5/Ilhy/Fh
IVDApSCGR9DdMZYW4XctwLIahzjV1eGKNhxhYg7jflWDPzBmGItxOAdfkFlv+1g76ImxUWS9MULV
sy3/suxm0DSMWntl68wxLO3oFxyCnxqG316bCc90aRvCwVjGwd+9tkztwXP72nBVlvWVVVIr+ruo
/0VIy3/7JfBSF6AGqDrr5wtA+PrIobcfriINVRT/mArpJFax+bclmbdRO/2qJambyyX9a2HC7mV4
iaIfepLfvuX3nqQBXHcxL5LOgECLAKE/e5Km+EQuG81KMnaW5uCfBBVNo1upQmBHAizl4hX6Q5Sg
2p/oPqPyAjOBIPofElR+wgwsKA/bAC9gQhEnJk/ay/313U0qTCedY0Jr75pm2bZLEA4TI1jEE+s5
zZxjKYP6FqVC/VZaCezaMFFOmlNN21wqBHOkEc+ytAFuhVwqHTiEq+vWUWiPjX353AjBzzGVgFE2
GvEIFyp9+RW0EH1fQDLbdEAXvZJB/1FTyGkInXxwI2S220KbktPiO945AUPZUFW6r/msgPgN5SCv
lTEK6eSlUboKm3Z4IbF9eiGbfooYmnDZ1mHQL5SVpJ43ViqqA/zB8pWDUPxC9txE+wSAiYYP+nmq
53rtlMRFrHWGKV8hE6krEHJyH7Cyb1Hz3mLVjaIVIZPaQ6ePc/Kt2/+XPIrzeOTP8cn5IzA5VfKp
CsYKxFn++BFk5BTR7WzMu7nG+mnoneGV2sijwCnGRcavVS31uZY5N1BYtWM+aLy10rQLqgjS0Ldz
CJWcjJBi78xdj9LfCK+0ThbvHJGVx7wymlO4YNONKEYqikohZAzepp+xENrbIETp0DV6cW3b9UML
T3ZnlHS7goHeSqhtGXa+x5VZvX63SP7Lxu382AznTWN+WG5gHnuLjPQ/JO743QJf4FTnhOI/q8un
H4D/fUKrO94ohOIRha7Xe4LFmAGHeabRXWznTcOcGu0LlpwyUbkMjjGM1wHBl4eh0I07f+JPFSTz
r+RSq+i0teE67Exm5UGFzdn2Pwdy1LZOFKXYTJjJmkkqdlE+5NtQqZVtQgfUnYq69WaRcU/rregv
xKy/52Z3HGpN3dHfMHYTwpIWgyUqRuQM3oiU0RO0IjdG9JxiBj1IWQxvUcjsC3bD8FbWvr63prTe
1Qgl8FzT/ADnuGmjYTyxKJMrq1dYTE0S7RL9XUAkrIm2qM3GTVDRoPijexhh5UDReLY8WbGzFTOy
DC1iLG3l+Xgi4BQDC7ly8SXes+pIKrH2OLV5+dUGBVIjQKkbEwC1U5EMYqnkfzbNzhnL6ILkN3F5
9oHbudpfYq3mzWk6ig2vCud4N9XIKtazDLSTErXjddOqXFDy4DdkOKEvMZa1qSQz+pGheZRhU706
QRIcpaydtQjG8VePvJ/mjQIHN9wnYsKQ1/JZOj+hURgE+H7QW8opbMV82zoEJykQmj9jKbTd2kLe
RIYe905dzG+DZs80YJpywus8he+cyrE8mZp/qFpRPVqVLN00TMUWmsTT6CxSi87MHrKKn5L0tZGu
4l7Ptymf/bHwfbSHLRyFxoDNPGFdOHE6TiQEON7q1HHYl4sYge1q2vSIp5cNFdE6x95WRR+kaN5i
d+dnjv14hbpjvj3ftmWMWiJaaOJ1hcJALQv/o0ht8WQrWUO6jto85hi/UddEyA6yMiQUgRlA9JqL
ZEuXWsnWyFY6+iVdZ26hAyWWl9ghxwRRFb8KP9SWOdWf+xX1FvMr4lShfpkLE8z6CXREY7dROFn7
J60uTcVtVUtdTXWl3MWzwztQYw1jVNUotLUiejjGWDrlJcV4OG5t8qmmlc4aZHqTVv7BTvryBdE3
0wOnwjK/Lhn2PMO4482QQaLuq6hTvtUyf7nh/rc3AKyQl0VxRrV6Not898zLZ84zKgyfU2qitSOu
YbyqyoB+lemn9arJ2Wf8amC/0MjKXeUhMja0Q+WL8IVxoQ6m/8HaQ1OFPexFHy31aA6o8UMNhfmG
SZp/n1rVwkbIg9Re/f2+eX4e/3TxJaIjlN44vVDi/nTvD7jPOSEMxqnAxoY0rmn8D+5m394hikrJ
No3mSwi243UK/X7bZjbvQMtzc2+XUX/ASYRSxNHqfWoMNVTvSrknxtzZOoNs0X4h2r6e7YbkV433
P9AT1VYttv0P4qFLPqJIvjb+0O3FPNv0b6t5vOnkkORbC/kf0gUDE67GyantOv9RC9V4p9iKfQCU
gPzJtsxN2ujBpuTU/FybOQ7+off30RQyK8utnHaLpo1fyQpjv4Loj+e/KTXVm/XS2ehF8qoS9tiQ
W1zRJSjLfSp7/zm3WOrUBOPNeen5jhLQJFBCzrPY+G+6PPGZo9TaCeUVsS1ZjCjI0arwXZTNvInR
Pz5z5/VfZZotO8hyaWLLP3RRPl9KMXP5JCaeUxnhY6BNm9yLkq74SqILfLKy+E0vACtVQTjuiWFs
1nWtobGRqXYMx6FxDSsdr8gD4Vny9zcCReLPy9DRqfgJXmDPXsrBn8oG9mqUWST2nQDHt9Z6Eiyw
1XlvToex2k7079cWwCLmfHMYbCjFyhcTuubtTL8APFDW7EOyvtwwjdNDheh/WE2ZiJJ1r8TR0vjI
Ny28E5araonXicyfB7b/9lUbZP+1iyypuGhnM8vlNLmAVinHLvu8NTz6ARP3gcz1dJXquKE3qeqj
zHFIrdnZgTK601xa+1FmD+NQcHq36LswxtCirVOZyi2jkWlwG2ze7zSH2SKTfMmAQR45qnOzlaxa
YMnRUnIunyuNh/axGZOdoST9hPMymj1Hnx7VssxdvbBpzYgJu3ITsyCcQHKzxlojmazY1hvRR5lb
931yKNRY7MB6QIsxwTJs50oLAaOOPtTZskvCzzwHos+NEoOWmEt6OGS3ZPFjA5WWKPKkMoNdSN1C
dgJEWhJbiFV/V/BRnRSwhBQ49VgchD3yqMI+69Yz4aiMCVEWtmOIEAvIL1teWjRcqGao+bPfdiyD
KdRmH1NCI6WbIv66D4K2ocUveerMaqy/hrqPcwjdbplcKC3W7Up3ptsAGJ/izUElXrO0YF9tK8Tt
Ezu7WCv5rNL8H5ID6N3EZvBaFBfkcIfF2gBDvhA5Ipv7qZtvafH6HU6KeDzV1JY74FIObP9mnj80
M7GJR58VGtFZgqbJ9OkpiXoePIRpQIZQj4Vrs6a3zOySuzCqqDJXY1BDMsNogV3OFy4EjPQDWeWJ
QRR2O4OyFfhuYoF8HpLsygJBdaMxaaTZT3Ah1MZpvj0vpH/FNr842WJs/duDLfS1on55/0Fu8+17
fj/ZCpTzkiwsBwqfuujt/zzZLmEzhsloBHCFg/CeCu53uT0SHTLFkNUQOfQjz0I30dvgwoPmSYIm
DkPnn+ht5M9lCi13DlUOfER+nSQ+7MdjlcjCUvhkXF4QDlHFtM0dx566p7p3ZF4fYpFZUbVikkqA
5NZqkKgZRx2qz8DOiMDRYhBQTPC/DxDF7ES/zBUO5Cbi0BYaDch5O61R0XQJDRh/m9iRgVbEYDiD
7njm/5Jf6Vczv+tBGMzCeWIEXUbr86j2cK9BIAy2paDKV+Du9FQX2YGtCOBRog+wDjCRI85/1vKa
cGaGCTx87+KKcA1azpLcqls7HLvQuY7wVg2tA1pmheqTMhDqFZlVaVfPdO4hYfrJOjAKattvj59/
V80vVg2UFG7zv24HuV9TGkL11+8bQt++57dVYxlLpgTyNPRhOFXOTpTfNGp8iTYmdpOFpiuorf9Y
NLrzCXUl64hH/rlRpP3RDtLtT1KqKj5Z09BsMif+kUhNPZ+dvqsvqSgMAqw5nau4CiHU/CxSi5Ht
qzOHxMmcwicSf/LSNYGsd0hYMvDSVp21m7KabtJCm4f1MsYXsFjXOYf5TdxHObYIfVaffIZMhK/m
zN8gNg1fx5ajAgL0eA0UDcsW+oHcVhRAYcjFlJrmN5kwmzyATcg4M/Dq0WGxcRGjnY9t4C5u0WSP
zPGv0tgA3W/jo91ZgKLkEj9eHzgvQskv0J8rVgrvP6QKBVhXX4wVRyYzoxZhdB9vB16chijHLPfW
HPn7QqnbEw81pjpN9CWmIH6K0gyJdMUglilQvu1QnkH0w81R2k3JfA0dazY2t70dvFNy8CaZqWCD
026RoyYbx2GSMBm6Ahkub7ciSD7KWkfSIhyAMTnBxh5G8XlDV6fcMGZoT2Gv3Zr6uJha20ueg/qq
09DBq/a933eXqu/koDvyOzYR9TiiU6bayPsVZv7lX9kRN+5Rcnj1M3yUs9qOByT+X/CA7M0KIG+q
67f41r9UBvYEqyiQxCjzc5Ki4C+RKbmEE3ebDsAZB9B8zS14P+q+51twLRPfXF5CtTINfrRTIZyz
Zktc64miwCBNirugcdLPBX6jz0C0kO0v5pQKguAGJtpIahVw8lBkH1jpbjB6zztfKodWTtVLIdX6
HiFhTyIBYDekUSlgLq28AQ28Q/QF481oq+uJc8eTTOx7s0FKUIxYIFXQjEfT54Q7E2u3o2K0CZ2w
H9K5VCqsqMMD8xd27YyUE1T0TXarUcO8KYJsRkbBQr9twVRcZREoUXfQQmabxMjPXhrmdzo8FI8A
8BqqW6GfEBmSCGT7lJE6ow2flQNypo8omTma9NlYOdu60ksiNkpVRco3FWRRGzZpE71ZXGnq2F0Q
It5id0a99WDJIbqQmSm+SN6420ycuOj0aBGJSeDUNqoNl3SFWE1cDFNltPsiFmDXafFPH0puzMrW
hq3rf0yONVymWg1rY+l8YVKIIHOiSWdYFKt3/5ZH/5vGP9Zttr6/2eij5pzR9z/Fx/9QKnXZ648Y
9W/f//umT2WDZpemp/3NmMjW/vumb30CugdQgXbWt33/z12fTr+DTgtFPW1SzKXUa0yz2/D//R92
fVvQ++KLBHlpGl/6B/ivxRj5fUeHTZ8xGtFDMBao5fTlnX8/BJjUPCF9cxS7ZFzSzz5SsnjHyd/H
jNDoje6ySBwa4XsspCeV0j3Wm180wRe353+8BAwEnC94z8xxf6rWCpKUStsmBaKoJ3Hly6cJ/HLT
J16ebYJEI7i6rTqXRn2+kinTuzKgaoMc4g3as8T+NjO+JWHtkhP7KiowmzuMli3AjwsORaIuQoDi
glmkrVS+yZEZZ4FBLGfynHyJsastf5wkWUjR9NDMxTZC4dUo3mQ4O1m0FHUB+k5cWPm0mkWLn0Op
G113RQJIWM8/TzZoMe6JHZSRFWixFQ2oi6CDzRvFM9HjZLXbNIMiZA0saKRcrd54TXKUSnfLztN5
I5JWjbn8rek8q7riNYH1Mje8ApY02F99zZBxnVUOKuDQI6XI7ZF51F1yGhXiB6uh9pImw2dffuF5
JbZR2t0EjQUjJ3+d8cu3cYIgdki35szLGDCgr/Q8f8tGKbZJbE8Qu4e3XAZuYHbNMW8G9BuEeZdm
wy+bN1GiXwdZHKz/3Vz+N5uLCseIafBf7y7br0Ud/Lih/PY9v+0otvi01GiOtGj8SJtj2B87im18
MgVrCHgQR7xlwvLnjsK+8/sOIj7pBoHSztLB5Zmk/ZMNhL3n5+W7VLL8MGEyjNaMM1fgu5aqoxXA
bgs73el28DwkdKLahmwnDENPuWLe1b2yIwmkerIz9YkAPQA41rTBQHVoJ8v2ZqXS9vqQTRAW6abk
SG73TpeAR54EgZBKla/b3vn/7J1Xc9xIGmV/ESZgEu61vGORLDqRLwjKwQOJhEvg1++BpjtW3RM7
s/M+LwpJQZaF+cy95yoiqgZvUyc+TrygNS9GXMgP6lnzZtiohGbutBvAH/NaBmm6i4xKb6Hm3ahK
g4dxTil1uvJcjenIo5FK4oxNs20N295Mo1Ans1PrZijvp9YmHLJDhZEV+qhaf35028jdgInw1xDs
+mc7DWmrJh3BLUZ0JAzrcQS0tG+7+M0TJQPXkTPNL4vkrjNT65w5vCbTROmNu1ptXcNrHgLHRwVZ
vPaauF22ikCyiT4u/eGzhjW8Gpxh3Cgh9deU4vScj2KmnEXnA1DR27vtaKL4Vf4e1XuLwK7QxGA5
37tMk4bT29EGNbpYvMWf9jDRYXZAosIcKm0KjjSDm7yf0dCj3Q8RPfnVrWzaXfcrUdu4j6as2PZG
ow/SCcHK+LV1C6GzfekGV75RRe7KcGSI2JW3HHQP6deBgrES+Hm+xlxAEpwTj7CmwKM1VZN/QSKf
PuZOgn24Nbo1ewuoCRIzx1PjGNETbiv3LPJp9ldG6apD3HkNNjaZXlVdjF+IPm+/s78OX3Xp5CQc
1f2IidAPLskAmbJFlHMk8CB49EdIJFXhMFYrbHC1nRPIdz/NYMlk/lC8VnmFFbtIWJyxVwAmR5ox
E7SiznexKRX6fjvYQGS1+PBCu7dWSQ+uo7VlRWcQRbQ1tYl605iph5ug8hs4KSQkrayaJATuCPV5
ma6RIupnH749GN5GR3G1de00ev2FRcdRUm51mdZPVl5bVyAScJ9GVt9syLIPKZdJLXjQZa1G1Nyu
zFjZYhaFVOUOmJGBNcO6ZH0Jdpg82ZlNwMHpRjp/FzfBRjUBURCmwww7ncyvqvedo+E4fbaOKWQO
sar5mWTQD3yAMBX1lBIfa5rW84Du/YRbM+V22jMgN6t4erBjDk23x4h+cNuBN99M8XRjk85rLOtF
H+n19bnlro2cEoHyVgYFD0jzkTRbBiMVKOeSWWxXyveE82+feohXgBmwrYx0yiLSXzbQ0qrSK/LO
9jsg+WFv4eD54WqlH6K+lve/XlkWZTLYDb3FwxfsRB7jGUV16iL0Q+CYBI9CcwwKoyt/FmUiTpVb
9c9tRqJS7aF5IsmINw4/f7pNrL5fEAbxg8USk+oOXEQ2ARrArYlQbo/KKfv4daTRYPJscxwSlWtN
tntOUeYxeAnr+5Etb4KnKuvX7twUryIc7Tfojmm97UrhPyo3Fsc6j/TNYraN0ZfGyY57XxzksGC/
elEhQJz51mzMvbuCeIPvnZ+k18qsvXsQsNMZfqB9WzTct7Exym3CEQm+J3SjD/Y2eLXcMmEpFWke
aAh4Rn8CZF8gFX2q5wY1gJfVTw1pWBBOOhIel2+rHMv6KUVXGpAjGFXd2uqGYF1T3uFmFu7Falpg
cLjlMSYgjk5XPaLSNasLjvqZP9KAmFeWcmu7QdMPq+baVsl1YArQG+3z0CBJG9z6gzDJVVzCZQyD
O7vr780xfoCSSLffJYcyUz/dMTyHTk3aO7TJyvZvunV26Lz3YLBeY/bTG9fUwcXzFo1b5FLSGGgx
JgLc7cXMxX2MtaFT9/sle+om0AW2VmZdvYFreG4FBNj40llbPsT/tJyuKQnMo4bthiHGqfwF5Wjo
e0vjSArqGOfZGHjJ3qtzfPvhILbE95QrXzbqgDlOrrsgb5KNAT27ivUaNPmPpoJpCnBKnrO5b7eV
XZLabrvf8OUcqsB9JHsb9OfQO/c2XfA7upcvrRF8m3o0dXNFTAER9nA+FxOEUTrE3bczIkEwX8gB
PK9+6h0hSALL5u8I4tf2nBDPNi9Y8U4/VVkvwYfmeyfrkrWLqHVfpx466wauVTZO+SX3rBdvQmXo
h80x11N5ZJHuHEYuwhsz6OHQsQtjDNGfZAzbhkzo94ZcjgXqZF6m3PTZU3fpPps8k440ejetslnj
7V/Bbf2JkpEdWOD/SG1GMmDNzQ/fM+qNlefPndVmn9NkOFvOdbxhTgOevq/aFazrbpmfYusY5pnr
gTMUhzibHZKw0bNBptrQnD81Zfs9mboIb04wXXWiRrl14iHtYC3ZpJdVs+q382BXl9ryriyq8kcO
KyImWTk8YHUUNAFQgNdlv5B6qlxuCN0ckN3a8kfrYuMHpnBkW4+WRsrPnsnVpkH+v8ms4YsZwWkw
a+72LAXdPd7xb6Yw35vE2ZtTE72MFntPx8kHgvIgw5MNadwp4b5ESCbXHqchE4Eq/oKUqF2TXMg2
3AwusELiLUUCJkjfHW6+m1ovOS09NQQjvnUrvOk0dhFF9mCj6ljHQ/aS+cgmBQjlHy3Dlx+dUsUp
JJ55AZ9Em3owgD16YtyxkTuNcQksf+7Mqx9l9SOOWI3uqaGycnCJjVIFVznI8aMi5O5jBKR/9TrB
docKC0FsivCUs4greZf2/jqp3GYd5WUQrog7jC8DuQDkY9qRReRcO0OXCZt+F8RNaXJKxK+dp417
z1IBs2pbN3yJtbmOVGxshzzrL76rBEdMhU++xg2ABWEeuQ0S/Xet4eKcsIAyXiI8AHRLE72GTdrd
xnxOs+3cNhUg1bAyrl0cuEcqhXxvmXWzTTXJJkyGarFNlP6JGsi+t8q4exlVOh5I32nevKarVwXX
wk2M82o9+ixfDSHTNVS5Y15ShcGvNk5mzQVMEtB3qCO3XUvVZesMVfquZt7GyypYnIriq9/SJbUq
GjGYGOadiiqF+75We5aCAzjqHHOoVHe6znbCMPbo27x1EczvmVK13GTVUGDZaZDQWbm1SjGZ7Eph
MslHK7KfaxRMaYJRviZpxO6ZlrmEBT7MOTVejjiXOxfQtQlT7lOTtTjgmLe9w6y4QuRpf4zL2qLx
pm4XSi8mIjSSK8NpINqTwLJh8M8pzgZ1NQTmjTtofV/5JPjKsJ8wH4zuqyP1Xo863rTO/IRD07/q
1AYwEwREClbW3hvTdl1YCgNKHf9o9LR3Om55yOKL7ZBmdKqm1qd0sNp1n7XRETDKJY2bG6Jnd0NQ
WHacZg+PQxYkYbfJjCS3tixUbyH+pNI6+z0Wp2GbLXHncp+XYxZDG84aRnF9O8ak2rBeBnxjIDF5
jdlfmuxozHgq1/5YTPqoqX/nC8qaifiouMzd7cRid6MDaWcrl7TirFhx3+7rTemluU304LAwUXOm
pYLFblTbB+6Gbxo3HsHjww7bSL8mKmd8ish22lrT3F7jDGNbNrjirnPnLw2U4e0svRsibDiqc8fE
NqzsTRG62X3jS/drCxFxndnV/JVY3u5uxGa4S63hh8K7sB1de7gLhgHaceCLk9B0PyS2tw/hiEhg
9L3mFlOqbLFFORvI6B8YLAGzQsb4HLt4IltNCfBBUXQqjRRvUAbQG4UW9tQh1dDsArCwkSzwX4p0
bwbhc2h0C+9cnGeHQrsosu+IOQZm2aW6etYSXSq+JYghNlGXhqcpRpuwzayl6I8n1X01xdh993M3
w+VVtdTxrTg4LMeOAIaezKFnC0uyAhmd+dDlx3mOoC7Ms5guIlXGIwEL81uhzOKuTcpvNKAYlWq7
6TFqdAjZpiqqgfIl35qy5K5vNOV3fyClj5CfriNxJR12yjLVO+WLt7UxD96IcJvX1EA3J83ce9R/
cYvCu3BObFmajT/NnGl9Nb56/difG+lUl7mArAn8oivu86rx3fUcOMnXqmlN0k6IU96VVsKtwAwX
tBStYU0dUITBd4ZPXDiG2LVuaR8Hb6Cn5PvslAxQktokxQKgosEl31+Cacyxeq4o+reuNQfnqO7q
HStETcDOjJ4FVJAcabLqdM6vKWOgd6sj28drfFYf2ExR2mQ4FBjf1xxCKCLuszpIaHzTsHtmx6OI
kGERUGGeQX6WdjOW5XREMrBxWnzvqmmHn0lblgff6YiMQTh1wDj2I9fE4bQTG/fBaS+4I0r6LBXc
vNIcHuKkkzcnC+cN0UtUtxk+NTeuGZ5HULQzcrZPvLAXGr9o4+Oq3hlZGRwLxLv/C6v/A1LxH3aH
zGkWnuL/e+pzhMpf1Wn7+/Lwj1/6c+zj/4Ma0gZJ7dIKQrL4v2Of0PqHy6wDPTcD42Xlzp7yz507
oZsIuVk5snHkRSxkij/HQEymPZ9N+Z+JFP/VHMj7+9Idsp1NAiIaQSZT7PB/yX5/mwOlXgoKwGqT
k25oZSlFCJEkUtY7y8YHG0CcpNjAKA+fZN6ggwQJitnJHAKXAqblkD8oq4zQu0BnPM2zL6Itee8L
KtY09SPlcSn2FjnWxmMeZuqtqZAgrAcGDoB4oiWseiBoG9dlGTSrInJ7e9WX5swkpO69S5iRMLaI
a+YjEqhOrKpsYegXCMi2g5URI+2MdXRCUSe5XAYGMtZs8r/96oq6ICTPcjZZrhMi07XrKXBtd2PF
o7Avod0RKByW3t2I6nlVDj2rI9vY+a3FJBhTIMgndkfpk8yy6VEnZndVsV3elha/2vq6huKfBTp2
V5VrxjiHM3krXElDHBMfhFprOsSjF55sqQirSoI9d2yQ+SCJahLMaITtNsn5MEeQbRvtRg1YON9+
K0Luf6yGiifL1iCQEvERD5O8R9cQbri2OA+9nanjgMxhk1j2Q+LNCNYqz98aZH5D0DGKB8c3iivY
oZtr4o90i0IVK6n95JsX2XIv/NpZcxnNz1ZZkr3g6ea24D752JM0vmv7VlzHZNGB4WfrL+a4bey6
vkZSlT+zwQvJwxOMAV3kRrHy25vthd/ciFuEFVkRvoGE1SOBoWQ2zG8hY7aVgnaxJtXwNIw1FQEZ
YU8Zc/ibo0N9dqQ/PqSt2TzKPPma2U7y6dbeCE5Un8EcTBu3X1bBdiQogqXxONS6fCpUXkJPIC3U
dnKC6fhEoFrlj6rIuquhGe+Tata+cGlljdDa+jqlLSmDRI1sLZdXaugx3phDFD/PCDpKWKRLhFVW
1bi2Ce2iSZHSOjtJY54mBG0FP38f96J4RJ5JeBRDxPDmp658DGxBCpKKMlAu8TxfhQEeI5O4k3JT
1ww3++pm2hzRvtd3FzsX4jyhzmS3TKAah/1drZ35HaaEm27RgSUnkbHglMSJsAh3BrFp8px4jSwi
gLDpz54Tticz8e4G4K4MwryKxKQ6YD2faTx81ZLK0nIMbrQ5las+YnKHWPbVwF1EU3ALGDLtIv8s
hoXO11S0Hn32kDjq3mCuYyGH3oSFuOFjK7ZVIL+10vcR89evk0NTS/XxUfqq2OXENk0sQW0giZAM
6LPPxfTdiKlpa6uTKGnMN9GHdN9TGB3kOBh3I4KkbdTLeJOZ4p2LYXtvy1LvDAgrMPVilxCkVrwK
D2WNzvwWCAbKTYOK2MuMk4/9bxWl9vvgR82290u1R6xrY6I8zV166couWYHUW00MpqoIOyoTdFY9
iAThggBrH2W6y8dMrwW2uhtShuJRBm58HDI+ZmQ9zjEMPf1Y6mLeV11uk0cpSZXKtXcn1HCalDMe
1QT/bwPMYnxEdftKd20cjGZyryNhVYTW4YUVo0nDj4w03DQWHmvw/6NTXsbavZYq+IoW0t163hw+
Z/TlZNRUOVKiNHqYnCC9p7j8rITE+d/QvM+p9enJwQVNrszuo1W85UUbtVGysM9xwX4NPj+HtBkX
7LRFgVcwKR4mLrvIDhYxUc3Wee1X08fck8aB9j5aU2B3l3TS00c4adK0WBA2T41iSmFiQgDKWN7X
TOOIPA7xOD7EbsSgROKv3ePUxDhYuCSVtXNWH2U+RBBcqq7YkNkW3rrM/ylrWCAxiTi7MQkKDOoB
cXvwG7HoSq8q6wiYGFoqTNi9CzhGpp6xs+Zk3gV2V+6mpEG0uapAY+j+NSmm1hKHCWXqCXho0nNv
MZpvuZHVE16irIfelmDwvs9VwFYPNlxwyHvM9BctlPeouWE/OSriFMlHDj2oB4P7pbVSdUrmkkg1
Iqjdrx1Hf7q2iCuE6WFEviDYT/q3pjACDKcUtKfaNoNTM0XoJsKsitGGdccJZvR9UvTFU2Bkjr9i
SeLvyTTlwA3nMXmXAQE5gy3Kg5XGyWeAlSZE5kXpyPKhE5fYUaSg+kKCVpjHPjoOkvXi6AzDgIpg
phjn0v6zygU2T8Kzx7tuaNsHJM4wXQlzxoiNnlTScrksIFZCz/2bGTnNZ6PM9J17MvPmsezv6BPL
+2hww5+mTvoZ8UPkIGrNhzeDtLVraULJxOz6oywd77tbhS5STwwo/ap3B3qKENOsWw/HkqvtuqV+
mDYYYRZUVcSnCPQhCV77YXIvYA6K70ZmZnQ6vQ2J1ZPp+Bg1wnvlPhJuJQydXQ8ui7x535fRmt46
iY+KhLRvOQ5ZwcUoZqCAOOZBI/TgqJwS44FQFJavtlOq92yK8qtTIPXnKO6Ev7bDcmbR1OTfBVJn
lMTVU9ESJIkHuYqOwI9K5lsJJ6tkBXw/NxA316jhWZfaLXCa7WSH5h1q9vHdHafxRxQkzQcmu2EH
MhqztBGHcbjSzWSccEUMD5XL9QYUqzK+CXNq7wlEBDLoGEF7YB0m1cE3RvkRxhol/DRH/VFauIc2
WZo1aO8Rm781QcqOOqid7gaGlh2WoZ2G4Y4sjpxzKXZt28TpMgkN/zxPwq3jK/M9CrtIbKvUzAEf
DgbhtIVIb1Eocb04kw82s0e2xQKBCYCTsJ12ESmCSbD9yzR2zclKOg8RmDA30wAMtCAsBaKjnNea
ofC2MZkfeRlITjeBSriyWvlo9W23aRGuX1DK0Ib4dEgb7Wfy2PoC5nlZVOo9V9libIt7EsR73dZf
QN7KatsJXMykgDbzD48C6i4yIRk5tvdVxEn44idV+VnHbb0DHzoUGy7xEdm1CGgMjA05V0QXAc0x
9U3/LpyF/zEQIMCISDLQtmMXMucELv+rP8Ic6yLLeQ2ZbhAEWDpagA9gfFnV4DPjQPPXHCVncMjw
Fd6CPGqGtcbT8DmE6A1k5coPlEbdoxsyslpn2jbf+5kCchubY8+xZLb9ij2R9Z0AhybbRqUXG+QS
ZdEXurzqhfGd1+4cRPvnvu0nPMqGAfpcEX1Z0iYeszh/MIk2/NJU/jWeBvaeJaKjwEAn1QMqmroQ
XUFoQuRc1vYhclaQDNK+9wpqw8CK/T0WBdCarhrE19AHVgwNRMavpIf7IJ7KkQbQMhxrWlttau5B
DcfXtrNnhqlzdLSzgl2CcLvNLJ0CgZjZXyxoUh45cT+SzO5JNu89/4eXgTFZDewDNjk61ZcYwt1X
DxX3bqhBxa74NkFdSiX6u8TWKKUosxgMRy4ddariTCCsENl3ySymQkHBH9JICi4tznhXY2F4KyJd
PANbSPbmAntVVtRfFHwgiB65F5xzVYbr2KRGLEdin+bSaMlabTAapCGqDTLK8i8tG3CMo9GIGylJ
XQbNUtreFsLWfM4NS55GT1gX3mFxsUWafovmtGNV2nUHUgOGXRw61bEpYmdj5/ObxGXWry3bUp+E
0/oPTtMAWjJTdfyfNuL/RxuBTfrfZy2+clik1V/FEX/80p9yK3fxVfM4Nr5SgO6/geAD5x+0uzio
IJCADQgX3cQfXTIiW+G6wjKhxONsW+Tnv3XJiy4KHze0WPu/lVv9glr+RezEqtB3fJ+H5FXgp/sb
GWBRB9agR6xDEExVQVRdHawVpm84wlMDxNlhVRN9TKyUilUfxMmLSb27FqZTgweL+6tTe+yK1cDk
2KdT2lL0Bw/JFMszrqriua6YswG8CY5N1KHgjDT3k775NJEqqnSDgyx+4SZUvdqMrB5kuSyRB9tQ
392oqs91EocXMWn385/Rw9pu3U9H4o1b2Z4Imf/XBqMmX7/keJ/0D0QEoZ+dUorWa1L7W0VYSBDr
7AxkWgZ7mNDVM/wg0gxXsdETLdWRdwn9vjaeDYExkmBw9mEygIPoN4quA5GC2DAE0VdL6WLJiws+
irwI7HPL2pKPpbbtA+vV+JJJi7jg3ONExy5fYzEbR3dH00HH3+ZfRTlX53gkgdYNZhhCgLS/qIyM
FIhHAq4yswNqmfHVtrPpVtauRQxPu0RDyFI+MHc0/b2O0C2YejDeu7ZgvE5y1Etitlzs0qzghjEP
jf8q23TowNhrsmtn8LdypbPIbHZRuERI+QA97PvmV9arwRjg+deqvpeCgZ9XjPJdxIKdZ2hZz3p0
lk85t/gskjq0nsNfOdKTPVrPcdrVMB6ly8N3TmEOkEs664oIjX7TR2AG/FZWeHYDd0DhzPS9IkRR
NSyHR4jgZ0ux9Fn/+mthZURKR9JT3grHHz+HP4rfASaS+xcJ9uPdxqyFm6ArES/gT16cOV5w6Yja
TldFEjPMjLUbvgZ1jmeBRJTw1eqNjiVEMKA5DpWwnm3L5W2UPdv/0QeUyIQ6dI5O0rmfkik+Rq4u
UHj0dTufw2ri+afSqs92bJEonYmZN4TAl8dplMjOXT4XyckIJl7AaDU63voxuSvrcojkOwMf/JZx
NFCwufRY2SbQPuTSAAiWfY2GAv5Q2xFIeuzkwGo/rrPue5ZRMiC14N9CLw+b1A2J4VBRSZyuDYia
wKONRfEgqK1IL/SWNx/MBBmBtKf0XatR8z8zU92j8CCtaUY79PBtJ9+9GJWFMCRvAnS3+RCkg3f5
9Yweez69Qx/iHMfC4thshoXzkhEb/jqqnGRvPACkD4vRHjBIKkt8miA4g7WIEYx4ppLvDeSjYdWg
lCB+PXPFI3KEcJs7TVIfUycFRR15veOsG5tkSsDTDG32U8myP2FG9ia6bDJef73KoJj7GJ6xQPmN
OpQXC+SFowyri3UNVUFbCaWeHrD1xsWbQkTQ/NQRMJgTjrB8pejcls8kIyj52k1hfQa0jxBG1fw7
nFL43MzNUHsYWMr2lGgcEAQ/IjUZC65QfsaqXZSmNe3SRhY/59nliMw8YzmmGPKDfHKNoNzXPeOe
s2+Vul8nMte4EPJuxEZmzwcWlOPNHMkLGki1fyeLsXfY5/YW2QKUimgnBULSLujXgAUp3F3baFgN
28Rw9mUVQ0ZE4XX1TD86Z+EUvvJlAvNxsCfdSMNkElCoVr53om8j0J22fho4itGKBOWONbbN7DJ2
H/u0a79l1FL4/bnpvBZhoZ8Cz2BEZSsObFvB76PQqY2LZyL5BDOZwwaYkd60625UBfPBsFpCzwkD
mg86dP3DaIX+t0ZmZNBD4yBhXETA8mk8EDzF1E1H/N98vhPJmK+KCe/F65H784TleD+CgMSFx1qS
UZAzroigtGgd0ZMdHZ06KEPIQVgTFhg/VpasbsxYcVMOeQHvn0AD+yWsZ39HRuX0Q5CVcIpIzT1k
Q2B9L8CYvRJJp/2dySXw0rBO/uFA4SEdxJ2OsiTWmlVStK5T44WoXPWa2KLdIEFY1rNhkO4nC2KS
rY3iYumK/VSoqx3wvmlbxeb8I53inDNgLAg6cJFSwWDyJ1Blc+S8T4xcziie/AYDr28de+hud+Uy
hnXHUbHc0R1Z6Gk0+xixmqvyqFRpQRKxnQM1FKDYmulUdTq4FqNxs0rD1lsTx6Naw6dsrUuRczV/
nIWTHAcz3Hcw/XYzQrxN2+TyjrDLGj5jHz1Ug+JqMrGZTw3Z36yq+oLiDTJVF7ZzDPAwdS4yr0z7
JZJO/TomhXoqRvGQuJh1IUrGqzFurVtkWf5T5TNwKnrdBfcNk/sDiXdya8Iw+RLjwD4TNfI8x7b3
1rcIHGvtsoJ2R4aLnB+ykIcBmwwn/njAYw8DQNoPbYt2xgMR4G4LMzEZGbEhwwvcmY9twr5K2765
LTJl4Yd1FBv+oUvkthhN/CBJlIwfkdRlsYZ772Y7sh/68jA1RdGvDYvR0OA0iHG02T0zcgreU/pf
EBWpY973mehXpWnI4+A5HNWjk31obu9n6HX9FRnHx6jAj+G5nsBbjVpCmKui7tJ6sJcGEdpPE7ls
5wk3/mNued3PQWj1MYVx3XzqjqyKxxQvaXzu1EwTgQNmjU7ni02b/JgkaPbyhf5KKagvQ4elmDae
2HlPnUCbGPfIsLxta5P4vJr88gfhbPrSLJKDyJ3sxyzthvcg9aJNTIb7QyhD9173Y8zIp0qYoAH2
llcfK92dGTV2tUl603gUec26m70xkr6ChZvw9Em2ZfWR9p1Yk5kJb1Sap9xUrx23RJQxHKdtZr5b
dnzMxqy9GJMrvoxj7NAew7xbW1FrbTGuJ2cyMuJ7h3HUXe+rA3Hy3Sr3bQZ4poXWx6+lFpcxYYEx
sAVa24lwik0s7b7j5mdcPcGhYqbJpRwDElML6y3KhL+KC69cKbsW0Pu6fONpcK+WHDgObImsQjPn
jJ0wmjcx1nYyMbmF7xYfGxw8WzqPAdEHD0GouqeaXo4bPVIo3k/SrfOZ4avfDXeoGxDO9vGLZzbW
uVJGurHA7q7janJ3YVeWT2lW0+BllB87u7JSvNpFRga0qY1V33kuE9Q2SR5KraBoO+b0bCo1nKfW
Md/gZXKBQhd2xxVogH+KCHLTleGj00HAkVWf8E9byLNTzjji3bIYgEG2I+r1Cuh1gs/81DPtA3CM
uklF8BCIpLvUeTy9mC2sOSDHDAv75AspYBHyKlIXVrEe4pdBhs3KbzVWpaZ1TpBj9UGbMboW8mF3
Xo+yZtXBm/NWZQmXknCZnkDVKU9czoSyy9fsCljIpD13R9SnwL4RBu/lKIJXGfLGB6nVEyoeHzl0
E2VbbodIPrI23TQscFZBhJ5DK+uWRB6KKpUlYjMTVHEm9hpdgJlM/VkrAYgXdIIDfiLUd36pAbz5
XG9A9/TeTzZYI6HcgEwPaDIKSE5+cwgVoUnFUlrJslUkJDF0mYWFx68oM2+bGo3cImRJ10Ef9Hcj
mplNNBXdehqaYZP7vn3OM9iicxtI54X7G/GpqG9Rx5DXUz5kXYrOKXfrW1/q2LuREeHMa9dgKkYW
IGVBNYqvOZr3eAdUuOIEMqkFUbDl9wx+n0C46kuVt+126nPG/xkurMeWMuDOBgHOlXdy4i9+OVQ1
CbcZNZYI3+Peqm9zNOLNLeME+Gw/XVxmUNcG2KACL9IYGATd/oQAsTtrq5n2QZXqB8vt2udkLE/N
2JxlMOtNgxTsvmzr9pvH1XI/dI06WYMb7VUcvFKojWz21AbihXjMhgkeAP6tPN9lJOgWpzaZkben
IXq3FbLyBXtaVGgMSiCit94x5VedlwUGkdCGFgq1cXFiLJMiJ5oveQ/L5ds06PbBwOp+bySk/m1j
mbr916CTz7JH7MmkOO1FZO+ZdTjGMdIEziaOf6ut4o1ZjU7OVdH40cWpzM9uXNgrLoUcaejAIvMx
jZYga6hFQZ4l/m1hjJhvacnf1Agwq4oeatk2kIyAdhMtCwzqbU4QjwlHBbH/ENuyeeDud+xK7qDj
4bd998M/faa/J4ngaPpLYxyaDmlroQVdGSya8OjOfzcixeHYT3ZMXesrJY6jQyfqpon9PE8+KnDG
3f8J0YcB4m9PiO2JVa1wSDOlVFicUb/tqxG8TsQwt9AVSxVeOjQS7y0X5s8cQfFiAuyRysCvusZD
0DtHpVAQTWt4nkl5l7n4A3YGJ/bWYxGt7ks1WNfS8GZ5ghYUvg4J+lsGkxSAZBpFlG2kpX03Y9MJ
aehFNz/ZnhERXq5zdUj7njITgsonCetj99RaodvuZlBL7F0rj7DGj5l+Aok9DAlihkkaoNZHS7nK
uWI8MzKU7wik2u8cMtXPYB5wM0JFY0GBVqhcQ8KR72YptL4w2vSh9pTculc+24rH2WBRuwsZ5LX7
IK7VYeIH1T3DQsvbq8RC1tJaQf3+qxcuvcb6DzynZdrxV8sx2ELBpAYSnclw5m9fek6FHMGirA8u
0VR0mmlGb0CUEO3avz+6lgf6lycKPUEZIALH/vvRFSg6OMjb9QHgE1+xDEpiJquG74dzT3y2Kdxu
esMFvTZzl33/b589MBdagodxJ0QjsRz7vx1q0pgsQCS6PqhM2s8e26RN2qQT9SNcMEhvPKvX+TQB
xljStv37J7dQf/ztvaP7YMkU2hYCjX957wB7jaiOCKGAxMyjDyNL6Ds/b+znKmtpm5GO8OYHMdXn
LgZwvDJV1dP4VbGPZFdo6/nXC/ofQOA/iYBCXPq/fXf/knFzqXv8G5/V519UQP/8rT9VQLg/YVdh
lHQWW+jvTMlQgBfwoaL6wT+ZHFzQ/pxvOv8w7cDGh0q8ux/aizbnDxWQzQMCyCAQAZoa48/wvwq6
dP52QltgKLA34tvxXQJ6uLj+9UhPJzX26GnV0a0ivFpZZlg3E481Mkg8/nXzf9g7kyW5jWzb/sr7
AcgcnTswjT4iM7JnO4ElSRF9Dzgc+Pq7kJJuidS7kmlek5KVkUxkIByO4+fsvXYWrGHpSnzpLRW9
QBiE2V1W0cXqUuQ3qxpeFVC1aiGrI6JYogi1XZSbIMitl4BqZaeSBpVDLchxs5MMSX8Fgi5bEW2G
1Pb3ntMS1biiruKkjK618KA0YzfQuGQ47dmx6CbQWNZyqttSPo+kbf7DlvbTe4w7wMuLNye3YZVr
/fysZwACKfpBVFG5mQeJDv4YzxDlnGFYPxe/95+WyMNf35s/vcberhe6AnsAAVyQU37aQh3LFibO
8+b8luVn4uJLvEA3BBmY/sOVVrjbn/bQ9UrKZQ+BU4kEjbiFH7/bZZQwmBJZnKeI6EgHQdMmnOHC
425Kn6GOe8c5yaKnf/3x1o69sGFcsEzF+vH/tHVmwumnsuqL8ygTglOsVcfTC0f5u9H4oOP+/dWY
A7BP20TDoY378WpxGExpVWZETIjJz69VVy4HILv2dD+Sgvr317J/otSs95NRxIqqcdHM8V768WIG
Wn9CMlJ6bhNTwEFIor7YtW1Jhndno8AgFul+7Eb7doL1dUKsNjR7/FP9v/7M6xyCl69As8d85Kev
FcmemsvRzfDS5RQ+pp97nEBR9BJK1Bj/cLG/riFfgCxxHMLKGYc7P9nNuzYkLrWTGfPtZXmsA0JR
B4snmCltnoDvT0maVhX2iX+47l+fEnC60gY8JGWo6LT9eK/zOJvSWDbZuZpazcuOb5O25jTRyCEY
4++/2J+u5fF+R4EcMk3i67UpEX+8lpdak62TMD2ndhvvkNEr/Oiim29iTBrv/v5a68/60zP5di3f
driVUBk93/7py8vKQQIvZQ0tM2ePXR2p8lKkrrZ3f38dBmB/vY5Lwp9kk2G5Oj9+plEWfSdrk4If
wwa6A73Nh/LmyiFZHfhqkqblsDHdgLVk4eCDn4eD2PXvf4ef1s76WW2gxd4qZXWIZvtp7ejZzlPY
GPwOuo93DYxtZxMvGP8jdy4vNb6RXS/d+R/287db+NMtdtiCqLMDl3fozxM7HUv0UJGC/47m60OX
yfJCST7fNVmVHDsGLxTaVm1QzMwmVlsYibMm3LMy35DGtMCTMatesN5Fp1hYZL2gHrlES2Y9/v3d
+f/9nj5fDBO3FR3xV3yP70bToizrJFwlv8zz6HU414qQr6iQkzwhTOH4PGeWQuVZT7S0tANBnrTY
6DzmtXeDmCE6mzRw70JL9upA+FSdoT0IlT7+/e/611W71sMu8W2olqX8mTQkQvTziG0A6YcCM0fO
uSTHQtUP+7+/zl+fxN8qX1oS6K/Vz+/G1HK4KVafnmt6oY9huiIdK7p3N0Xv+c9/f62ft3OWJ0Ni
ZsRvVEbEhz8tzzno/d4zGds53bBdHER6J4pm3MKUzA9IZmG0mGm+sWmgf7KYPxxN7Q//cGNt8XZs
/XG5BlA8FCNjigJ+nZ/eKkXXWA5PRnRSI038syocNtMhNG5zjsdmebRcKb685eamcJqgDDYJcIc0
RQRH8xjKKbaZ6BKO4/wwaNzQSDyzBns8qXtkOuWkGhcJ6cUJXM+npXCj75o88vfBXCzXpSATgG5L
J58VJ9uLUwb+je4EG25fTs4THh35zFlDnAZQ2LcJchRMx03KNFhNy+MMPWjcFFWiOU+L4bWIcDMv
FmVcbzUznmUm49+hmvrNpSrbEs+EbqLTgsavP2SKBt4GydNaI9To3jZV63ivCUqzr9VYuu8m123a
jYl0SSgTIsHvhR68aVcSh5bs+yBLrrHLk+35bC12p9MvY8LmXfex/z2u0fIxt6FsXFlX5PVNaRiP
ROFI7zh5gmIIo1X/jfafs6+yVn0KgHIENGUy1htPf5wf8jrk8k2DTyZwevZOJELq04JzamfyML6q
9d/2fs2vAUAKZVU6AeVUaWG9hLU7X3nPFO/bdp7u325vJGFjO1UiHhtGfxAsF8hXZyiM0r04SDyv
Oaog0pnggzd79bZboTW96YaFHYpOufW5qnNWJA5hqJBFYS8nGFzcu5ksGEimQiQvhBJ5H0b8PBbq
KVE9rKKwapd5/JwJ+MEV6RlOslalX9AvTNUm6ro5Jk8BqvwG1oz/nMWu+y5gZOIwVeTeloCjvxRx
6RzsrvZeM79lqMVDA3g3SktQC5Nlhu2QYwIXujX36ezphEa7nX4u5MDWhGUffbFgGOGu67BcJfvB
SFeOIXYwpLvF2BQw9DGXAzY81pIqh+UaTzMZmRFHrxkyhYZV7VsYqVYJ547eMZq5jA/Qb+CNg9vs
WWB7pvzNazKtSBoTsHqxVJmHLko4wY9ktN1JHwWDTGBrbUTszdfYKrJLHhT7cLFywkc8c4/Brz2g
aLXR7xMUCK3M385W3YHnTNKzCLrqhm7ialZGWyCdXlxtt1ouYyvkCelI9BIPal97Y/7aSpK8Z662
RTql7stFHfN0weaEA5Vmf+Z+CgIeu8Yrj6JmwmLluMmInl62Dme+rS0xMIYGzTzqO3JouKvO+zDV
9ynN+Utmh4ckad3DNCY1EWZus0ksLFu480KcaHysIg+6LTlBBQpADEjOahcffO9Tp3r3GpfpfccE
a4PJzez0HHhbXjhoU9r0HQHwDASh+N4UfoEpOPe3zVBNxzzETQrmgNb8IuQubPA+pmHy1CfzF0Rs
rw3G8n2GSXpHcl1FOjzJe5YIPrayx1ylwYVtZxPwVmPm9bl0vcuCZwYRS3qXyHTakfD0onV0U1cq
/jgA7N0nKFouSVGyAXtrjVQ6851MXfc6YDt9tMHfYqcnimxZ5G2u2jmA61EiHw+BSrRO3P/aku1z
mu0awXGFpIZZRexmF7v2ansTWbG6HX0kKsQEMDPZ6NlZ3vmMEg9mKsg7GzTZkvTy2nsKJS/ZTfCx
aaKD1O0QJr5DITA9z7VP/VD3ZIFuMNjN15x8zVU2qA4esoBvWYnGzBSSfK02ZLAdUUVfu1g8MSid
ntQ0z3t3Gcf9+v7xN6ZudLJNm7akW6sWMl3JMDt7Fm1nBCZIqLuZWiQPoLTlley3TMBTtiImsoga
eSOoOFSnJuPoM7L+diVl3gFFjHccMVI2265xyvteDO9VsZDnOJFr4rUL9oG4wESwGySivoOfOSUJ
kn1+qLLcfxCIPA/IH+IPQxZPN+5odkMaTZeM7EeA88EUfnYzQ3STXyGvxdbTWecq7JKL21K3A1VB
J7vokoWZUTtwRCisx2Lu1L6cO5KICKkVJZM8EAvB98EzOclsqAhenNJXH8xEjvxR+KmFEmoyqyGI
eowE3lOzLOGdsVqJ5aOft25dN/BSWkV42BQCyLcZvDX22P3aOEGwb6ZshhzvMmPxxDWMOlwLXmjf
eszvKWEqdRxVET4WUQsqPnIjl8M/IxvaFJ39YuHl3NpDEV74UsNn46Om5iUMEoD8Ve+rWUT/qAZG
qKatIFPUpBXBE0PMkVXNZo5iHyEN/gsZDIQoogTGU97XD/CA3U0Z2dk5ylpnhX+nOxepaKsj+6h9
n4UdVldJ+2AblaHzELcFGQ/oHG7DGDNl1xAuHPmtvSuDqT4WAjRAwVTndVxlrWw07Vb3E9OcYKjX
EQ1BYcdEV05BogCJ85jTkZQK496NIqjvxUKMGe3PWm4aWMlwQHKr9oBgaZQ1eaU++RiqX/ho8Y2x
/KAmE8orzjPDjl8HjuO3qBXGx8GzoPK5Taj7rZUz22NYMnXbqtb+HSf21TaMmyTSdn0p7BmCMtir
65SVxUMDqfA+QKR1cts+gakfBqfSLN15CkjQ1OSO3tS4A67ZWAVHL9bll9UiStIjQ74PXsygTsqM
gHu/xJbWqKY+Y7uhl0S87XvVN59LfvS+a2uv2Ib+QsZaDz7gVTReNrEJ9KQ6M6HJebli9m4x1u88
QBE3hATiQ6+zPd94us9L5+tkhWR+kv6EHTSEBFbF8XxV4Vh/UXalLwuMxh3DVvPAYGc5zv4c7VBh
DQ+20P2XrMvZs8ElMzqKwi6Ph632CLnz3w1QFxRTKzrgJCJ6lUm+J9bckmLXw8SMvaHimDRY31uZ
VEyFGucunfzxHX4b/cXr0oAZWog6u6qIOsb4swSrfHhmvk36RFVWJ4vZ8gW1HF64UmrSJWzQN3lJ
9mqgC9iILfoRggTtLVVUfDc7s9oNBZn2RJhEmAAKw8DSG8zJqzJxhYZY7EDo8M4g7QWDN0IBgC1s
TgnYlQz+kB1Nw8XuymbcDZ5Ts53NZJkFbubgh8UCfvYZNQq0uFRJeVSEK+tmsV5SSNGHMCfbqeGl
cGTkNlyaJR2/NpyNOGEkBXnHJXehC9LPkbMuZTpK4pqoxiFL2enMSQo3ej/7jvtqOY0F63qcbqNg
jl/8askI4ebHGs+E7+DXAOEc/Q7ZhJdSTopw2/bpOwpjHLyRFJskb5+ki5N9VZ4vbK9REbGoyvfC
r8RGEPCpNLjwTFUgolRw8BaLDLAKV5SXi3Jj1sG2Uhjw7QqJS8AZe1O5jONCk37JCyepthbnZPx2
wEVnGOQoa5zDKKdfMaaER87y3rbtnPAAHkUh4JIXpy+JEce/vyn9FetAeDB0MAvrPstZZMa+mf2S
2Df7dUEkjShuDI7O3OaMt+cCzV5qnltJdq2DMPXKgPi71QgXISQx1FJr55LS2N33dLMuaTcXp1DQ
HnCMBqLRdOOxSQbxJR9QI3HG561DIXTxRrgOfZi2h3Ia+lsxmOw2t80xB0XDZCYxWw7Vcodo436S
AjCTZ+TJ78Dbi1KDaWhJ8CAclhdEHT0YuxebociaQzD0UDSset+gPjvaMq03ZRt+7marPHRzI2+G
ht7BEgvkGD3eUus1ld6hJgiFOiW8q8oex337aSqX+5EMgaGW78hxubLl0jAq0uFGdsv3rI3fA5Z+
Uk51bKim8fwREi7SCc8XTUo1kODui367dDH0Qsv239VrMrionS8mtCmsYMTsgsTBaN0NO8h9h2xs
bkyiJlhP8mupQ7wrjPNJ67M4EcTTOH5Y3OWrIYBOZqNzaCHhT9s5nOMPouljAu+6IL8wd9abeZ6h
HCL3spe9btOPhrHyCbzkrd++E4EeX9qgDfdJnz4rN05OCvsECRB6/Gg5XbA3JOydNGeY25Gh9Kkj
SZnHfBYX303VR3j0FYxE4Kvg/0mSSFtJe5TZO8cJ3OPmWE82JXS6hqMsNsQGbFNWd0hK80SqRvhN
SEy8F6tBdmADeOgDcXS0M7k3Q1CSBr5pE20eYJyuP89pc/AyNJ0JKMjsaGCOOrCi1ZQ33WZVV5M9
KXAdH8jRJA08px7CGD8qMCLjgCuit+oM+xjSRNykE0fOnJTBDkrapyDOo+99JHkAuSojBj8C600p
wkGKeKiaY1HMsh93EJ3wWsbrTGOux+gTfAALrU7LGaOGD5WlCxEivOPeB200X5E1c0pOyegb5laK
u8zyQV4MK7u+HBXb0oT2CgXXejohsF7/mi3OdJ/JGRMC4teDHXfEieTEBsSlRZM7BiX9ZPf+sJeY
ORhRLlp8IQ1a+tch0euRF7TwvE0QcGKJ1pQOhSXFsUHadqa250eT+Grtk5oDOhKhmEwsW3G+muTw
WRals0s7yr+NlzQPfrdsc1tXZ4xh2XbhlX928p4Xae9GFzfxaQr0HPKDUdEjWCc1b9fTjQcqs5bd
OUL8deScoI9CeeXHt79CeLjzJCTH/nrNLUISv5xwgTSvfYmte0uGA12CwEW2CCMJ3pJYZz1LJZ/D
nJuJvcRH5jK0h7dGcVMYxiimDnZjTt+4YFQKODkF62aF/IplQqwBRtXqKEu//1CnAx8AqXZJ6JJZ
HnsaLw9IG+yP5Sj41iv0WedoMt258yvzkBvq3YUsytOSj1BamnkeCIvnc3m40l8an2Nfq5MGlM6c
tfArGs7241go1CB5BH8uXeiK0LxkMxgZK0cCH2ztaR8eUyTKkvUvFus2rOPmleYfvI48o6MYIIDu
up54yCKECcy7A1FgFS/1YcB06N0WqPfufHvyb+psYUK2+DSvoiW/vK07i6SSgwbnQPmP9xax7/KY
DP0q6DRr7sKYNBH8YLprG4tj1mMxrvekGJmy2fxfvitzVysSMHCJkpxE6PYVcVZ1rNdWXD8Sg6Jw
n94vBQNr6DnLQXqsgMFblb9Qs/iBRSafYye0sJhrGHqEWOwG1QQ7U4F/JFJkOeToI86qWv+0Hrhb
aApYsLar5qvmB8Ey6kKfpFtLfEzQrpLGOOThMe1Z94lFeU0CBQajt8aTbTnR98X2aCplrCZ34Ydi
Wa5faSVWWHQqR78b8I7ehvYUXXQS1a9RQrrYHCU8OlbCIwxnn9kkAKZL1Nj1a6764Ry2xnLRn+k3
ZX0R2U8cDviElSNpf0VxnFMBR+SEhVXq3HJu6T6Qc8dfKMl1vaAyW666rx1QRqvPYX1gUeom38ql
bF5x7XFpM/b6QuprdB5oueKpDqz+FSkX7iU6ckPLvws7MnjZfL+Mfq9JkUo5egzN14qx/jZkmHfs
dRddxMC3MwwRD7vhCYzGOaRjUaFY7fSwj4HJXF1a4NcGbfynbvJnfCVysW+K2LHvK1dGF79w+c0H
Tj7+rmI7PCLLofnBWDTY+esqmBpac37j01Lw8TMikB04E07hyCpRi/iyJiC8Moq0MAYnDc903flA
qjid4hRjfww97lSM4e0FQEz0XQGowfA5rGuwE6DGyfONLmnsIKsPiN07WWqNMQsUxz6QbPrXQHJO
Rqhom489Yb+fjQ7WXBQK8o5WahPvE8oK3oy4BG/tXld3yTSMLyk68G+N9qLvaW3Ci/Yx/5JuwpvJ
S6f2MPtqRn9esQJ02EafMrkmKPUd9t6dqmlw74om/SMu679Ch38SOqzWqz91z/8idDhX3/4ic/jt
3/whc/B+UfTTXYaSqAnod/0HcRv8wpJHSoMOfw0pcPijP1gn9i/KZ1RMFx7xgQSN+78qB1f9oviD
9Z/9jkj5N8xbz/t5FBUgU1v1PDTZ0dMwzfxpHAZ1I10SgwLPRTToopJ+9TOS6TZjKlicCT0rirB+
Jn9uJASI9gACBZl05XWRkWe2NtjtfSRS/U2Ndnm/gHT8HIoMiHwc5jEkn9Eqd6aO8CJWS/W59AkR
FNJ27oGeSei0kDaudEPJt0OJCWcJFr8EtBk8qy4vnjoz6nuhX8u6w/sIIAQdMmSlOk+1tV10QfpW
LhrzCuS+NJsU1dsCJSGGHWtC0og37qDifN/INv+S4MYkrKgrV7+B00UQneYUwmBrUF4W4Ui72kAx
G2HprS4rDp97ukAKNIgbZhwLg8w9tiEpVBvMCsmtC4812GM8TkG+VgVs69zK669N3zSfahL97hC7
i+3o4gEgDmL6GqDz/MTBgwYipvT5hhNm+zg3WfxKQCWEk8xZK/sRSGjZbCW9NGBJwXS3+KZ+wNJU
w7gNSIHAXjSpY2HS/C5wS/PoFe5yaOZhR0V/VmpC1IxmdKurkexFbz5OVHAPdtvTMMvc8qvpOeG6
pgweSL0hyZxojGd3hjKX9shUvWl2T9HS2LRFaFlc/AELTzZz+KctS8wEA4r2orEwrc1iHxVwSgfm
NhClU207ay7eu5xyn0cvxxE/2tOyGXNtf0xVHn2kyjDnZvLb/Xouv50WQGfEPMpNDflwOxlko0ts
jx+KfG7arR+W3e0Ude0NdYX+jsp34X00D7Sk+8JL7rVXFfumDatsV01hW21wIegrWBIcAaFcO81v
JDC0yP4xTkvAlQ7Ho88ZsVfFFs1HS1u4deOHKmAjPTGTSp+Y2rsfHLrAj+HiczUGU92zDY/tMLaJ
d2M7GbCHZKyTE0gTOk4ziDxn0O1pmm39hESn2MoyM5+sKu4urijDX6duUt1BMj7GTu7S6tqDag6f
APgQOQJlubY+MleQDwnGpRzSHajnDd6L/KvX1G5IxQPzETdJuQv9wd62JbFZfI85MMc+eVAm66+9
PScXRQEb7u16anFGVTgC5RyXO5Zr/RK4rbiPGWVTkKILvrXr2Lu2mqMqZXTZ3GVELKc9fASe8o+m
sjOPWI6YmSy3xzCHBNWpU8F/6sqOB6bioZ4z+dTXoRHFbSWEqWh5wkNewNGNdAX0IqKnedLufEn8
JDu1k3ywgwz0gEf31nVpgM7kaT4bJol63zNu+xRF4UzJiL1tp0Yv7Ld549SMqHr/eRx92qRzajNK
IW4DxmMq7jyk67eDD/LUa+kQo28GVkpWCFh/OPuBO7IUeV6eot5wGkhhoL4zb9gROQ4ie1AptNJw
5zXLKJ69BUUOqBIlK5+gi9Y6TWP33kNo/mjlQbjOPyCduCBPdFzJa83Q64gYHmreSkZpxnJ+bOvA
IeQVbgqt2/gczH3xOPEyfip+56uA8HbDYq/IJN6RnUCPEx6L3SZ3JarXcSW1CJAtOruQAMdPcq2W
5itUlxC8i1w5Lz7AlywDRtRSPDBs7PkxKxVm5cNgmvDO0cqMsbktB7VyZFKAMuFKloHmHe7rlTaT
LTZt8nW3nkfxobKHhloQOk0+f+t6fcPwoNhGg+AE6NCyscNcHJgbvWOeCDgF3E2gZrg3AHAAYBZ7
uE1PYuZMEFGog++4l1OWPQzgc5gBYrSYb9TK1SlF/axTfCGlUcN2WgE8Yso1te1K5RlNE5xUAslv
XqE9o2b8hodWXtvU7i+di0dqhfzMYaCPjgv4x+7nnGQUpOw7RTjNpYuVh3puapZPien7a2gm7yCh
EjosoxvJt30rYuZ14g05ZNr6aPmVtcaKspqIrb+b3yhFfW3rTQBh4LGd5/DJxY2V7HCpFo/5CjmS
YfdN1QkWmDS2b5YybPdWj21uS1WJa1dXwI03AcvvRcG72xGdXSOTAau0rIAlasf5rlihS7O2u3dL
ToaB5Xs9MNL00e+slkcCXBPJff1d2YFw6sqifNZFFD36K+DJWyVifi1miHn6JoQhscsdgFCFiV6T
FRHlrLAoZ8VGIXt2n+SKkhpXqNTgyku/YqbMyNLJLPHBXxFU/gqjQmsYbQk9BFubq68TiIingIy/
7QLF/UAdGx7GSRXf1xnVHTl4/Qq9mgbsOZtuBIXFHmPd4oyAj9ViLHqCRo7Wa8VnYVt0tz76gGNo
+uSr98bZCjmBbVU+PrEIi7uwFsVD5kc+Uw0QXekK67Jt8aC83sP6knXnckV6Fcjrd9a4Yr4m+7Ov
OzgHtpU/lysMzB/Agg211x76N1YY2+HKDdNCYvhS1WF+44phhT/aK2rM0jK8+P00AzdOzVkOvCJN
vsizVdjyd3HRf+vkf6yTw4DK8m+ogPX0oxaY8Gz+we9Fcih+QWfLST34oUIO5S90+SUqYYVP1HkL
sf+jQnZXGiDtXtTDiOFRjf1vhewRCsHkCQ0LZME3ZfG/qpDdnwRjzHmYZrqS6j1Ejem6CJ//rNuc
y2HQlUqDi2hLc2NlfbObcid/Mq6ffysrvaAiHeDwqMKHyZO/4XneQD3ZyuyJVG89wDGB5AO+RT94
7hC9zxce75t2hf4kQ5rFZ/KyoPJEFfv/tn1DBJGYtQcaomjgD9Pj2DUuUy6mGOhVsqD4pjWwId2O
wXtG+RkQpDca0QBFYt5VK6SIGdQ5WbFFegUYZcnKMpJvXKNqRRwhzS5+raAexQX4oyw0+sMAseAJ
cBPzvBE5yvdhRSbFlr7mxciLAJhY9gkHa/tKMpX+YOK23Do0NL8D6G84kcY+SQOdUYyvEIrszOz2
POmxuS4K1SldAW/+rkrLeqyrDJKr0gxXNG2Qs/QaUDxxDx9rM9Wud0vAfZ7RxV9osIMpSejhx9Wp
QIC8h+idfLLxTZmtG5S0ElZ+I25sWTzPdpLcUzEwohnr+JRORXyEohxcUOPSyKtN4+7AAcjnEuc/
0QNVguNxnuG5bDC3jKhUc6qcXeXV4bcZJXIDHbFTYgugB9AcnsGtE+XtZYzybJ/1dIM3UAABJrcm
vFmDUN8IkaS5hk1whwEh5MWv1fikVdmeYmJJT7klek4hUTDQBiHPdOstsnlui3U8pAJ4UEw9Huuw
YJJqwUC4t1WkxCaIl+w+lTRsyUBU+mNBytlGjmAHgCjWapUezIZRcKxCyk4ZDfg/p2xf9FV3XyUr
4MakgJdc2bS48Q2tZdKrh8uQlSRvycTED1iyvuP3mseTGJY2pT/u1t+nOIcMQeQHYI/UW4avVUfZ
cSKiuXgfjSY7awKM90RlZ+65qaR+bRA8PsipA/EDVeiAU65THDnQY9h1yMHLpEiPl6GPs/eIECKj
cewEKThmm8ST4ahsnT5Ns8I46YSzXXzj23UQlSRERXNvjVclFlOVpZtrpnVSldFd3LfhDtgCHUeP
ifnkT/ghZ9t5FwdcAy73DkDEs9dDWZgqwABbpAu6OkWYjsHGw1uCbCi3CMPUZR68/NCXOYN+/MTb
mQZNE+eolmizMLb16n0vmnLbDnZ0yBDLEM83kIJOWvmmw/rKANC+cYbQRqVvExBRe0/Iak/4kf3b
pfEiYmg7CG2imk/AJbnvozFNufpUol0VdKxAr2rFnQXTUu76Hu8/3ZzwQOjSgPKsK/cpCE9M7+F0
O7pEwExtSWK6P47DpsYpeiP7drw42Vg+EYKF0CStpX9k3j48WWH/uCQ8mHmdfQch/M622AaKIP9G
Cpu3y6RMSADO+hdrdAoc5UZt+woQSWp8+xnSCLtWUFKfhbDLNkKCDIxyJ4HUHwdboG7DRo/5g+tV
70OvK7arXB/NmnvKhvhJyiohuMHOthFE9G2WCo2gAyT5qVtkuTW5XO92Pb0I1012AjbiWdXesncK
qY+BkzlPslk5XcWS7zk0+GfleyWzg5AaM4ZwcvWpU7GdZeZ2LkFruoXn4aZEdZ3k1PSmSTgbjYN6
occy3jSTLAybVM+eQpkCuS31I+urWExNkyOPl3uR02yGgp89LJq9MY8pUOvF806jFYKRtq3Q7OM+
NgggF6KoKlFup96n8Znm7d0bIIRUyRXl5NBT5EwzxnCgTYS4zw9xcpT9miHhclMeJw7Q+2gBT8no
sOBuO27Gg0oRFn5NYQdwz10NKzA1g9mSfV3dpn7S32d9MH3Tghx3XeULBxFH7EVAPDTG6PHQ9UH5
kdMICB2sT2Qp8/V/zJCTOP5o3fm5qe5tTP1g62Lx4mDb/N7P3vBJ2bG3Shyrx7ZN4v0MduZQNHCu
9DIE50x4/UrPsPI949WCTTdJx+fUc+tLkPTuq9uzpF2ULbfw+KprYDc9DGffvu97P9+agX4Gcsn5
ObbLNVHMYtI+6JDKnMPabe8X0UkkfrbVmLeYMARsmUV8b4d9dkoJknlA/6UCaPIMfWP2/B2hEbRK
mCssF/SoyaGkZXSXOkX0LqlgDW7Kxu8/U/6lRI1YOr11dN6fyABogXvb5ks5jPl2cZvlxdUu8LMo
U1iGGYKuzJ7+XRtPzu0CYOsWABr09kKKjPXWJk++HO1nJ9bOYamzhqCllmMS8PrkQ9M2PeENAIiS
vqZpxsbUnnijm1dG5sULeUGq3+A2MftpcvOtcDyoMKzKi98Nj8MI9Z3zuWsPw0fRyrW4nTnC5OLj
TCpUdaqN6tIPOD7XtBNGtyNvolwE2f1SE7fJCH0s96Mt293sakN8jTDLN2Q1ch/lM8dgEElqk2Bx
grLTTTjBsVkfJ1G+TIZo9TSfYpKlaOvwVRY7CDrFo7t2kvxKXcbYanat7H433vy3Pv6n+piOJmbG
/7s+vnmt+tf+B7fcb//kjwrZ+8UPMLX4An8p8jabKvX38EVbOORUew7lLuRqD0Hqf/rIKLf/xMgO
kakHtKEl1Z33r9xxNKF/tFGs5k9aYIGLmwkvgfxZ+M50Lyiy2Mib0mHMsnWksom0siFIttsRlfMA
bwAEH12hvHTr6A6cF6/gzhcWnYNlYFU+F3W72gj6XsLw2FsLatPoFESsaPqm2sfY25KHepcnWKzV
AWNyCZxrgNiSGDq4iuqAhBQ5xAeoVqW81V7bf83jCeVVqgBrOpbaegnCwwKLC4BmRNBoKOdnK1jI
oF0Qr6I8DW34YBv2wwwOkN2Rx1YZu/Dx6gsAhIo43f5UtMHYPmSwM567Ngo/MTt2ObXz0rV5yHTW
3CBMTWgoz+FHNOlezSVmuexNWDjpsaGdX23cGaYMcSXBfU4m76eWVu3OCuvpc6o93jicaQ/1yIyL
QXG3dsUdw7vdTSwE77WFVmwpi3M2Fsln2fvtR6d3aRfbdRp+rcPga2Hmu0B0GRLtnPg5/ie66lG6
9+R5ixM2C3s/ZG64NfQl+Ttu2D6OjCLJo59ngSSFlJoNRXhYbiid2RK9iNTiyfY1ToulfBgBYb43
mBDPTjejCVnU/Bj2zowkD/YRDToKV2CIVnpKiiz9xnrwH7McHe1e1451n5TI1Iwvu1NfM9HksFS9
JIuiBA/G+oFXrNpqg+Zh6wWDc/V87XywamwNG9k67n3trZoTxrEAJdHL6dReborBByUJPmDc2w6x
k9a6G05WZA4uycinwstIAAUXs3y25hINDdrzY0s419lLnOUr7Wp1Tnq7eV7EHN2NVlvf1lY8lkdk
SzPQlEVqm0gi7Q2OpPT8/b/0/RBxXy3fabBCpL8lr7dko6857IhWpupCb28q6p36LaodujmNFTuY
UNKCApqWvUjA6H592yb+u6P+w47KLrZacv/vHfWu7obk/+1ekcj90Hn4/R/+sa/KX3z6CsK35Zok
+eO+utqQEZcJxw/eJnT/2VfDX4SgiuOPhSPw4zE1+32f9fz/Ye/MluNGtu78RHBgTAAOhy9qRBVn
cVLrBkFKFOYpkRif/v/A07bFIk1Gt299cU5Ed6iFwpTYufda3/pvvmXgV+E/w56vW/9onbXdt90H
mzWfloiwELiTb2kb1oldjTZK3YrRpTLhGxDNyAmYgzClNnXIwO2FphaocOGyaSR/AIUQHZb5L40i
mjU5MYK2r7XzkN++nWhV7qIJ9JFbzYDW2VLH0uqOODzgtOW+OKu6UrtFtFuvqzLSzlSCGB0tvrgl
imS8Tz2Ar6uuSjX6ag3DqjaFmNtiReDvIzKwaRLmF+SL7NPGp8HIf7OKnShgub4Q9EOO5jJXiJuQ
mMnmamx5T7iO6NNrI2hagsk94WU0UcTRsMNNCDFlE0fNr87hu9Lxgq2LXqYM48rpgpwm9nRK34y9
/jMmimfV5ITMhmlq7CZ9nvcO0ly0J+aexOny0Z/6dNvWGbaKnKHeKK/QntpbLcrUkzSVtUMa6tHR
rWVgFYLjF4skeILfqBgQBRM0xW8uCxSbTdwldWYiLaimkFyIuifpMb2Sk09MZJvNW7BwxqozfSi1
ek2SmO5YdJOXaJiiGyFkItDPEvciNnzQllbxzdeLAYmlu8fjEqDpzxhFIt8EQifXthXpGzPU91qS
Gmsnnh4c1U/rXi0nUWdqozor3ORTF/FZ1cQ297rngkAwaxyLYw2Z6Iz2J1pwAGGvILQkr3fO3JRo
jgTxwvTjoO+JwA998ktJv/Iy5r3JHGrg7ZEZWnrnbNuqRsPMdnVn2lCgNfIQD2hY0zs3recDQI0e
XSeqhHY02Gkwft0wdrE39JlgEXkYwzoBX5Jv4had4I96rOl6ad4BsifNI8dqYFFKuN60amK0bhiu
6FLkubbN0uauasWDN87nqTkAfuqRNWoMgLaGPsd7ty6eZif9kTbK3qcgIdZDSkCX7jMsaUz/hZUc
/X6PMoRn4i5vx5UYeCQ8Gd34VVrtuiib8AKFzI4W4TGBN9QSOfMV5RwaMzV+TPZsrNFmIfDOnhlR
jgDWPVhC7MQDp4yK9TyX3krLeRYSjFIbN6rtIJ75ItlkUK/1nH+XGfK71qoCj8QYbgAf9eu2mpq9
4XEHGfExr0gLyXwovZemiC4Auxc7y3tmXqwfMWAyB63RmefwjIipEjCTkEkm34oeuFzZCn2VZvG0
rxNf3unl6G3IWsm+za5n00OYL1pFNAGzN1JMw1js0IKBlTR1d0uBE62UqenXwMj4KM1ZsTVaL153
DqOtWFnpCombOBgMyddJ5PWBCe1L8V0+azW922hmXN93jsVVxEa6Me3UZR/rDxuS2Ro4Y0u4opPq
91NoI2LVqOYW4uIOQpu79pHkroCflbeZZk3XYd3pR0O1ZMjhWiVRaNAy6My1Nyypm5SBwBuZseO9
4Kd2565WWvxB7Zz8mXxfZeJSs7PnpBckj5RefugbF92C16MDnrme9dw6zJhyoh8t/TfgF8RchA8c
8aUwExHqVveSQ1f2AuIyMS/0GL7hc2i2A4jabeyPIIaGXGxsm1rMbPyfncq/ERdwHRrddY6iHr1m
YuynRHsp7Hna5XI+k8qFfMufb91yPwi0q/Rjyp0b4ZkoYDBuJhy/q9i1PJpWyVNTRVhVvPm2pfkX
IF9j15m52go4NvGWukegVkLOnywbHqlIyAvK3l1XmE9+g73JwzFF2EGL88GMI+ojaJCTRgfSSBF2
Ny89xtSVO1PjOBLxgp4bxpH+HYwnsmW3DNqZYityBge/8IIY/F2Vmz+EaM/TyE4PrTM+eEPrYt0T
ap1Pljh0elLe+X4PzloOhEIAzo6HYd2HhBwOUX5nGt2Zayt5WXtIqCuJFLWq8ouc9m6py+uc+fQm
tKB6MYH/LWWnE1KLB8uZu2pv2zQnINml22ZQ+fmUD3IPPA+MuxXSSkvROFkxQQ1kg032xMy+ZB6H
eHiH9Rd7mpcv8WkcsZznO0bcyXWbwSo1+AiRLT6Se+DzPhtRvpOdgxSzcG5Jcos3QjXJGVkbh0gi
CqBm1VaRIp8kR+K9Ybwl/sqz8fsQdl3AEPRX1aGGgc4R7zpTDfuxHLVdVGKIA+PlX6m8v9YjerIN
Jnd++HBR45ZbK0rGdRF+Q/dYbQeR7EY8kXDg8IwYsfbY+TVSYW38ZSUEDVoYCA5eP0vWGjTWUxiK
gPU3Oca9PewjjVVuwDi67iQ9LA8a7j4hvGEXuYO1AytmrUe7NvaRmz4OfeIcaLLeTao9azMq9VqL
flta7R7zMg/B3S32xpr0TacivtqAYXr0apI3KwQJ0LWgn0OfrDaDN9GreibZoFT3doJkL+OZ1VBf
BOOgJfioaPR41fCgsKS6vIrY28iva3j6Cu8qdKQ/1CTlgh3nJatSFK1WQIIO4v21WxNkcw+9AEEf
jk0opl60ddqK1TtDjc9IHHWrGTrfLLtwBbqffkRExHi4b11/TdyY5xI3BEEX2jpZGXKW8j9O/f9f
Xn9RXtOtt2ke/N/L64unpHx506/4z3/xd10tiOSyhGNTuWKMR3hJrf53v8I10L0hnPYdVDlM8P6Q
vREMRqmNMv1/Fc//p6yG+0NFQqmtG5TdC/fnf/6Pn+N/j17YIuZTVJXtyT//SWjjEG8YEDBC6F7w
9wBh8Jkv8uPejPR8lHpqWtA54Xbyt850QVPtj6vx9yE/PwRNFodQF7bXuoGK7+0hYCcsrgh/DqiI
iWCgVphKSlwu6f++5v/iKMuJ/sGUYUowjk7MUdzyR6v9qMYX5az/3w5xwuVwk8rGs8YhuvnG1W8m
kI7z8+eHYHt00k5CMmnAqYFuQAViG8YpbanNNaRwfSMDRyvlzwruCbBHfTC3GDrmwAnRAtK8QDac
d2jTW73bja01bplI8AUe+2Gf1FI+mPFsGeSetOmGL/ENiUC9s8GEMZz7IH6xxUh9Y6mxJ2sqDG8T
3cR24BJSeTdleEjd1E3PWtHjK69wyXlkoHpeiwrQ6IOORC36+DEhTIBZNpnmxhdAHCd0ZB2oWgK6
cdJ06OD13D3TvVkARmB6xA5oii/0RhMIl/NpPes4gmPNQXQTLTuCbCQyiHyO7rwjxeWetIZ8E9ex
SZO4+SnMwgWyQUouqy0AX3emRWG253ZmqvuxnOwbvkvGXsOsSTkpU/T9S0x1Z9i7NvPov421ceFh
bdumls13EAPTN8tV/CUooc9d+IlsDDxzwujbGhchAtCgwhW3jqouvgnTfvjpKyRO/Wx1mJxCZkNu
n3K8ZH4ZShF+j2v0KZsCl/y9wMZhoTgyXqSEirx2Wlv91hqbODqyTNWDb4Klgz+k7Ju+1/mLlgsM
vuiiwp9GmDQR6zTUHbEpanC6jHotxdgROWhIN5pJbItQCBmcS0WYapfUJy+q1QgomlT3K53He3s2
X3x2HX+NJiMZu9OS74oU1YM+MWxcybgx9rA6XxYriA9HtZmDtNFJPYZqQcxoOBNgpfP3FSO/IwXM
fSwAFz4kGrky+di4Z4XXxUjRh3BrOdLYd+2wjHHM9BCVoJV9WUvQpdh/gPrPTIKFiNY+gbxbjxgX
HCi5Fx0d3OoBLiIOYM5i3TSp2vOBzILUSfvbrJq7W8VIApOVz3YlQ5N0k0fIaPU8zI4eDLWVrbGN
75HnXXk+l5N9FcjgAhPzhh6Fe6kGP00PKXyCXZ3T7iKzJyGArpPYAOwujKBSJPptWkJuX/Flda6g
6qb7OIr0vWHL8Dlkls7A3dTCS3PwMVdnset2K9sA7Iki2L6aYmlupmgSaxQK9nGqZXPeaC6unmLu
D8KvxXWoWdq+rWPrGtB5dD7YzkNYNBgD3LhFs+b0OtiBRpiHRipUX93ITIkGQfisUJat/Hqo1MrS
Om1fwUH4baeZ9xtfp1q3qK7OJCqR59jXjW3UNTZKT7KkkGMpHyO0v1yPkBnexpjHX4D5uZJtP+bb
OALSYaCUDMiGNs/Jh7HvMM3M23DyGIwQNW3sPbdciNT28N0zw/4H9Vx8oxeNHvQMl9gAdCN+Fjfp
cShj7/1pZAzQm6IrLjvCaZ+kZZUXZRf5V6MxW3e4X4AptC3eKuIjnbPBjKZrq8cRFdXSuwZQWT5N
sTPcyIm9xAh8+HJsGwFIHB8JI23nLCMAdm80DnnqkxK3NXloGwUVCTklFtW1o5scoEGzAHTbJLtH
zjohsEgvgaoC2XQ2gG+qXR8O+m+b2r1YxXkVE2zWp7+cWbQB6UntNtOKds+jAbUDbTgS4rrdq4pM
7k1bQyXmq2JvO91uzvIBuPUSKxDfzVgdIrbiiK15aWJB4CqNdlga85FfG1H/V/NxIiP8DNP8tM6d
MGnWqSh1VGxF6h88KoZdxdQdFEbkH5zWxxyEiYbJVaQB6cwS6ncB/HWNPRZ/l6+rLUpDefiPnSpu
vGkXMhDdumEHctTUc5/Nh+I6jNWM8hB70DUcyuaZAZ1iGeuzG3KCcXqn+rRWrAI/SNiayYR23QCx
Wf9CZ37emeCWzl7NQgPbSm9FjhmuLoinz8otaW/lmFZ+tz5omKlFEggtC6fX4i0yS+GgJsEUBC6p
wIXpuIv9C5Qf4Vpq23sZPgye4VeBtgecMlqQBMshgV5gKcR+SAz3ZGJasfLFUZqp9tEdVbvB9MEf
taWlbUE9TxevPjazjcxv2KHxfNhx9dAnRbFXflfusaKF22SmmYbQj6l0g39XHxeXS9U9eb6lDp5L
b20Vdamz8cJMD9Ihy1g8ZX/p47bGphUzVZaGn1yIbOwvDEIw/BWYiDGoMLWTw1EbcGPRYULU9Pri
iP4FE4xbIaZbzOFzoMqaH6yPYg58GM23xtjq318RJQl9FRJ8F46hU3vl3h0Erp257jgsI8jwOM5k
LxsSJ1flNtodOXiwzDTo7Ih5mdNULv6/Dibzr1crFHR/FDxSOGchuhLcOS38viYiE6kJNW9PNSoP
Vq1lD4Of+PuybDDgNULbOsiOMf9jqYtejZPLx6716fNpKSbCQWBztAw8Q5XfWoQsMdC1SDh8MoqG
6MeaBxyzQ3aceaLX0MsY59t6+UJ0d3cAeNLesdmcH3iQomsRa9GVSjuf6EP4BcKGmpjIutx70hLf
FQWpwlphhuS7lgRjv1qezFAbrxXhIGhi9P6lL0PtvljC4YjpTo2Np4m/71OmxvD3pPNjR9sadjpb
vUuMgNpdxMT3GjEplvrcZCDijMlfZdd6dLt68L608h6tbrIfe6nZj6lTT5d8qcQubmJtMyWJtsFU
h3mW1NKLmV7FN2K6yq0pmVnhmhgvX6+6ctgvV63nXZmLQLgEW+3LNj1zJPCQpmKAU3Yo22kG6zsY
//qZCzxgW/qpOhSTsrY1EnZ8kjphqaHrT8cOA9lV6JFXA+sG3sDrszzTiruBoe9RV3ikfyPZvHTb
Mtzi34/Qd6K4X2F4yq70Ji0O5P+J734Y9ntyUWyHjggfQ6Jyuf0zpM6MneSF0eD8jAbfKhh3YWZz
ZmPx48H6yabxkkWBjmYdlleunOdNAlobjXpbTw/kldIoQFeQbmcG9bhNM4LgEDzhanDTK4S72q6z
cH3aXYF5dpiBcLsDXWhZjySqt3y6iXlD2dRUePLGuXCzDRPGkKQRg0w7vk39wZdIZuB+t5AfFB2N
demW1V0Hgm3XseBQA0FCODNsUxGwDUJUdqIHB4pzcRpI/GqAJ+3gXGoTpo9Su2t1nb4xThMqZhu9
YN5jf9WjlldTOTQZ5lcoodc3WN3rHvsd1N4HHY/xtqixZFp+Yjy/UoDsArKLPQz6MwJsnINjQtCH
Zi+wLHAp2wQsIngHQFcShvpRDPa09dQkkV+ZeAStqYcQVfiiH5HlgrBalcQv3ugCDgDunBzTZMg/
3MExjhQJinF/3ikNnRB/9Dq1MBThCmnCoMWQsE90az6kXij2A5EryxldufFornH9xZfGnJi0RpPi
1hwzuQXaUhJyH2t75VSKkEKCEX5M5eSR1VE2t6g+oMRliXYGKuK6qwm/QEUc0zrWXryGCaxhE4LR
4ZDJ0wnyOHl8G0DLrJxO1Mqd58lhW+E/3IchwARSDxXRFo6Ei9bQVqVCjCE0OEgv4+naxIS3zlpR
/HRL7Sdm16uRoe3OHIdiqdsaRBcIqN05uRuqmBAeT4sCVqs9F6Kn82eXmwiADQAI7ztNT7lmfluB
pWjJNfeGRWZq4bTXPQVcxiH5IHdrzresHZuqyqTnji4I5294UZd0BjPsC1uR5CANK6vvmOCm8Y+o
650gY9hNTmw39tvRm6vbGiAsaTGRjmSmMOOzOBX1dVlm9XemJYQemFMBWryGQkEuxa1rwIfa5F6d
Hbp+mo9m4md77BNdoMWZAxEjauxr25PzdUrz8rZGKrUFfeMCvhhlsRGzEFskLghfZRzvc0w+u77J
2JLreXKMUmPCWa4IsJZzcWagKMTQnDu+3AxVZA3Mdbsxy87a8pny3vhrFKV3Yfi4PNbSdKqbvkmZ
4AM/H67DeaoOasJenWpxS7MQFpBJ0AEOCF+DSiAld3Ezhs6zHdsNDU3UkFe2odKb0lG0uWEB/yUk
9dVqNGLzkh6k+ivLY/eY0Sl7DCdXD1cN2t0HfflCCqOo8Xp7cTCWZXcWJ559EReteiyV5QT0yoYj
SuH+bNCm7KeyUxg7scHNrToVXvdMNn4VLbrTXhCaBEWgMnlF6NkZzJ/PGXkinQeUi8u3L232ui0j
h4kp4L1VusUWsI2Bgbvv48tKm16y3vW+m5W7TEZm4qmjfN5BKUvXKYOcFTXeDEMgLkCVdLgdNmKS
rGRpngZENhORLVyd28vX9jixq4CfaM3IAjxCzut50ybFnZYDZCiRekSs8isaNx6jH5remVE/EmBl
EWiCoXmlA3bpNg6V8b7yRXFXZUV1rubcPEgJuoR6vgAMZAELqb2O3OZ20AhssU2hvUwqxwM0IP8z
OuE9KA2zF/tOb88uhkggLQnvsQGrcz6K+TWlYvo0GlZ1nzZZ873uCPne15oDnYHAgCTb99ViPcAu
BMxeU+UNWP2hZCiDOTeTgtZuJ4f02JvdSzR4wCto75yPvleeWVS2P8sai8GEoHsjtOxyrnqyncgu
yPcqY1YDDqE6z3rygZcxlroEXxNdphRDq9ReAkIAxzeQrgRgNom4kff/FyJCtKB803B7uSbqwFDN
RwwT3XWm02Sw6TM/jLIlCmpCwmGQ33XDoLR6pof7w07b4Qc4sNu5A2S2czEcbzS8xkxfZ1b2WltG
A0sqr+8Oag0YTX5z9Lwt1lDqd4L0l93c96QS88QHmlfZ+xipDIncuMdWmexQSGC2CDAeRc94rwkU
ZSWkpa1F0FZG946tDt+TyC9+hAWWnDryH+3RHs50Ijb2/C0mNphG3dqJ/cvNPXnVV2oC5xz2pKUP
HrZQa0ovfBKC972kYe7Tyt03UUqcr+ZzUazQfXT72L5L+kpCE0l4YaUfr4aSmmqKCV13SIBVVmxe
swd5YEHOrsZ6FseG5vNKDSTl1IRzPVU+MWy5HDyyqa30UuAzLHHBsIsxJdXtiJhmHfVD+a2cW1J4
Te2mKAp1UN5U3ISJJq7dRo82IhXmpRH31m8jQspapUO9lV0SHUMU1lelM8bnuZM5t3YN0wuEHzPU
7q+0RBQTZ+2+YLnd9rVVI3sa9Zsw7ATSYDQklcqq/dRb+a1ixV11Y1lvma7oe5l3d1GHbWh0dXG0
omrak6/1I/ZLN0gjQq/w54/kC7taUFh+f04p5x4HG0F9GzUZ9W9V/u5U2iebXNXPFtTLv1pPdeBv
IhCLz5WepvqZUXfhmTeE6YZuycDD1pp3namN01rzTce/THIZmSgBmgYbrSR3bNeU48zWLJZwZSaZ
35WFTwiuM/n7GFXCpqaFdSfM9mUcoevpqGgAsVjyqM/DT9dh1+DkZrGmqGKT1IDSmQ24EUXiG4uc
PtAgMh15/x00vOKhACW1tkN0/FSF+YZ2x8/WTECYoNjBGcD3dRoG5iLiyWULMhJ07Uj9hhpK0Dmj
TaR1nvHT9vPhzK4caysai0ZKhiQ+Co2g97Xwd4we5Bo1mnnTjv7vZrS1h4hX7940XRlvmEE0Szgl
c1t8CYvD16n2uj92DOSYoCM6wzUGjfMLQu/7LijketcRYOx9wzNPAdZiZPjfa54MCNZpVr1GMy6p
K57JZs9+vPgCsfquC+4tR/MNS/eQwBBe8bZ57I7OSJ1EONNURYzEAISuksIdt3lU55vPO7wfHcow
EcV4jumgVTxxmeutqGk/GpxY7EV3Y2rzyUh740JXiPs/P9Q7QztnZZjw6pFJ+hzxpF9tZI4+5RaH
Ksl+OM9ylQVCppScPLyrJhpJ4ut5uD4/6EfnZxpE49GHcwAXnxzUSULkhnhpgynjKqKV4Cstadmx
J7W/OL+3gqDXLFifF5oRhgsnH33S27uWsfjPda3JgGBwK1zloZayuHnpITPpaOK5a67ryaCDmM/x
RZfjDfn8VJen4k8qL0AEuJfwDHzsVQicTp6aKbLrWM+iNvAKjQZ8yQmKZrj//CDLSZwexDJ5MB19
mRW55tuTHA0+F8o3ZaAUrVt3iKkiItcKL3NTn4N5wjLRdwjymTHL3eeH/uj5AYWAFMJneGMsU7A/
Ryq+Y6OPMC25NEkm4GuY4Omr0Ah2NR2bL5ApZzXFxC9/ftiPXn3L1qnNubN43hDx/nlYq/VF5SYc
1m3SHAlSf4+JYA4iwVNLMu2/eWBJyAAqjXcOBsTJBWbarRuoVDlcq5y7xmz2bP5H0qSJivr8xN7R
pJcHhqQY02YHzkKjn17Qef77Xoq5G362r8/mFHa/cDeMKw0gAeQFQE/Cm/WnmDTrQA204j//ER89
tPAyhCtsi/CFdy+Na6l5iHQEXm5k3zjY+C/qiCX286N8tApwC5fxlc7g8zRWwgbG3NkFS8/rKtBj
YF4TAz8i9UjrLxacj07I1mFz26RGM2Jcfsofg79sRLcyoZEIhqHJN0Djfgiv+vH56Xx1jJNFLXHQ
v/KhlgH0UGgf6DG84ivU+3LzT190nj+Dm8PjAdjk7Xn4fuoN0lQyqKldL6JON48mUnHYHkPyPdZY
YWBzLRADxiw1grgDkqOvVrT3r55FGgcjFN4/n9bFyYpmOzW2y8rHpke8MHprJdaYMJrzXEtBXtV+
ufmn15XjISj1qaOWIKOTd69hW+VN0K6DohwpUMR0gxHe/aKUeP8sWghQMZzT2jUhRJ4cxI8MhZc9
bwLsLd26rVFlAdM9d1NmGZ+fzgdH4iQ81LPCAOjtnjwmfpsk8zR5VcDSBq5La8+gotzVMn34/Dgf
3CbDxeZgcK9YuV5JNn888mQWZpYv3SqYUQHK/Enz8nVKhCaksePnRzLff2OtN4c6+cbSoxILshhG
du/TuC9tIqAH9z8EDFjkfTnfk3tZ7GH4hHLTYMbc6FgD/hJsWbdqNtU2Zfq7N1vaaIW0aICjEMuO
jpfWR2UB24mGeL4Ic/aBdoOm7ZXEx75KbXMTJMvR7fPxcqg6OtgTgRVr2mzpCuXQ/MWJYvo4ff34
gjPXQ81MRizJZW9fP8x1muUTrA17PlaPflHql0bvfZuESJ6KucMIlOfMT3MQXIS87FxEY8ysxUEI
TIkkiq6NhjQ3s7svQjZGCiFeWRXf6sG7mEMaS0WVNds2G+g3Jvh0Q2RoAAgHwrVlj+1SS0kRHu3K
DphtE4WsgNNznHRDC889z2y0DGmGlnhkvd740bCe3WiE3VHl/taLTI1949zqz+5CNPv8CfjgWUOO
bKDg4JtFyb8UCX88ayGKRaqPieuSYjvtDTK/uetjEKUSOiycoCH4/IDvCx4LjTfmHbw9RFedFjzA
ePt+qIsq8D1FBndSFdsmkupcWLXah16kzmNar3c2uP6zz4/8wetLNacLQdwDIQunr6+Mpl6LO1GC
zZ+m7z3+sx8N8547FPPpy+eH+uAkEXiwGtHr4H+npSNzUfabU1cGSLmZikAylrRrMXnCWJYH0WaJ
t24ZsGM+Idr6ny9T1FW4BtDJc5FPM1dc4Bu0ncoyaMMq2TdDeRehsV0T+y3/cRlgL4sUQXjL9so5
zc2iB0R8MfGwAaztx2kqh43pjTiFc8v6x48p5QaCKYRR7D7eBaXUbVV1Ud/l6Aq6YTMLGq9WejUM
jtjRePr1+d17/6DYusWJmYZN9BC4sLfvRIR+vLTzhtNyCivQ6oko6WFiptPmVvZVlNP7F5CDUdpQ
GjgMtE8/Xw3akFh0BWem2XexpT3CZf+VjtZdNIgvapDlXX5bgnAotqWCU+PzcpqeiQ8+mUoNIQY8
/q1Fr9SvHJhAeT+v5gVjnZtfVaMfH9GnFMV6xUt3+nnBa+WRxJEFjdEfM79+qibjzpLwbTpCyaBM
mef//NZReC+GPdKcmPa+vXVOy74Dl0EWaF13nPI+sO0MqID+xWHeF4y27mB9gcnhUn2cNhR6Tx+T
hL86gOuwJKGU9qEe+SJ+fjLvVxGOYgD/YGXGg3OaTgMaesS5b2SBtOho0ekBptj9dktxgxuAgToo
OYsAyM8Purg13z0ly8LhOo4DrO/U74iPG/RtTDPBd2DMDblPG66sM/iqPlN6zADtqp0w/OF/t2H6
uDPM47LV3b0am+iQM0fegTe4myen+QaBkliduqY4WMqCZqHvIosT975JulGkWueLX//hjVk4KQwD
Pd8+vTFIEuKcyUYe0J0ut+nkp0dtpM/5+TX6aIEA9L60lHyTbL2TBaKwGz4jUZUHpXLzVVX1gZ4Z
d56rvqpaProVAIpQVQoBA+akaHHc3CrrpmQhgumBkCWMD6PQx93nZ/PRCoRLljYc9laaHcs1/aME
mMnrG6NOyxAPgXIG5bGIYjpgsm3+DKj2n1fR7BmRifLJWMIBT3eohL6IHsFVxt4x/LVcO5mIm0KG
j5+f1UcvDxZg4SLJZWNw+hiPLZCTueLlyRPHu84mgxFb6Pxi2FLtZOR4P4ecaDm6he0Xn6qP1rxX
2zGNow82PbROdazofRZEkXmlSg10cLSr04c6nW95Eb842kcPPNsek4edneW7JhkpQEhIyewIamJg
94Vw3JvBJI7g84v5LqgMvpDORXRNPke4qk83/H5njp1Dy32Jt9cfklivdtBT0KOlVp8zm3OH+5TQ
4XVXqf6qmcrs0sldax97aDrnqcYjFcETMBrCVQATo8fouvSr3a3x4ZV32WHzZloO9c/bB1mGrY4z
p+BrM9qMCVTzZCgff6zltYfE9R6hudQo8WOGGKWVPGRD3x5Cv/oRo+iAUKMg0xX2gS6SvxKTVq/8
mPP4/EJ+8K4x06YEdZdYX+rDtz8xd/kNyUi5PZTzr3o21E6vEVOGOfqV6enzY31wOYxXjbGzNGqp
ut8eyyR2ScdpTGkfGr90Gg6bwtGf2gneggtQckurXH1RYXzw0hkGEzsqGr5Y70rsXubTKKOK00ud
73ESEUOFaoc5hpxXFvaV+0YOzQY1Rh/883MlnNNfOlIUiKcrpY1BO5EeweDs1S6B28MElfkN3Xhg
VFn0MIEs/KL2/ehOUrLRBsCvinf15E7yrgyqtZsq0PSoWU9GjyqhtNTNQNpPUAg20p+f4QffHE6Q
Gsriw0axuPyeP1bpIpR2nFRc2rGPmFzY+JL0pmo2ForYf3MoH/CBJygYX4ljfx6qhjeoipItmuFX
5bWTN8QUuEqcJZ1hfLF8ffSMWrxQiw9h6fSfPKM9krhypjMQtEV3R5zVi+M0uBi5f0nU3Hh4z/7x
5ogFDNOFSQIn45PTF9AYmbWZ7VwGszmj8XOHb7KTm5o+wBcH+mBhpqWO7dWi84yNY7mff9yvegZT
r4dsAfPIeYzGce/Nzd0Xj4TF33FS0L85xskz4WMeSrGT8T4TWrayk6Q+tk7rfDM7QXpaPrRcRR0m
+CDrTSvS6L4apItYiFlt58mM5l+HGrJMmPTaYFU0yzDwXBEDklhKHkECxTemD4GsnECTh7Ve7osW
cRa722mNDDY8xI7HkEIfofQbS4wf9Cbj2+wXiK1KAzNjVbRyr/ewJNhAjdFVmutUh9WSipIl8ioe
3XgPi2I65A4Szd6Ki4tek33gZf5dUmXtmiuc7Qp6RUCREQoGiBNhNwxzvQ272EEsnA3nlW3hp0xw
yH1+eT96Nm0DWB/PibXEc7+9g2R+Qb8RPJvIhJ+aUT2RN39lW9rOKirSJIbqX7x21NwUe7TvGQid
HA/fcwmqdyoD1cRLz+kS6ONhUOUXxev7lt8S9c1gi14mbTr/5DAkbcVQSPC0ISK/qetEohn0fjbZ
PUPoCwQpuGPNH5Esv9gyndIFMb68Roy7givK5vq0IPNr8h/hItMTqab5ewwkDJeyrd1gdNHzLZoZ
9jiNUxDEk/V4o0tEghBNWcgbsz84qPyddNAOlt5pO0PZ5TpEGMoDV++ZdzLB9tNnx+jZqI9IAcli
iza+MgBs9+68iYzw1swIsPFmB0KYSu0MnD5c+pTfs1F5/YLnw7gGNwjsdsTljaOLf1/MzjpuVbp1
Ce15aCznq1vx0ZouAMAQ706bwVpQN3+uEYneOkWZgWojOXNiurSaBn2fGar/4sn6aC364zinhVFf
91D4yHsMPCfX1yX9hnURx9vPX5ePPogCggNzBeZtIHrenozemHXVkFcYMHTy1tPC6tfNxyqL0dS3
0xemsw8PRr+SPYu/wClOvr5CshiVOe+KFouCnei87+16hwIULbVKvrh8Hy0EgrY/Xwsse++K33ya
LJGiogpkKm/M1gW/Gk6PVS5fVIJmIRZfXEnjo+dimXmzgUVC4J7Oaea2zrm+1GnpmBOjNZsGxm05
HEx68ZvK0uLArhuiTmrf+pboYRxMEaaGqEogk0VetvMre7p3sQRhzwgjsho/v9Mf/jwWRNpI9G/9
04URhnmLe50yZ2jqF8uPHmKzv80tdCT/4ji4+DG6INp4Vxy0vTbFNXq8gJ1oTTdHPZWTNmyqTn7x
If2obF0y3WmxLP/3iib541ttDT4ODrSXgcIzErdIXIfyRmKgTz3jCnjTXZH7XzQqPnqA/zjkacGa
znaORk8vAm0Y91FXvfh2jrhdHGXVf7HnsD56ftmRLvntLhPh09dfDR4U8NEtWGbM6Qd4gt9D4gOE
zA1vTfs2Wi/BOOuCFXmbNIvXQDMWZaZE9Eem3yOQofgxbIhz7EwcC7ja8BnFSt4CHSX3voQ0Dw/I
243u4D14Dqsm/NUWwZTWjhuYC7Q2K/P3f7F3XttxI1kW/SLUgjev6Q2NSEqkyBcsyhAeCNiIwNfP
Bqu6R0VqpKl+7pfuVatKykyYiBv3nrOPKW3sLAQBKWE+5c14hRRHbAdKviycJIgXJ9vCGbfvBKJr
Nnvb+83T9LOrEC1OXVocPLdvB7BlKXpQoYLKD6DHPMzWajDdB094Z3qmMGG1/M0H/uwWL84shDIB
zda3l13kFmgViqFD1hK2M4mxE7vXWB4HHEe86hdN+q9fmFftxJuCEMUM1BWb14Vj5psTcEI0AVPS
sjr41RytUzn6d25qTeva0d45bcryniBQAnhclJOvdoEwBW1ejTOpjEj69oaEQvuby/CT606xsVig
I4yB7468ka9DCI5OeSAz2d2mnfYv65SyUedN/5B3gGbQRX75zYX4SRMTVQJdn2XVBmVs/30zSpQ3
CyD9LB1zjJTVSdwdglRn18ddv4/AEK14UlBOeuT/Jl0Km70vcF64f2Gy/+bH/tEc7fxkrVx84cgx
YD4zaHvzRUykEX41ZBW+5Zz8sFdfQ+aQ+YS2uvbOXJngOOSokbFYweIpaSJbBnD0FXy06YN0pLnT
OiZnyaXwtofZ/ExZXO9TySOFYwqYq4q8PZL87wDAVizZ09b183SLVtjddEY9HFK/DWC6jMEmTM52
Uzh3hVOra15bTGhA4ueHNByjU2kGj+aoi98czH/2+5mA4UEPlgn928YR7ba87AeH3w9e4o58brSo
vsoeMstId7++6T/7KITXaA1wo7NtvClAGDq1bbVsS6RvpxvRhoubT4niFKVl8vDrz3q9b2/ftKX7
63B6ZRt8e/yvDb8cZZVxOJhIoVsNDIwxe82utY9FMxEuXlpnqzHjD4Oy5ZVtG8mNPRgEdjml2Asg
IX9W9f/FN/wG34AsL2TF+TdK4F1u0eUzuZXP9bcfCQ5//aG/CA6BB/0sWAbDJsdJmgMs5P8iOER/
UH2gO2I0t/T5eeT+wrI70R9MeHmyI3cp3Rll/5vgQHARtQTHK5qtbsBu6PwTgsPbXSRaWuSLNpCG
DMeEt091bWLIr9IC8EFieTPJI259wTxXf6oshUUq8X6HQVhekx+fbD4wIKeJHYtv/r6jTN5xOhiz
rw9KUe6axoS3z5fZ/oeb8OHPv+/HhfHtKZRPQZC/aFc9lsZ3m+PApG5qvVQdNFyavbRVe1M03YT7
2BVb05DlygKYtSH6xLjtZaA+/frjvejtDrEUlby4SKFCm3v89hg8jpqYNx0MAHb8UhH8nc7g0VKs
0AgloPym3QniMrsFPgjiuwXp0Ev6ckal1DNlvSMFBbpUE4d4mSWEzVViYUkKZ1nstF3w3+L+qqq1
UxrztFICczBO4h7wJZJ7/UJnobh18pAEc+xIhxQY5DoO/PZEB7/9jJtY72HM4B8ViUWeyELNb1c0
XOeD2SrrI5o8cdUR3fsR1AGOSgdWhATC/xxWVWbi85j0CyFSBA2SQXIPwknv+1zVF7EFsgBnHhxT
2dg1OTom7e9Mi0crMfmDUmXRRU9O3ZaKPL6NpqAaNlMvzObIpaqrdQKryVrHLL7OHk4wP9MMetgV
2NM+6kaTCqea9NrDmUFbJkJkhosMf02QdTdNOUFHnxaTRj5AO+59lEGzozIaEZXcOHHWnYrRbm/I
mYxPSHLU3m+t8tgiM9pazjDd5wTI3rf57N9xd0ge4Xy5rW1ypkZg4181CTDrJKDayWStPyFcbR5H
c+bOtKy3B3/BawSSQD5nqKML34LiCQlav0j8cZ/Mjj+iza5/8DFoXMQqcY949qyPI+HaD/kg6wvV
NNFFVVHMbKCBEiDkVrh3INTPJhLkUgDeg7Im68neEgVe3Ao/xe1iJQj17ab76sb8Y1IgEIRYTe/x
YCgmqbU7tmRV8TqHxqD3fjaWR4J2xJUOBGgw8nbSTe8g8N6afl8eBaZUOhcE3weEbu8NKy5uEyR8
hIyn7ZWLAGpdRsn0vTC1uaox2tI7M00WDat5ylQ73TPumC+jduKvchakWsXeZSl+cSQNcRUXy8tu
tN61kZgTkk5+i+/m0WqI0mo9YSeC5Z7W03eryDQ8MNu9TlzuRIx4DLK70JuK2Fso8cRqv0jA4s9B
GXlrhfcCSJ0i+hJrVRzf+mbcfmX4PF/WMtWfbDbSPYnwmBC7ttgRyDV8M3Pf+pi5+DWAUJGxanBt
+4T7CBuWS708omVNFqvu+PUzPifiwGbuhOvjIQEErV865CmPZRLEp7IvHqXRj6c06wh6CF8IDDan
VWZUQOH7uLKBpHpPwAbgzWJauU9snk0sV0W2t3FFbly3fHLjYPpO+IW4ErnHQ7lEOaqUG4WhetjF
rSuuReW419EgvetRx9bHOuvF4+j5zROmNZ7WAHt8Z8fNk4OT5JzDY7hToQ4JuQQ4uQ5r2TwnRCoi
83Ngm5EEVmxef1yY8hKQ/mTcKi3qYaOg5V/Spe0fBMfwW90MVriiGVuuLaj9J1Xm1dqXZnYYGtJG
1ipW2R6XdPeVpoLJbaqKMcBZFLafrQyjL8SAAN+I7bRXg4+x236g+WoV/uPU1HL4mnWj+5jhyCqS
w+TMtYvMcjbqLUI7OV7qVsbeSSbO6N7iycad6yr9yQIKsAbiTZaG5Slkg+3s73gOPSh5NOXrVaMG
lqaxvhqbyF7hDIxOrlF8GMyeXAizvDW88QpcZrXDO+bdzIS9rryAzPrOS+5iL74i6NnZmPT4Dok9
p8fKLj71DC63Y8l8cXT1lyys4BNO47citasjSWVf9eimxxRY3qq2RnHRVJPclt6kiIRPhm8WftNt
kvVnNbTxDrWxhVsfLqelO7gogZcgYkiyK3d2iQuOBHDKDhuxn4cnowDkmJVtPa9EFLdHdDeolA1F
jjfJcasqK+hJVmX5koh5gDAJ5QWoiqvX4HRvNWkrW7syonMOveOSFr3EscYLi+XbOmcanfoYhclx
pq2+tq3JPJq1MR2qAGOxGJxw20gDvPsC+Z8INdunJkJF26jMs/Sy6DAm1p1Tka9Ac6W/sOrIKbc2
1/5rL6T01x7HUpSLM/eQg8cwHbDyBjvfkk81/KCLsSdhvLbNEQ1nZNEljSCXefECYY/7r04jx33i
Jex5bODhDicpvDhgztu89ttbxrMWltai36HaSuGjFgZ5qaF6Cr0JgadTqHOtFmtRWRSPuJQayIrK
1/som8jHZqIdbsi9QV0yuQ4VosMsyLKJW4fGGBzpM9rmRrOIAEMohN2vBO/VpVv24iznGO6FbdpH
NBMkiKUpb1W/JRC2XdU0XAABWoAR/U59mqUDZnVhFzCEOshy40xGc7I6f34WpenRbavmjyIXDXb8
Pjqo2YuO1RjrD1nhzJspHttTUQl37dslbi+/mFYlYSLb3nXcm6CnxdzEi+og6XBCmyLctUBFtwYQ
oZUkt23jRk7+OfATbPKmljs31rgyo8nYtVBMEMpWN6VlsJcDhzpmmaOcFcrJTWIk0T2UHWtfZjzx
vtOkQPRUvI1k7F42dP4yEIDGbTWo8MpqZ30i3AWLq+tFcE4A3Vff3aS9wn4QXEQK3fvalZKo+hLd
GCKdtLgU/WwdBdOWdp2lfncuicJ5HPNAu6vAk8hzbRjP51QnwDlzKze/C5yE5YZAKl9tzNycjnPb
RmtRGd1+hDD+KMsxg0hbZPmFS6Dg18rJffPS6t2JCZxFFI33iBfQxDFVkBhnAkDLV4aqi12QetOX
Jrea9VDKpS4Q7Q2Wu3KDWL9utvA5CL1Si24XZ3JOAoBdpUf0891F1PaNi8KWxiFJO16GQTmMe6I5
Gu9a23F2mNNafLEFmb7rTuhiuTcE1i4lUp477EPoKsAV9fVFBJSPxVkM38IsloJZCUfonVn0bDio
f/UL52hikrUR3wqmDrwDBWVCEJsi3iTeEpObZuSppMK7nsFP3Bpk6/FzMwewYpEVWIyZBK0rirx0
4/pKfFFiZLoFT7jF9M/ujCy6Pf1ZfLWZbX3ELN5/EwC8wo1NWAZ1crV0k5TW9pYy1L9TBZEwWO/b
FrDF5BabPLXLI437+gJw53xwzV5uqgZY99DlRIRWwsZrn3o9m3tUNcZtnUTjfWY7yXVSUWnUni+u
kvn1W0TtZ8dYsCZwLZdFea70ywA7bJVFAeVJ1LbWB5bB+psjfE7BRoI1sqdMPPmEx8SriqAV8juF
3qfEs9ynGWHMRAQaYb02q07vk8rXZxPO/DYdJ7lJFj9oQ7H1iM60Wvd6KX9xDz0GgyrBkfATaOwg
vKqUfsFokO1JoGu2dZ5FBLVLiDbaixfMo3BKTGPA4H99iLB+doawEMVwXmIu/04H1tlR0SSJMRwS
w25PMS3cpRwO6nULLh4iz1LeO224mbgxT73uMI3Lmos9Dt7vDjTW2x72cp5ZvokToG+H+recI3/o
YY+NQ9AlusCDm1H5r7EgedeBT3hPMsCegSRKqGfElR0SU30IEmTXee8BGhiapySueTBrpz31zqTP
tRTt53F03WuoUOqTpOL+TafmXZ9y+bKLF4uZP+qsdy5CujdFMBlOfzAyB2h8X/t3WvCimVaeXhvg
eTdsRTxg1sQTDywI1wH71KmoVfOcC+rmABjPnwDM/7NV99qP/fvBFzA6nqnlSyFQfztTSrANE1eI
36+qSHNao1lYPLFjS0qKMe27bkw3LM3zVtNoSlfxSAWVCw6vQbq8pii+bnPpticsFSAEY6/5JrIy
uAn9BLPzAIgtNrqmXbWD9zt1Fr3Ud2d2zDXhonuFcrQMj/9+8wm+QdKrMUkRupSvieoV0GUrsiAa
DS5ZZCizo9QJXkDITgegWcnOsOxnTBoPsHkchs2US4Ynk82IMv9y6mz3cRKANSCuFmfTrJwnG62n
wkom6ukMwyI8xr5VbEyXtPhM8UJXLCWHJAK2ZloppnFVUa+WVXRBATnvauXoM/oVuela9NvNssLY
wOtup6Tz7wwv0C9VmJgYSmvXNVZOzxqLI5S6VzblcSSy6UgyPDU7h2XOJUnBf0ScAk9IB48Kj/tS
q0NMbW9qdNusKdjsNy58rs8RFFYQ5RmNcKcQW1vF5GwgsbnIR1DNk0XLAabSdJ/MRoLLwrPLJ1jx
hX8ayjmYLtpYJlykjDxXQ/WD2npJkZJ2LJy4hN9AnBHIEsB+BqmO/KDavm9igG1964AKCfy5TI4k
OMP7JY2nOMYU9PHG7BnWrOMMweeELi60z0w4e+gBDlFsLmDo285McwDCccovTuqo2SoWYRho0HH3
gQJ/ZWiKfI7TJq5GDiJ96PYPJuiRNYwJDyi1AR2nigSa3Y6DW5i64ovOx2LXZUO2HyeqK7OQPJHz
wIEirf3xfsjKp6Dj/DgrSzyGsnSyTaeziUMl1y5aUAaneV560F5q3MJ1cI4WG8dNQYDTPkbPWa9D
byihZ4fNs9JG8+wSbka9XxJkxGtb7Jwh7D5wEg0vdGsCb5Ec+v2y7h9q8P4PCprF0VSsRsNytqvT
qCQSbZgk4XGlIpi7lOPOmpPqCImJU0sdOCtqp+Cmcrrx3rRGe2vXdvPs9V22x4Cnz8Li9AxRemYH
GBqrf7BzGkptW4qrIchAMRAT2zwPcR1unHDgZBS7Lob6xpt5R3pzhGmpLP4lEdft16ZWXJVqLlew
yfqVR1LcgTl6e4LjTlfOZqC2UtGyhabE3e48TRpSWdntZ6TQ4YUlabMAC4wuEpI6T5kO6gufLJI9
M0e9r4llWDdhPd0zCuV4L3W2D5cOEJNKcVUV9IeCjGMyQ8n5JeQtnbdZOItHcsU+TCoQX4Zx4Lht
eiRK1S44G5kuAaH8pbWxFM7Lt1ZuRBOLGDoejIa534V2JFDm5VVVy/puFgWca5olT16rQI52VQ7O
g5nddpwyOiPL4TVTULE3qXLbG7PuuDNNTinyuheLGjb00uvR5wJVWboUvfR1HBAVNFb5dWWgz3MC
4E1NdNdeH0Nc8hQSCXlwBzUa+tJN6Hg4vW5vXjs+BNmVixeN6DAoUiuQWuURcFR2KF0KqpI558UY
+wg0lvaAQYrTlwFZNkE4Li/8ayNvzqDoFYKGkEzTly6c9eXM61avFbnRhBos+M4woXtlClXctgIJ
1IoCOFpwi2CnG3Bp7QhhCrYVtziRZnlUUAVJh2MsQAQcryCiClpwsZ/S/itMby1Go9lGOY8gIDtL
bmt4kWuc+CAoCxB6FDxmR+OLoSozHzqCALzaz7NDpBxhr7L9CirA3gKe0p9q0Der2O7Ko7E0V3C0
saxxoo9Pr50aHM0kJlJqdOt6zvibKptmTzuzxDkWH//av3ndJFVB77ZuUvdomMZ305yXcjkwuH1l
RbHU9gis/nw0CWrfCZfWUN1Y8a1plfWFaOxig0UlvAiHvv3cWPTQrD6hp4Z8t76QWEqIKOektU7M
gcXdsPtveNaaJ5VQ7HRmG13IgHW2kSmXMPXa7qsJRxSsRzFa+OUqWjk+5fmQ804vz3PbLcswxqX+
XPYlHckoC6h5i44/ziaqzxlymo/p0vWmLll2AQ5oT1bII+HOY/9tbOPmObXi5DoYBW2jbnl+gBdB
I6IPWfr8nHjpfr2WtyEh9ztoT8VtJSe6SC7bpI8c7OPr3mANtIDHMEmvA5Z8+k40USdCja9h3Hts
FTIKL9qIMqTVhf1RdnpaRxWcQ5+gbvJ3uPGpTySD8OGTZSM3Egt+edSlWV/Ama0vPJsitlruQUp5
+NgjehS7bm4ozqXFauYm072WlMmioD9ngqz/aFQ1iy3r2GfodOIRC018on/hr19bgtNA0zIE8XZK
iDza5Irys2c1EWuOOcUuCRVPSKMoTgYOOxUvNlwZhy5oU/JSaHNqnkob4Pog6Rk7WcxRYaBwdoAe
bGyay1s2ex6e12VWBVwNOkf63JFb9MCpXhNgblfLeaJXdKE6R33oaNp8EgFVu0HQHIEe/cTFNFne
0on3qIgcdi1/EpzxHJ41g0h1JemXkb9XZcfa9dqTFCVNxGWpxLBlb7vCKa4h+QL/9TOPrhd8T6cl
03WV0jLhnezoTmPK0JdYN3AatcH4PahjtR/46quaAs9ZQ+KnvCwb8QVcHCVHS076Ma95yTKRpddA
Pp+myeOqzYHhHO0w5VWZCq7BUJqchibZfqYqyd3VqDREK2hBEXXL6GVXEiiltZIt5UTTxFSQetKb
aeSG6xD/TGHTUn/9x9cXU1c5W4xhjd1XT7KnCjaVYz0P6gNkWr2r0jzbN7Lhhc6oKpPAY5Fh1phc
Y6pCYjF72Xwp/JkTmQw0kOjiZXTnxt8SV8jvWxrFQQ89CcrtrVyqAK1ajmQEg417Ggn8YnkMyhy2
TOg+zl2SAu2hmB1oqGxHL+DDimYMT0M8/KVz/O+o8rejSliEP5wwfzKq7Pvnr+nYfx+G/u/zytc/
+S/ifPQHSgofQYVHt8syfyTOv4ZFOwj+Q8ZqBORxUPhXjrT9OpUEQQBbHjHmQqb5V5KT9YdNuDSG
HM4+CwjE/ycDy/dj+MUPigHDYl/g271RPESOBhomDHEgjewlpdTfQ92KV1mIEvmHq/OTGeLPPsnG
w4Ddg4HXO4FuSeKIu5Srh9AGLgnl7kmQCL2ScTqu//kn8RkYS5D7AxJZvskPh+tkMOK5E4WA2FGM
63g0r/upypGmzvf/+INoJEDVWLQSJp/19w+akA2QiDQLspiKl6IsXgibe8n5///kY5aYLTTA74ef
2NexwXtKcCaV0TYKGS727CbrQmX/waXjWUUggUGYEfpb30IizMoF/CiIB6i6C2WOlB+NTQ1Y57/5
Uf6bQzBk/dBnfoD8lLBGaC9/v3bkbDNDI4LjkEripfxR3+pE3cMMvRfTFG5+fQXftlteP8zBlYeT
nAbGW+uzYXkN72YjDrQaafKxlRzysI1XjZE9myHdqgyo8crSIL1//cE/eeixZSwslFeF19vXi5wS
TsN0Lw+0Hpq7EfAYsbtggEF4OL95v94qAV5/Iy0RVgXkcrzVf7+g85iPGn++wExLXkHFnHSb22Z8
9x/8oB8+Zelt/PBuLQqLyWCodyB3GDx1p+6niojBuvvPLt0Pn/RmZZLE4DQMxHlAylFvfJU/zw1n
gP/H62W+v0uY8cKQJyOIXLAKy7P6w48idNsLq0ZUyIPsZiPMySD1RbC3z26ltxFj940VddYOCrp3
MDvVEOHtRNQybn1CF4EbRXL+gKoP0qRjEPf1tY0c5LFzXFI4dmNQvGiQOcdktqZLEfQx2oS591d2
RI+pEfwnOo2rLcd8m/E4OM5AtdWN7iL7oQjs5ujFefw0VRQoslLeIQ6g+Te6jvYy53kmxwuwf69H
Btw03ehgttSWw4CndizKeotqrb6DZOuewG3Kr23MKm8NPt8dJuiNzt3mLMN+ytdpEKYNqdal+YUM
LwOnIN/HQE/1XMX86GIaxK6JEnHNIK/ZDEAq0KU6cZyvrLGMwJg5Q7T3IQ3vWpNpWN7SUTc6Yawr
k183VyxcFRy8NeIEGwEFi0uaZCBg4T6CGFbWEsbVkHuGw+PkVpSRONGas2UOCFeJsNuHUWUQxYdQ
PUkn76wSwtuSsCnvfUlHqe0d8dj6lf0Q89vJ9pH0RkTljjPfaYoxsAciGtaOo3nXle9ynjU4y933
EtA6RXd1YxjZ8BRzaQDMtuLaH/MX0+KejoAWH0CFv6hexneDPzdHuSyNad83Z10uM4aOcjPh3Y7K
FJa+r24B2rhHVvRhjTQk209JSZSg52cLHH+sT1kC92flEnR8lTgius79pH7xCfG4sgi72PtjidfB
NiSF4etjX/ZEG8DSDy9Sn0tWZFwETDXkMripXletSD6GM9xRcGRZ8RRBQV5VrWyIrkpzRvzwjmcQ
2J1f7jOmhOLSoq8Ubfw0nj6nsTCiLQPLnvy2psjmlU/H4AJu3PwQQhj8yHSnerGDtDnxG/UWsGq8
QjDUHtzciu4bqGEfHbJY8jWwQw9yK/KYAjtmOsGoVTQVO/zQWD5sbsEQq4K4dVskzQp0r4HZ0I/u
+5Y8J+Gas7EmTSrCgxqFnHbEAgIFSZneY8xNpv0Y1vlzhDJ5F9W8R4Bw0PRk0VTu+ylW1M3R9Hkm
xW0POWnAuWR0drbLhePN2xnxTrvq+kSSM68K6ws++P6bPfNuuQaDv00pvf7TFAziMcld7xzokjWU
RpiHCNRwTojRMoaAMjPWVsGd8NKkeGoTuz6pGIgxsyubWL78hQNIhG7Hd058EWsHWl9vDN1zHkmR
L1wBeWdInJQL8Zc7NDpsfUCeaJ6FnMBJzInv8qkDA5wKlX6vReQd6sKnn+an/nzhWuNn0etpj6UJ
dnY08iDMMqxhbGYvPTIk4rrADPdWuYfg/X0Yu2CT9uqubm3kBdOXMdXZqap92kSx8M9shcFNOvJS
MmxWW1oI0+U0dNGWAEqxw4sar2wRFA+hJeYzkMldNXM+T2YlhnUlC+K2GBJmK2coeahZFQkbLxGV
1GMeXTsUlYzpeOuLseRYNYmYPjHJLnPH6lbJYdpby74rXH63XeXPWW+E1yFG1OdSwYd3psFCcy7p
Jrixc1IjTxSwofhpjJBOmKVuNhNOOEK5Zl6jKmxJOatHMG5GV3YrQMDGOiVO5sbyu5aGcvnseSyU
Xcf6AQk/uJkzggLsrtObOGhphnnOGN4A+u7o/gHwA5DIYzhGXbsvzWrc5DpnEbPHZuNLPrqjMXfI
YJcy5rfk1xSrkajLGtxwDyAZNsq2y8prRwBpTqUTchMqcd23S13d2M25tAQPEyfPMVtVlov/iauT
xRG9BJ9Gy+uqi0jtcShC67spWa2m5RnxzNm6KuIhu8o9lewmjVcHsjvhqoYxeKTPeLueQcsaNK29
9pyZFXFo1Hqa/eYTcqLoeg4IulNmQIYnuSUQKQZW7tLsOtgOfv1xEkm8Dv26PsXzWN30I2uPkbB6
yIiXvpgqrnnUjDsnx5aV1FN25cS2+SWyxuFMq4V6tBmvw6IvD71vTvs8xZxQRYlxOXTZtZM502cj
z/trrdLhMs7nBxDqEvkKMrRQg74h2dI7zFE2005uq2tQkvGHsngMWpDcDGBfmmTh1g3ZJ97n+24y
k4MNrYQglapdD6aD2U+jgWBbTPYs7l8MrxlXdsCmtyjZj0aWlvfAsElpq1lxzCpEsGRaYvGS03T5
c5ElFQHRP/dgx9mLhHCfbCH27XoN006NB1wObren2b2yacXK1dBH5P/psmQxyznktTwieVStUecV
x1q2ZgTvPFjck+AgN3pqZ0KshZNVDELbwUSeIdslg8L+1Fd2dZKtU52aYDAJumWQxWiqHzejhcui
pA2mIAectbRVNbP5lB3rXxXI+Lalm425uMjBy7vZVKUnmUcOiHtCUabwhKymqVexPzqBs6YWR9K+
msGVvfQ6TwkVIZT7u/AQ2lhZEhwVPWzEhjrqlk6NZ9JwVKzrOlwE00SVDMOH2ifMsstdggCYZCQ5
VoS0c5mcjtbE1Nfqn8LCLFAUqfJO5o5CT2j5NJoorhE7iEBPp7rMi00mzC9uOB5EniMg0A7dXA+R
ue3zfrFwTDeelxuXllMvialBBZLRtfWe99R2SOtjWjyW4XCwW9AXqo2fi9QrCOWyC+JXmCaR2WF9
Rq6vrkb2aGYDCRFbtWuPxjoqnfmK1zX5mpQBio/C6g1a0IrgvtIwjpki655kzIr1zfVZvt2E6oTT
kitXEnSvtxH84EPBRIRZjfam30ht32vVF7FtSAkfeYxcgRr9vRjtZ0KMxt4sD3SmWG9sOV2CyjMD
/JfUCSQWZVcaUxmSt5m6ooiI+OKF987I9lGnWNHvDmros8WPg1aCphfx70Keg3v0jp4TJAQFwZso
D11l3Y8mPcSCNVUG2XNdjrexZpv79RHj3ckwWgynNp9kUY/jEXhzAdzJqxJaiYeppQirydRhg2I7
ruu0ORsuzPxff957A9/ygYG3uH8AL7zDEdQdBY7rF4BbQqKMFmR+s8n6eiJoraueBxiM26LHTex7
ofzwuu1I0kT8fWpLa4fez1iTA+c9Ew4x7RVZPL852L13pfD9MMCjwlp07+8O5QLsGrzesTikVeWe
xqmvXhoHKvlKDrI3q1XiUmyXZcmLlObWcDX51JpWwTcWFoU2MspnSpn6FNqoG7TNybPPBPJgMpq9
s0s6wkXd5R0d/T7aDlPLvGBgIn5IFiCZQ1pXs3WDKr4DU+k+Oz7WllXE/+wJkQ9u0E6yAcdaYSLP
svzpdVesayC2azkX9u/sSdZyin3zNGJZhYmFAcBDVPbm4UhG1KnsXsVhwCEPMr1vVoPCFCcd93Ob
QR5nto5QDRXNzutQswKr+6eYH6ix2PIQvHJLeEzffANM5tLH9ZYdIs7be89ImrNw5e+WgXcdCz6F
RgVkONiSeLDfHEnHbJxinzzhg+9SPPsQf8A6EXjbomIhy6Eg+ETnHB6YgE2ff/0+2O+vMSUK6opw
IXS8J2dqq3CnrpT4VnuZxIzw0EgZcRw9VSOlcd9IT19Hhhfd166+LyLdvhjCIy9cT4TcDU2dZst6
2w3En4+hg6RFUE66RXeg/mYYjGTsWxtb8XA0YpAff3Zc/tuv/k2/2nEx0P1wo9/1qz8Nz+mPbeq/
/sBfbWpavySZsvGEC8FscXr821ZjWe4fAACAYgDDWXi47BD/26Y26Wxj2qOl8ld/GkMN2E7ELZAG
l2fI9v5Jf/q1D/jDC48fkzXZZG3BEo9V8q0lrWmbLMWqoC+jejbmYh1KoZm3YBC4ZzV0joUiNW89
JYk4oyruv1mat1JxAv+g25pHjkPwGa+7+pCPY7StMkvdplp7Hyph4QxZNaXKYqJ0HA70TI8rWDCx
vDUCrep2jcCTftenNFYRfTUCrmkiJ3JCT0T6oXG9DBCp2Fg7oUJyEmjCF4cCJxsPEt60mo5JMFpZ
fIwDZeSnKAjb6U5MXOQ7o24Ce0u2le1uk1yS0M21dB2q55hEbT6Wmbww/dUil6HWJsZ7uO0qt1qP
ssyu4qpK921gzw4GBj8m8MAmBG9onAM/qtmU82h8kWmVfQxzt2vRdqb5DalRV4Pq2iOTqGSXNvH4
HFlmxpG44hCQFV229k1yuwnmwpW6jtQccLgl+xS0RbIC3IHMQ0pcQGdsLRW0B5LN1RWn4Mk4kl4u
9aYojETfGYhoZ3NjJgUcrdgVnh3s7QxD436ijTa0B8sk6yBDLFCQqaNu/dLMukuh+qbmLlQYc6vp
v2a77/WQDfo3KwJP3KIr/IXZLvsK1em5/nFV+OsP/bUqhPYf2L2owniL8dlC6fr3qhCZf7i4hyLI
sB7GXdfHM/avVSH8A+oRC4aPvM1ktMS3+N/hFbGNsBiXYQbbKOvGm3zkX+Ulv2WI0esm2sBFDYut
04V+9GaXbJWBBaDsrXONFGJoWQaqTB06j9Yhcqwa2ESTakJ98sIyJIdgyI/I31KBrCMS3jPZmbVt
oU2Hi0beau7PQFeBibr5ObFbg+TPuGa3beseZ9kPV/on07Dlm/2wrNlUzEymFmc7pQTr7ZtvHva8
yUAMujOyMHVrpbWx9ji4XegpMBlNa3plv/5ASvV3Hwn/danimfT53M03ExcjK0kgHJvk7PvRRTME
RJuVE9XmHipR0mKLag1ez85E8QwWq1Xr0Z0C9xD5lCI7LyEMipUMR91qnqDWrlh56KzaAyttWGe4
Upp6pAW0KD5K2xrmvRvXzZkMFWi6dHmpGq0i7vxV27XVvPYgxaNykDXX2vAndVvOFKe2NXvPQy2a
fpW3IR8V0aBMtl0QL20IjzSLFTmN9Cl97gjH7aEfxx18C32pfTxtneXwEEiHYrxzOBxpSGOgfAfi
CLuQzuY6SDKdbJF/yWRLm1d9MFO3xPKSJvZHC4HTvMqCnt9GFFL7aKQEoSa+5GsoOwsVGbu2eLQn
yX7jN3abXqu04htF2nOOHINS9anDJAnepjUQwtp5avVYuJlRXrF+BsbOD7QvPtvISdLT0PU8f0lf
zjTYiaG5nbsayYhT2upBhJYy/oe9M1mOG9m27K+U1RxpcMDRmdWrARB9kCEy2KiZwKgOgKPvm6+v
BebNZynqlvSyrIbP7h0oUymBgQDcj5+z99qfTKPjziUtgGtsEOVUHpvK5cw5gE9fiEtCE0o3YeB3
q56Y6C3BodT001IjQ9SI0olX+R4zhpK4RNTquDiSlUtuvSiKuud+pgsy9A1/HFUULZY6se9BzfBX
623NTUpmybdgS4bfH2J8ctVBLnqeb7mPZh9YicltSbSMzuZkoZd9mJeSr3VY0fJnUBNZfFrWr8RZ
b45HyBXfHxlRZ69mh8CC02lOQNLTeBtH5PVpro7thJb5dFg14i7Cv0TAtGxmXsIMgxMtBxBuzqYc
jGyLuyvaZFYtVnfDND+im+4u1KN0a3JFaiFqix57luqs23mO7GdtcMRlHKrsjijK6MWgXXpglCTd
IDEK56VgE3tfmbqakCzyyMYjmuthHDo3iNV6ys+JOp5PxmRbKEpLx3vWoE1190ayaPbGGhwem6Fx
uL1jktvNO72bLNgFVqQVsDb62hRE2Uk3Xkz6iFIzvjDD4btLTI4N32c199VHfpmr78CMpmuS6zQ9
bfz+QRnxjLQoePqAXpp4xKnK15OlWm37Wjjy3SILzRisEFv9kTvDy+WQo7zs06ocw12ra1X7oQ2t
6cr5nhdBWxxucGJAadmnKGHOFn6syg+nlg7goJhiqNCY7hhn1oeerLnpxiSVOSJQtecqtM3VApWz
ZViA2Zj7Qpg9yryeoM1zEadG85gui6Y9E/y91Ded0WjN3TzhdNllNCzGpyWnsfSUSD1Pr+GgkD9j
OqkZj5jmcRnWY+Uy59xLukzcy0kfOYh6XsSNYCrdHMLMxfkrWVXIM6T6MYPXBzmltpp25MHyHtvD
+lJ0DdInfxoR/bKYl8Zj0mv4OJlHx/aHKXN7450KkachJxRp+cUxR3GJbZfjpJvlXFNLIzUROho1
6lMjGiTFPumb3VczdLv0fcMKIYgPDxereVfmRWG7nHa00Ns6GRGlWyOF0eJTHqtTWzt8513WiIvq
FnN67/ZhnX6znMIw6ErPdUR+qD4Yxruc/Wep0SWhCj6GheES21uWtq4fY8Oka0ipzcRPgw+HMXRB
oZZE7qUA4/DBGvpwzTZ9cAANjoHIy/4Ja6+2RYcfb3gw2sDso/hoZl6Ia5dAMj9PILgIU8xk0Du5
daAXbK9cNlVrCYM1mk876ja7UEwm57BgkSmPVeXqz61VGYGZ6580mr9+VyAvS+eCNNB4nNwDQYDR
56wNnW9TRABQIZriHcFXN/3Y1PM2zZrpniiZ6JNlDsU2Z5PacBA0r4zhi09CxvnOKCgNIRTnhD51
TnPnRaSvOlVKv4L08uw2qaLsyVCt43t62+0WraMpOEwA74grJcBxrN4N2ZLfWPQ8tz1a1HuW9eqT
8vr4YZDZ3ejok9o3NbF09Ux6mM5JdD8kZfIQtXb2BE20jXZNV2AjYgPbZGm9nDLNS3e40hN/AM2+
SlXp55K4XT6y6VQfCiuv4o1a2mLnJnr5Prbt9daSHuYTOdMXge3006WyJ9OP6M0Snum035PGaTYZ
jo2DscJmyWs3LiR5OnIT61ZB/uFMObBpG2NgRJOXezer53XubZbHNWJ0F1niXoVltdcpqzekoVUf
kFzSj8blah8LOjLDds6d/lJ3Mnzwqtjea+2S7iwNjBDZBosLpMS2L1rc1WcW7PkAnWs+jprwIO2k
43ZuG5I9EcgHdT8rFLWt/Tgkw/JV1zN19lxvOTdF4/0ujOtNo5GSCMwq/3vt+pl0437s+9Vlbrok
3yNH7CoarMU66BlNNiGpMSTCqlaeQ97yw6/rojeyiderrggSYA3EcwEB/vGqMlxiJx4t71QjMvyI
h5mFoeoMaoxfX+eNxuD1Olh+QDZT7a06qB+vM8Sl3bdeFJ4kkzPWVL1hzV516tYUsmD884utIhBu
p0Ar9pZ3IniHtYgi8ORmzLHKVU/8qhjSEs7Av77Uz4UsXVMO6dTi+toHeFPI1pHnVMRikwdoz+JS
rDpVC0IXs4GuPLcrQuofX09wDqHpAPoDuMMbmYtwS17bLLdOyxSHz39uQQXJX+R4F+uctU1IOfrN
7VyfvB+LdT7cShujL8KX97ZYn/NIdl7TyRMqcKorErcoflhQ2YGLiTkLgwL+VKDlA7/WmXJN//gh
RRpgcZ91uGqGpb/50GUha33K8Ln0fbJmKyF1nQSNjV/f2p9fBa4C+MeDXs65/G3jPQuNsQiT1j5F
iKkPc4J82XF/C9r6d1fhQOla5Amil3n7mtudadSWxmd51WLZCTNlJOn/D4+JBWQbJgqnnRWQ8uPr
ltboRcg6tk5GiMAePBMPxTCDJtki8hKXrpqG5TdHup/XL9Z01jA+FnhcLvvjJYtkCOcxs+VJK0P7
g0CMjmBjoBTpwTluCzwAhm+3C4/Ir7+2n1cWKEqI6EjagFL90xsBnD/RFxot8Dh4u8OSdbKzkdAt
CtfFry/1bz4iDwdiR2pwiGVvF0sHrz2Xyg0U46tGORfleWnRTGRyHYmtJ7hpfWp+fdF/9/kAKLpI
XS2a/uabFXrAx2LGni1OmY2wrVibfpnu0gHT18PPr6/12lf/8VX36E6AnZMODbmf37RViKGznqDf
aBGZK5FbIHkdPbtWw9JcShAfjFNnyuRppK5DDTC3l6HG071jLCE5XJRIGHAdfQVNaFJ1LgWKIDe1
q9+x5H9eeDGamc6qoETTKN6KT4vEGhOMzDzhOUOtIAmxJahJY78kBoBHTXmU9b+5Oz+/u2sOAHUl
wwmUr2+FclFGvyRkjztprkatO7km5wfy8vBbN4ItM67C9XlXibjUfVZ/RJq/iI2ZeNO1bo06I0u3
X+odVRLadRxn8T/eHBgXoqVGuWry3b1ONv4m5NNrKDqDy1ufLy5Ft26pTyJCvkMUTJGg9dd/18b5
6dlEZry+DbRyeETBRfz4ztdJuxb9ZIwPMiQWG1ef8l/7zuzsnMZ/ffv/3cXoGxGoQ7zIz4mF6Ls8
6OXefJogVN+pAh4I7kROOZZecUr69cV++qr5ZEwDpNDhZbGcvXnr8lQTVRvq88kmS55OdNLxZPEi
ckr89YWMN3ZYxPEsl2vxgMKZLf1tZZQRdDPZlTNSQTRxe6dzhusDzW07IMewYttzpQY6ITLC2BTT
1yZNtHLMhunSug2WNQ39JKVPoI0cllAgYLZbHEQtumbTyqLrZe50ooA4ntcph+ORefZdVwBfyH+z
ePz8/axBGUxq2deQg78thZICPoyTt+3JWBC1jIyRz7j7kn2kz/+46iKTg2dAMhykpffTyBpbuNEN
E5anhrkJNiLF54cv721JoSnPsph+2z98UwNJtjXE0ysZ0BVYEt5+S8WSm6JuLHmy60l+IzNhODUy
9J5fGyK209LVqZfMeiqnyfjNBmC8fUTkKttGvm1y5XUMbpk/vmYyQ/WE+E6dBBScfAFc4dpg0Wd8
86YRgLh1P2NwTuVmKFGgXLwIfVZhNlFyMLoZeRchzvNV73O6iEu69mtqAvs4WPQNv351DjW53SoI
GCK5c7pZK/ibxsQ6eIgU0a6krlneW6pFeLQ+XpnGZrCfu0ZUp6GZq9bHcTXdWeNEa6wNUZScUxpH
iLrqIVpJjuhSbgl1TpuNLtL8fqTbcGnsTttPMrHviFnSln3pFChOhg42je6ATCE7XumkwDtW7/mx
bKqbLpWQZZwMWv2mBFbKAXpJTnh9RYAR0Oqx6Yq4htjT14Rk0vvWBzBF5qJWn0VG8teCFVpk4uvY
uClNcQ1fMJOeam2GAgiJ74Z54teOViNwtUtalOgIPYDFRMBwKirqhd9daudfxeeQhnRevGyta+qK
dy0uMgtYWtEChUlFtIrd52by0mPkatO1mpY8vkO6mJFHH9VDd9+iCMw3aAx5u0uRV+m1XNC4bZq+
E/UOjch0TckZu4lsu0yvKJParxPCmIUOr7KWb6Zd9PK2qcXaihqJVfexvPIH+ejWiwW6gQQXrA6I
Nwwlb4YVdkJHAyYNIWRdOu3sCl/2hj4InatuiWmEu/lsm1sUzfyNPdpYZKKjWRzrSfXaw1QmXLpO
F3YtT0dLVPtxZrbGu2IcrO4qEi1uNymPS3zHeRXnrpgdECRoiuVxGJrWSTdY+bRgqQqss7bBEm4t
EU9QUQwcJAxnTJwbOYRiPMaYXUP2VYHGrmwyelpu1bfLfso4w/oINugyIgmamkdRWE2G/9jiAYPT
Sh68ljTsDa91AD17nj6MvLQaYpu5/AkoBdZ+wnQnQmaXuZy+e90S3mHTR+v+2oKzsp4fxown8SiV
Yb0kYRyH27ZvcWr8+VrZq45XX912owMT76UgM6ShOU9WmJhEjC6CXbGGforaKmhsi6eodldXYpxZ
3FejXXvmpmr7z9gVxmH3Oqv9czRDuuZLaJlrIRFJaju3dJCeC7V2Yhva835FbshhEjod+Nftz7F7
mowxvSvnxnKYR/ipnkxqB8tDb8+ID3lN80pj0pDNkhsrATKaO+UZUXLfFjU/iNDpneyqzGivxSLq
6VM/OaYGHMix0vTqlgQE3VpTJh5tpQoZ9OD45m+uxiRji4PEkPezqOgCxzO1MYGZYnRy9mPGAHHp
x7QreFYk0xy04rIznfcU5inBzVbTgTnxs2SoIC2FIUqugCXcUqesaenWzxlNSfywxeLSkkACe8p1
faLVRoe8c2mQLf2gxj93/P9WTvxuTko7gQ3l/z4nvftWFATtDC9F8vLDrPTPP/ivWakj/+BAhGGP
qSaVE7/6z1mpq//Bds04Ftoz409z1fz9NSs1/uBfrcxQtH4oHSzGqH8JKYCWrlon5BWEoFDUyn8y
K4WmzCb5t6MNni44j6sFEdw0Y723jqssNzl8Vvp8oAGdzihLy0Rs0NebFwN3B8YyQ9EmB0nZ5Lux
s2tkrjQCj9Ithb5b6mbEIJLpUHEZfiCDjJkLaz69LHqQ3pdq6MJ3ow0RKJ+FvpFJPwl/ycFurmTx
dgsICZGonRn0181WABcnaKrzDRZZ1NIqXsAjGuUz6SLNaVZ1fGEt0NmKluUpNDQz8SWUgG3j6bBS
4jKvH6IU2d4BzzqHToGomeAuNgT2nRJZdEk1MYLxgsqX9xMIn7g4JGAvv2lCRF/GRUtuJ/7MB2su
Vb/xNE/exEx52OkdWBK+Y3qgmojQAg6pjdYdVLfsPJieepeUiJeHsdX2AglzEOohFKGSUgwIfcj8
xIEJEFjclGCasBpoDc7pLM9RlHtVCDsns8wnjkpmIDQn5RIGJ80Cdde2YF57YCwQbSEfeb5MpDiN
4MjvOs20d1hO8ntgACUqFpckFpCeBmj3tDhZjlEFyl3CIB1jZ8dpUe+Cxs1vCwcZ8nZ27DH2m7Ra
VFBY+nvhON1NX8oPjKe6ByLkCnfvNqxTeE0Ug468d9N90fTmM+0mYwcwxWUBZR6CjDwMbyVD1M1s
6mlAZOlya1lDe3VgcBJPxTHhxJRH/95qdrElbvzqDHe5l9HJhrOzl5F+J+leleBODfMiADx+FHMV
PTW5Ob0bWmXhx7e3zHa7wOLw4Ttxl+9BX2cner7hjVep4t7SO3mbSuN9Mkp7k5Y4vGecg7uCScoD
YsZ6a2sWQQd6Huil6II0VeoK+U1/12utswknOR4ju9ynChpfDkotiHu8XSGjS0bNQxkelBdau97O
0+/eOH4RoaftSkZOrOVdJmgBsHa301Qfoa7l/pJ55pZjzbhJSXff2IV1X/K0BSgfzsCk49WXYG8o
Cz6wvrNmT8yAY7SNvgVk/TDi6QyiPkLdikrolA2x9oHuUnSssri+WllV3c6SvrTjtvVGMYzeNitD
mCyp+GIONc8Njy1Nf3s29mgaGMQhvKNNLsM0qOze2lLHT9d57FbnfSLLaG/jZovEEyfGKdm1nhhN
JltikTYGhzGOYvc62lNmV8GseW7/YBipNT5YiPktyZaWxuJZSJ6FLcfq5Gw3unPfuXEYv5/kknfs
fYwodvBv1t6oncxcn/LFc2fjvWdWpe5nauX3NKEZc5gTpWZ9IKOyUEfYtnQRsnJRfBqlA3bYNyW5
Qg8DqZ3jA8PA3oLYEWnKBAYEcOxjmnbNUmyWIS2cFVSB+YbUOg/MX2tMrGx9EkUfcxTtjE1i2GKb
VCvpGJtgDfTtxKgeaoVIJj6+C/GFWTJiJhcEk9nBzZw7V35ENA9O0/mTrck98npKgr4rT0lXmNbk
F2HaEfiOBiI9Kr20tMKP9b5Di5X29hzoNT0bSiAIorxYYtq+bj//vVP/bqcW1Le/2qlvk6L41pbd
j9v0n3/qL0kTkHB35a4hXFqNx3/jh3vOq7Net91X1dKr2umvbdr7A7o2mljJ9IYmq8Px+C9Jkwl1
3GPjpv8KH42/+Z9s00TgrZ2Vv+3TuidoVxNUSmtvDW15lUD/rYllIunNiUzSz4WulXHdQweytQ10
oxCaq5iqbSpNMA+zOVTNbiIGDCBs1ZnfpimDY5QvSYEiZG5vAV5Ir8SUiddmWjIpn4VHH2QztuJz
5BrRUz5B4Eki23o/AFO6BYHa3S1EFYS7pFRE8JU4pW7RO0oZDPbkVXtNxcTbdqo4OwoyCVbU+6zp
zM/aCA/zjG5kglhrG93NoACmPplp2Ds37VIvMLgye+zxeORm/1W9yqyMdkLFwroA5263zGAOl7Sd
N2ajmxhRzf4jZrARVUgPWfs2NROYMliBnGqX8t0+QNDN7cA0MCxuqyxMnkQ8o5REqbIETaIYhEKC
h3cExO3Blr1xbJ0u3huT+prRQdsmTrKSweuECFUG8HtlJI8zuJI7W6E1OvCfmLdQKsMcEDLQFV56
Ms0wNprbTmgvUyon39VVPsK3cjjSAWvdkszusU1CINkwUqyt7UJD+Cr0zLodPJQjousdcew9r6Y/
v3jhM9WR81A5VvjYdLPhHrFQm9pGtZWVgdORnKGcJlQfBnggW42U9iDFH8A9qAa/7qfiZHtldu4q
B8lan4/J2oOgxIDrO567vovcQIuqeOsk9nKti0gm+j6M0FGkAjJs1zDXMbqRXI+RlZQxzxAHMqzV
zp3D8CDL3PhQLSaErKXVlkcvczLpd9HoJAep6W72nDTE/T1FhAQ6+rbnNDxp2xHqbNvuUTHMenuM
I6vI8ftmViJeohZoCd9cxuZnZehwWxkYdSUvCyao7aSHuIAxdR6ZMl/ZU+wt/FMMZWlJ0ZlYEE9l
WecgerwOPyaEQT9b1qKwtQzAwEvItjK5BBtrzmM6QUa1jGPUN7fss8pfxsV3kvIi6wVFr5XuIUeF
JyctdgU9pCdNi+8nzC9+w2V20TJ1Pj7rj0Iflx3D/nAXDvMDc+/2WEPS20LWVDd1runHypLprgtr
4+QR3OGnNJ62rUbxmcspOUmGPrvRLWGeZvNy1GteTYPy98mbjU8FW0xQi8jxVdxpmNrUsCsLp+tO
hBeoI/2Tzw3n/lOTyOhcoyHYLEuub2Gf7hG6BK2s+p1cKu6PBs4414ogqjVPw2ml4iCK42/WUn9w
JvRRHjoBwBc6PCbZgIDVpQtcsJ+jm8KayPwCJr+HKPbQJVrrrwcCH0FAGMhGiTt+enVW1qw1SIS6
6ogUs/8G4WfeuLHJzeFlO9TVgP2co2wRLcD56xrfm/VQm9k1dZObRYR0kHo9AKH+mNjdvtRbCppo
vLYeyKAlNzbQdFFAc/cjOw7cQT61db135+lWgWWG8NdPu6bKuu0QInuJQvlsY2z0xyJvNyLPvmUS
RJdRjDaO/Lh/SDQytWohAq+j8AbeyCKYuLeywi6r8gnNh+sJn5wyea9zJtjmU1MgYxpGnq2KiB++
D3tPh6INtNjrD26TfVkQdPu047yTzXJ56hu0LVNoqkvsdQocD+ElvBXiPorr+0G1W83lQy1lcZlc
qV6ydTVL+9Ch1FCtdq4qQ14To7ZPZdXFAV8YzQeSwbA5xh90raXKMKbvlL7iEDktzcSkznzQgyQ4
IjE64Tgxty3L+n1njtREi+0dU+VcQ7u5R7Cm71gm3HOptNEJ2tTu3rOu9BtjcMLBr8xOXZTRD0Hd
pd1e54va6WXdoz2x4qs5Td5tM+noELVuI1X+EXSeESCewbCZU2EjeieQ1yF7vr22dsHqggUNtora
geA1+fFK+RLLhAotZneowwCXtbdPVPeYYWHeGfkSPozpeFtpdRNMolNPCFCfLCCUfqYNL+3ifbAj
ONC9ZfMc9xUs/AwStTHu2rE5lrbacz4NuYu1vBgiqvej23wprNnaWs3SHvTOeKyIkucBTtEc5HE2
nK161C+xMK+9V91kbfxspwb0P6Cgeilnn5WW84L3SXojIilpBem6llaae+e25r5N1HSd+OpwaA5k
xrKMup/SMBIfMsu1N43p8Kppkt6yM9ziatwiZ6dWN7qdNdTGuQE37tdDlSBw88o4SOfM3WMiXY5x
2R26Sp2GJEz3UKqSIPK0ClGRtmMzy4Il9PD6YTWkgSt7+UVqfF/A5DT3Mi+6vI/zFaTmNPUtpGYt
mMeh3EK5jz9Xky2D0ehvpqRmTxizJyGHQwFr2xsWNlbl4fJvuoeBiSVWqfzLwAGa+vyD4ii6Hfg8
SPzKNCAgKzkPM8hIHH87yWHTCCLLWi4TWDsYmGFdbXr6pWcrsaLdrJmz3/aR+TEs++rKnCctOPci
4t26KSvTkJvFXaQN2CnLJgZ+xr5WkflwmEtLbYQQ1a7oq/7GgEmIHtOgzdjjSwhN7SnWxnV7BnRa
2p6vudZlBMLzjKyyeKdH1TBt5JxJTI/zovproTT36LXpcpoG80lOevWZQ4QWHcIcFePOckaz9c1M
kFYrZQk1kn3W2A6d9yXXhjsROxhc5dhdW6u4GwtNo9Wr3edz3L+Ds/O+bcxm1092eQKP/95tyX+b
kvREcd9tGTEOGwOW6SeWV3kYsbq+qEU0WxTLzdGcNGOryiHe2xyLfNetOD2nkg/bDh+9iBDEQne1
2whd8TN8ipGDaOt+5wAH3xXBnW/FZvZSus784Iwaks/e/WimVhWQbeE8g2tLNlpo6wF8BvUI2FFH
+ciY03NIpTJNqB0TLpNxxxemfLDkQOVQqvFe8+NF9Bq3ufpaNennWdecq+cVw3uzHbY6mrkLRAsL
1zJbtqMqgdk1IdSY9nUj/UpvsjNO1RLQXi+pEYroVhjZoUs5fAKIBUrWe+UVGWMN7tWN+3syANzD
4tj1e23xDmU3T48DSIud8BIvCTx44zckYHytU/cLq3MGasX2NnRb+6dEibNdmN6+8rDrW8ixt9AL
2CBog286Az5hbBkMSrRSGWgiSZctDau+UaJd/Kxr5xsO+t5hLMUE3bv+kkW5CPopS2BfV4N4YIFs
kXb3Zub6djfG2V4WEQrIXKZsXq1WfKwRGZ0je7Z2GbXg82rIn3FoZ+7qSZ7Nhzw2xWdGH/ZnmRQw
7pcuImo9xpbPgHvLhCqlLcNiuaCFoQAeTk6/aEAGMSSbxruQg4rJe0vTJTzBUd3kVB7wIJIhioM8
FEwQzw1qxl2aD9GDp1GIilsKrSAHQdp4yxGH8FcEJ/a+hjS3yVG2gHeIVhlpadBzsDyfTXLPt3ay
lOx8mP3VJitLBWW0/zR0EojBUvV+QWYO3UAYBU1Ys/+lJTk3BZjAkDYdivTsYCIJ9ONGYeDWx23Y
mBcVKxNBr93ss8p2z0mcI/jvUIakjocgPN5lQ91ciUaTe1187rOYggnl4lbl4RPzodzPamMTatIE
RFIRemw1GNJVeGrsudg6NVGEBc9dDl3DRwIjglIrKlBNwwYlcM1yQlMFq8PgtzWWzyWNP41ed2NT
4O90l1sMU/cJ32u5hYBGpyPJzyN9iY0SLnL3idIQFTrtu8ip2BOz8liW8uohA93DP/+SFf0T+lfC
Vezlvss5pxidBbkPxwIQ+m5TyTn2zcpqbrVmGkBBasYz8pjW7+j3PU1dy6gD9iP4Uk0iI2ngJJdr
OwLpk2+okhlYvjzBbUG7jKI6SMow+Zo2gl6ms4Cn4CmnFePPOgnK9uSGT47IbiBGyEsjgdj0dfGd
4hcsY9xuhVrKINZSg690wJTQxiQX9vlTI1WyyWDM7AAVeVtJ3CtFt2v5s6ayWwJf1gjbNN+RqVVf
bDf8rLcNQbzphLV5TKf7eqZh5bW2CLCEUfUI/Of0Xy/FNPcXQy9pAtZjsLTNOt3Q5wvwg5MmXB2k
QmkGzjAglfOc8QZ91teS8wYJCR8Nd3mJKnvviLa/4Zg7czNSNLDLERfesEU/vs/i75pb976wW/1G
tKo61GlzVycmIRQxy2NcuwEyQ31XVRxvkb2be/KG9kZJr9lU6kw3nQ1U6dBq3CfYiKQHJsvL5PRf
wj76XJYpz09p3vfdrVOGT+Ww0LuaiuiTpgFn7qF+gp9cgsh0bhbP/eBW8D48j6Yhm6NP5ArBO0A9
fa3QxY2U1b0aqc60VulB1y9EIqSgscF0lCPlmXZHHsDg+mk+LWwJKuTjshPUiASreDe7bntseII/
zU38zUzxnpvhOPuxSePdHyXUHppb+cesVGRYJ4nIL2xZBMROpYlHry3hu5CtVNyPGCAOgzbVK04n
3atEi5qgMgBTByUsl4/41BHUM6bkkFPVT2PvZowk4+FIVZ2CqIqLvfQKuavmJTpjhLR3TdE/zs2C
96n03tEMVHdFoonvVtL25yVO7BMxJs3ByOb01BOcsbNG2TzKAnaD2xgvnOHVbVpIDviR/g6gwQBN
tIxuTGZrQY/X7JbhLvkWC0HrZgmwSg2clgZSknYd+oNNk0QUAAXq7MKUmwiFPzAjlDVJ20Ubehsa
QhSdMKMeI1ClzK0RZ+E7G0MPuYXzZ9JkPD83HOw1GXeMova26InnbdR8JLgcg8E4XBDKU1a0MZaR
1PsEAiHZ1K6DQyOPsc9UVkEZ1CybkVbxtvWApfDuRPZEucepf0dOIonTkwHlgmljTArOkbrx6OQF
nqosH3Zr7uGW1Xzmq7eKbQaeSuHH5zDlXnulyT1HYTou5qQ+DqnnrXhrPb1lq2YXGjktXObWOxPL
6voVofEbI3Qsv0/zQGM47ZfCqCEUtTpu1Cw5tKkUQdNUiqzsVj93ad2d2tL8Xi/97Uzz3F/PFsaS
XASr+3aCyn2nGr7GMgUa7aXEdWXZGGjov327TLpNivPqPEp1lxjYENIyv41s57l0vXZPfV0TZMzj
Txd8Vwh9H430O7LO4ixDJPqaksFfhcUCi0L3bSkrNP/d7cyk3W/mkFm0iXun5pxlmEWQQ8j1xy7m
48Hghbwb4AJiVbb08BAT2LwFkGxRtMynkTc16NfkDJqsrJGWaMj4GT4PjvpM9MDRlfXdhEfqmLSz
seEIeWaJfiZTtNjJftpy1OJJZh4fdEMLxkMk+mURvbF3p5E2ysKmKzsTf5W4Avo5uqrfLoOdBgRk
FB4HnaV4X0uNtsk4ju7OYBrM2nk15mjmEw3dNrVHTl7uCG2A42Cn6WRLAl2mI7ARYTKeYlzSviWL
z0VXevcq0vgiXWtfj3W8wRuwPKF9vHMWj7ioShhgtfVd11qOL5tGkYdKexn2ujMTa+eoxzyMv7mi
vrSLcU5d+4VpI/Prl07k+75zvzfDXHHMpf9eCIY+be5talUEQlVqA6Die9U1aZBp6ae41uJtvQ7p
V1pSapQlTRWXXsmivGhTFPQCYrFQtkBdUqW6a2IW6KDtG3vCkCOddzCJjZNGTV9hgMlw5g0cyod6
bviP2MmxphFRolf1tminotnEneOPtX2uCEuCExbYakJlMaVZv6OLg1Y26y0/XYTDtEPMdQ+AbGn2
EqaP5zMca45JViNVYFXrfFQ+jZVTGtcwbCYq8u5RA9bS7nIXX8au0dKxCUzEMOXZ5owws3wYPSww
6YkawD33yAoreg6QzPWbHrPq5zadnLQD3eW1dCz+FIb9/+7X77+Vl5f8W/u/1r/4C8UF61zc/e8f
/xF/7L+uuzr8f/gHyGu4gu/7b818/db2GX/0zzyN9b/8r/7m//gveotRYv26E9+2Cf+vquSHkfmq
4OJfvLTdf/xPzcUorMu1PQ8h01pl/f85MvfEH8hS1lE5Krt/NeFNfvnXbFz/gykaHgDPwHpgO5b7
T5ruNPh/7Lmj2rM8BvQuQkTTQ2fMD/J3AiTt4NpKqzY95orIPScCoA8dnXeDiTlgti7WD11tgZvD
2cpGJKCIS39YQxlLzpJPC0NGCtJozRliWQUQ74kZCVAaIhSmi0cC4KwhS6zSZjFILkr65Rwmzszc
t62MrYld9tZzCIjgp2SRm2M5pZfX7D6Sg9CU1QnJHU3MWNpXiCmvmCgdwrBAZbvjiHRnBf6/RgQ6
6FBPpTUxg7MLmO/8mMRuhGNRvZgAFHZ4OaBiQ7Q7zlh7WPBjSU19yJjE9s2DAPylnVyqLEGNiB/i
6xCZkb0bPYfqVh/CKNnmfTQ1bDWxZn2MdQ9y1wpX7+Jz2ZnI5PyRmna8qw2HaGon+j/sncly5Ma2
ZX/lWs0hg6PHoCbRR5AM9mRSExizQ9+4A3A0X18LTOV9mcx6qZJVTcrsDiQzmUgiGsD9+Dl7rx0M
8XkOjSTY1fkk4rshNj3UmHkpnVUal5CWrJa+FUNS03aPwll+MiZBwP8wMrSu9rQu0Z6SF0JK+ZSw
ckWiZWAnhmC2A1B8nogXloAXmT7O4ir+WM5TfK39qd7WzMvpEPuTbFb0i4IPcz92BqviMG4RhxHs
5s2bjv9adHJQvTOpzz5lY7vOzdg+FKgRqcPhgQ4RkERV3GJ8KvalKk3SsAJEV+GuUTrISGb32G+o
CqQjmxuJE5IbpvFJbFrG3cYURrfam8ZHNrP8g5lM+covqmRtY1Jdd2nufjGqMbtD7wpAMxzlpkKP
sEsITzh25Me8ZMgJVmQiwCTyVXVMw6o7ORGwIiGKuwSU1q0eMa3hSon9NdQxhBSDRwFQHcdwevBZ
7NTKCMP2o7sEBZSEf2xGTsnHPPYgjg5deYG6vd22WFDXmJcLKmISCqQhkn2MLOSTRxhbwaFQZTca
4+trrNl+KQIm8xxOARtElwnjRLwGvzWZlXmrWvrUAzGCT7ZVPGRGY714xOrEa1JpPqXMv5+8gIfK
AdmzY0t3jjFHW5rUI2kh9vAlitrgdaZ7uA2ZGk9EWMbdKy2+bTYj/hLJ4KzyZrjQTuJeF9Dmdrae
oYd54IoOCtnYEausd0VGnXgZrT44C78iMs8aumOY5cQlOFNIlV+3Dy1e+Gt7cOtDbpf2BdmW4xmP
KXOtuHFvoXyJM5DM7IOskuyFb7TYj2NvX/T1XBz6qmrO+ewUn5q486J1pGL/lCp7vpFupznYoErB
Syr0KmoCn6qiQxZmGLTNDTJUr4JJ2bfhbHownHgkDsWoItr3QZouahD7uqcpcamVnT4jeISXb0+D
edXkOr3qklw+9NDH7skTb052Dn3SIAf2hY5m9qS01110bk3cOM3q7GTO/mztRJmUN7iLomMDF3Tf
zWaMgjYMdkpq96uroRwi/52ex4zABZqRxypvSrJhoitMwiTb9Im5Gt5GWFV8tMLmYnLNibamTXHq
9J/7akDQl1fFwUSXvqpcTkxCtIQwpRWKlMQcic315Ecio/oLUw7prnCgyXmVM9xmNUfPJA+mQ43o
5BYDzfShBzz6Ca+/vuUDia5HNJvPdOEFZMWh3PCcdJu6HDMyAJ1s3ziZB1W2r/PHJkUKydfO02IM
chf6efOZ/LNuPwclHYQxMu3t6I0O6SSqu/EFXga6k9OS+ApvJeA4/XW2EsYoJmQDbmUOMzQdHogb
0VfQeW9Qf4Rnq7biDyRNF/vZDeWOpCTEgoQkmFdemptXYZeHZ8QG1u006p6Nop1gLdQLkbMYrwvZ
N0TA8aBi5IrRQ9HkLdfR0FG4Ipg9NTXHCnx7MFR7u7rqJe0a32apoeN5YXjIAy3piHtvYsC1NsGc
r1vpTZ9wqY+cF41ApRSdWXZoIY5+ZFrIYC3LT+wl2IJkbf2ZcWw+Fq2LD8NJ0wehsvYu9jv/jEqa
ZhYZS0iSplw+tlUf0u715ytNcfja1D1jWiGGuyKt6ejx9PiX1TBMn4kOyqY1cl5ApZU7nIy41Puo
FfqsO2WfrMJanLFSPg0AOG9GlzPARJLg3gYJc8vO1rx4YV9/DLrK/zohy2XY0bUgCcL4Mx2IbAmx
oJcGjnQAiXgxja278QUKJ6Pmda5Do6VaFznCEbNFv9dAdSxgEECAIFIN5k6ROPIp6qtuW/u4mAO3
TKO162X518pBKdyGWj4HceV5W/Qx5Uc7joN9JcfoqhdRcKGDCjLgOKtjEga0pXPwkpPF/kZHrSvO
nWOG11lQtle5mLptH7Q0h2sDuGWHIjRzcvrVhc9pUlf9cwAreWU19HYZ3xEmvGrtob9t4ja4nI1w
+mLafdEvSFe265DP+KIYOuMhSVzvBQAbSw8SFoe618gIFx66BoojgqxtZwY1iSeVfU6ZobIsgYjO
g2ISqyxyg73f0STjnhhS4I+hATFDJPUalGTwmmPk2pmp/YpXtL4y4sq9D2hGI4gd7cuhCx2WwckC
osTwnsi5q+ULxCNri/3c9QAxq3QJVrauoIhmx9iCR6aSqr6pY8t+9INOb1E70caVtbs3vIxGYoi0
GtW+hbE6bTdGbTdAM8z21ieW9FOXqKJbia6ZN/2gw3vhIgqoZGvtTJS/D/CvE4fzYuPc5JFEWWXp
MbwtYuJZMVjU68G0L4NIDXztpWOiZKBF6njjKeysYIsyW36BtWp1cCZpBUed9A8Mn5p1W7TTuoqm
9qaZi+Ymnxp5gBxnHUabBgCkJGM9IMKb95FQ/jO1gPUwogKEPekSzxaURv9Skiy+i/LmgysLf2tk
4a1tkXnF+zM76o4haGFUDvQzsi4Dzdko4+hVVguKhLZpxKYt509po0qQ/iRWnqx+3Lg129tEG4lb
0+FIk+XuTURtuhMpm3VPQE7GZFn52caWM/UHaoT+bMe95OCrniqT1GToFU6zjhgX7dnvqp2GHsgp
naORkQr/YJEhc+0Lf2RX8NMXCjSPjm9GQ1tO0aFvsogpck7Yry+UyI9uEYs1dzYW+rpBJ6CcMXNx
MNeUr7rF289x685TKlkNsz0cPXPC+U8GC88Jlh5ujtCntTkndCBza5+bLCuIXyimgVIxhO4sc7jX
ZhE/mnldPDoWNaCDYMBZM2qS103ehRdz7lGtxG50NP0GHUkMsgetQ80ORss4OoLLo1sDeCA7ZR0S
C8ZpIu0pMcP6wNkvbr/YkMfbEGIBvjOkAgQ9Xkaa6EL01OrkIrm7BSxjX9Eknc6hpBEb5ik0u1iO
p6Qa5m1M4f9hpsudOd5D7CEq6630jAtP8C6dU5n74s8Uuw59jqJYywg5w8ovvQ9i1tZxMvxqpYfE
3kiUiNvGnl9VQvCxb9wGDQ29kIgduF2CMCXJdKbuqmFv2gZoYLC6I0eEi7QQ5bbI4ke+FnvXQ+Rc
c1LtN3ZBcWMU6bV2UvsKAtqLaBlKjrojyzbPC7BcAb3AsuCDKQdmASXtAfRRzQptfXViao1mrw92
SVxNJ4YO18nkWE+2Au6wDsYaIaVXqZ3AlbyejRHFa97bm7meOIM7JfZgaJdzmtkvk2GNNB4RJZSw
u1FR+tejlyxKxApnArffKwrMLaSb6AFqj3dooG6faGCbVwhv042OB2c9B4ptrk3SY9r4QArabl7j
QXPXk9MPq6bu4nMFcWYX5tl07Zq8uSwotumMUNSTjepoBqKy+OHUevNNdvUv9DE3dVp17f/8H+9t
T4iYLUQXzO2gTAWcD38+GCYR7YO0D9JjVrYc64yRhHI1B6zSLrmD945ZyU8NtVTFlo0c9fcXf2co
41SKXty0rMXFbBPL8e7iKLmYhMxNehQjmfRzpshdSosETFyY3/3+Uu/sfsulyFHkn+X0+6uNP0UJ
5YEz4lKNRRQtz8gEPWWK6y+/v84veNvlQtjWQg794MO897mdeT1NKFGQufYNfWPsts7R69/y4dPu
RqocU6MOE6bik1O+Ngt9llWFWC8jSpbDNXO1avv7l/TrV7wo7Rykz8wmECy9O/v3JirWjlMGPh80
zeYSbWtnC/XJKUJcbWacqE8AyPmehYq+wUT/X3eGrtJPqm7rr93PvaC3/s5/NYr+f+ofIb3EH/Hf
ey7OX4Z/vdQq/6l59O2XvvstxB+4B6zgB5Tcv4Yvb30lH+cEz43jWTyzzE9/ZNO5f5jCXYzd+CoI
N1y+7e9CTvP/Rsj5/tnFhsx9ztLhmpCFvTc3xg8qTqEZ/JhmXB81bqF0nVexe22roTnPxfAPYQck
HHlQPgQ3L6wPuljLHf7DtXRrGnjvRXX0F5bRrCe8z70dPk18ApccxP/Offr+iVks1uYSlIIZnEfn
PVxBLWrEBps8A48FzTWYDV5HFKFwFUbc+VUXUevZYyAeGLhaDz/cB/+bFfkdg2B5s1QlcFQIbMGL
+h6zIA2zHeuWTsgMKOpzWZStx2RRB5eTmFHsRHP4BJb+797y+wbhclU+LaCpWHF+XSS6lgjIIfBp
UZRivMmLpPsMbg33aLj47eJ/7PBl6ker1ORy3L30vt6biTPTYM7SqvCQGFF94S8dkynpUE4GNmy4
SHsvv/9Y37MUsQe5JmHKgB7xGoXwan6+iaZWmHMcjfrQ16MklsKL8DbO84KTQ42EmX3qU3EOyPE6
+lMu7ugdVE9Vg3EbXWY+k37gt/4dSlarXyntIpinhdJeijEcPyBD+5u7wPV/uQ+IzoZ6ANCQb5OH
/d3rragzCCfoeuxMMONIW0S4eNHGhSl3cb20X2QshhN2oKnAtNG5RFNX8XS3gMIOlkm76pS2gX2k
HnJfY7tV3opMLe6lNrLwbS/8gBFBQ3LSpgX9jDaaOJfoTIiHzxeoQW+1NIINlTL4mCyYSo07irOh
fLgIPbXxRWNMgB0XyGCUElqxmpWu3Y+BthFQemoeNfooaWUXynbHG3gdnBlTcPzhAZ+q8YycMQTu
ryzFLReRFkU12U7ApmFhJUJ84S4dOVUImNsjZ51QO7djNQ2XlZmAAqBVMKx06FCOvi0Eaip5TkeN
Sdmg23AT5lIFMMxk89JnFo1pZIrHby7fUeslO9fWNybk/HIdElO60NiyEA+Xcl8DBa/ymym11BHo
uqQb7wzahQ9uR9xPOqeYb2EgVZCowvGF8R9ddA+/R8sniyGldxTvlMYRATVFi604rNLoCREA5ug+
GIBn4Bw7vzlSI+WIhx4M2N0cyPBpkMAhPQNXMLHf4VbSurN39J9xh4ajgYXkLQXm272aZDFt88RO
h/4qzcf2c5EtvhTU/UzDJ920+3YAFraG3ZAnoHmjtDwu/Et8LJ7FvHvbcQx5TjSU4aBhPd10eQ87
pqR28Va68pzX+i3TM254+MnuvgwJa3pqCoK1V06VcmeMOVM1hw4qw66F5okFZrzp+wnvrybYFKid
1TYvjI/pAMU17JTdXzRGBItHgn0A0Q3InO6wOoXFKlgc7W+fvzN27truA2eb5L6/CQP8RWtZheb5
7We6KGKwinWcdWNODgbv9TbxO70Z4jDc9bLlBk6Wx8OD9NUc2jaLoguadYROMBrtGf6OQYiKj5Of
verAIvUIWpC6nzvptUxjgzK3xnuqehNRdlSPkd4VGV1a9Hr8QoWsyjwOovPhqcYIk5NT26It3k9m
nxHnHGOFvWuayiWMqXZx9VQJpplLaw4nGkEImfRkSAJncdqnNwNniuG55eNP9i0m6X1rcRJbzZwS
EQPipMb/RYSTq10+5/aBkO9kO6aocqKKLPWQHpBM5HgcbImyIcA8RNg1nQs9HKJwGi+6uB4fPDqH
b9QSvnZjOjtu7uG4T8SH1rTkpkkmb0VrTCACSrq7IZH0pjqOjX92Th463F/tQLZwmI4XmpDeA1bJ
uFz1JufrlVnP50D18WfZsmx6ZeqfqjTxzo1ZhXi1Zme6FNVQ0usaF4g9JLglhnjuPodpsmCsDKKh
NtzcIc3+bqywEes2xJ/oR0921XbVRhjOI3NtUrqUfK2Ej7i3MF3nIAc8Uvzggj9Ub4icKccJkUB2
1SvW5fGObY572QKkCF7eiNilZxhJHLeAkYkOrjaiR6Jl4sVo7Go93r2htpap0LlxRPNC2iGxHjof
Xsc6iJ8y12PBJHuYXr+ZPWdq5sF6g6JGZgt7yYfvGDShSQovPN0N22j94LlgK1O6nVhBnXgHMi9w
OYXPZvg8t434s1SGMR/nBInH0S4VbYU1OJJxZyuh8hN+Xvsjk3fX26oqPxV4Ky8Ho4lv6Lwk0AbC
Bz9J5FPRqdepHJfVPxVPTMLxudEVP49hxjrvNrjuwrqx/uyNqCdgGe7nVRMO/j2ol9zfQEk8unaP
tNMeJIryRPgXOAFVsAsrq7oee4vo7ZnDcpkEzaYeW87xuiTK1yFiwedM7rh6VdpRda58w/lYCJuf
b9ix1CNBT1b0MQyGFIqJbKJ6N+MUKFAX5T1n/jY3LjkU93x0JWPquXPjD5Mf1IfUqejbJLaJS6QD
ziVQbq4nK2pfENFQizTkuV/aS0hVLjRfqwyhfqZ4SVgsnCJWUHDb6Tjh2j8b4xQ+qRJl0cYovPYz
Dofw0n1DveTezGYhe+6UNjaDRX+z3Eo9OcWbOKnF2aaViCbes1jTs5C/oy1ejdcRfdUOfDVIYELW
wRIOEHKChSCW0qaPV0m+0NNGOw4R6TUpOEQchkjktTpMiWYdJD8A/wgnyAC/Z2Hga625csZmUq5t
eg03EGR5ltwBktBbQletuLAdzc7rPGUs+G9LoJ/0uPMZh/EumJuAX+qGKoCK0QzO5dD35t4vXGij
qjPaz5VNTgbIRsUdYc0SJm/B/timLut0+UY2mEhcThaJi0/FMHFE2X97WeINvSCTjEoiMha2h69Y
7WUBekZPoJA7Te1bBgD4xFzQXbEGywMh2U8YRK7IxAG+YaqwfhkwwpBk7C6Qm7RcsEGDXiATlSJ6
/o6ZYkG7sPE6TDmrIoklvuEhMLXvk1XugITL2wx5unSne3A57ouXCBbWSRnZJe3GEUFa0WcLBVTE
D4NP64Z1EyynwwC1ZV30xX1RG+ap6RPja6dkuE/6Ab8yr5kqJzXA3VrjwK4XFIqdXIadeLDVEhIS
L7kpO+U70BjiMV0+UWD9iG7diW29bwJMT6ViqbqPlm80y2y+pn5hsBQtX6MhJKeGzppNonlcxgzp
tgjcyFwyQB0cp2yV/nDv2anR32M/W3yp6TeXapEHIZ7VvAnnxcIZyyndTTmiN/GYBVTLBEAtrlfM
9WClMWdu0zdTLI6xdENcNmHyHp7Z8s0+6y8O7PzNU1t2eg3EY9ryj0Q2jfe2yObmiq9f3uFxTo75
4tEdjTA9GR2+Xb04eJ3Fyxsz1VxNdLx3RT+4vA98v9XiADaxApNLFa0xl97GAUu6jeoEtkkM5mTx
EKvFTVwvvuJ4cRhXb2ZjyhD8KprWPbSYbtUtfmQwIu4uWDzK4ZtduZOkA/EEDghiq6+VIoSjmK7D
xeLMfU1h0GN7DrvGvHbLSW80nmivncrDuNikqY2j+9HDOp0tJmr89piwHOfaMTFYMzWtbvm22ZcX
+zU7X7l33izZiI/XAS7tOCyu+hzQss1HdW0iHngEgtG/qMXaXZO1W6/BmlNAjuSnLRZwT9/YOMKp
/KotoYbmV/fNLm7TtCQCzQoB3awqHxdhcDCy+YsrPUzOTs8jvCNVeUhw8ZtFTaFtaIgq7MDtamKW
xQqSmKwQ7Feshl1WX/TSosFuM/O/avOCm7RMWG1ST3FHzmRARliZCiBTUz5k6VovmLzfH6OWU8cP
5k1SRDlHEadMY0HQgnh/7KfZm4XseAS+um9Fvx6h46il8P39dX45/XChhfjHrJ2IDA5uP5/WoPJ0
fVZ3SDcqj8W4p7n1IFsFBsoZxaJ6Wo4ub8vh76/7y9F/eYPmAuLjZOpwUvz5uhzJCzurx+YwZoVH
NhKGQiLkATMPfsL6BRB5uiPPc9Gs6KXK/f3VgWG8/3RRTnIq5gHnRbxPxZnajO6J8OoDzgokdTSM
rYdgWXXp7bPad3HDv81GcSxZKm/LCVjc317Cfzp2f+e9htPG1/G7jt1H9drmP1uvv/3SXx270P3D
FpAVf4yM+KtjhwyM+BluLC/ASb14qL+LvhybOBmbxHPPR/BFx487/d8Nu38i+sLV9/PdxHNDb044
ZDPz/Li8sJ/v5YLijqNZoi/tciZy5WrOlWWh8rQdmU3VJWB3Z0IIAdczYX6IJp3Ay3x4cAPlAYDo
ovuiDKJ5VfHyr5TIvGsmf97lCF4IryyMMFhHBWpiy1ZYu+a0/+C0ZUkN5stso62w34VdkJ4tKIrM
eVSMzULPpMIAjlzja7PPXVy6xOTS0DB1UN7kuVlRygz9XUiGJ2pomF1P+HiH0wJI7lcjdNoP6CuA
+5uJAZMrqMO7IgnKO2V1aG7y+diSLEDZ6Mc3nnTnO1MU6m6hde+YanrXMweNrTHY3WnZWhGM2zlL
JPQCJ3EYrKTogB56+g2vvl9K8i/riMPuTIODGra9ARuaPMsy78Ef1FmzsWNt7cKE+sJ3ZXLnjl62
1aajY9IJqvFSxYN1Gcj2kUqX3Y9WD+Y7R4NzM+1mfqi6Pl+bYvxIvg+mClvnePwMnV7KtMpy3Cpu
+yehEsBNJN/hY5Fn5TkYdLIzumQ+kZXD8pBMNmwHHfgLLArvTRYZ6Y0VttnBKOJrpN3ZDh97jl3b
RSgL1vVgkmRzOSZVf1kZgnAtUXrBqoNbf09J0+9yYGbrjhn2NYtOe6DOr658aQ6XTltNB6Yd9ivy
vPqEu6q7p9VWjKjLjXxbWQ0WPpVg8i4bp78CNGXupPCNDZDr6pbQVvu+m5zuBfRA8XViKvZg6T7d
ePlYXZeta5zt1If7bXYf+Kyaac2kIryRbVB+sFWqdww0q03FHBVhWw7h0HQNHONq/CyHtr1mqg7s
bezGNbmQqVxl3DgcO9GEfcJt3Ks1007cncZsk1fA7phvHa9KbiuaAgSzh7IDmVvOq9Ks0bUD2MSL
47xqSwcXb7RnqAnN2VEiXvcVRYZhzTRe2njcjcIgVlYbYXbZzCDIirgJDibhdF+yKs5uzIYJaZrH
83XOsL+hzI+MTxgzgnIVxa0IV3LwcICy3fYXVer5rF9JciKpiF4KmUWbhZf1AU+E+azGbLz0wtzk
lNPS7/FpxUF6k/pWGfH8IovGcjmPNeNFQ/jRQ4gy4zpAgKiCJt5r7Vc3KUD5O1RA1jZ37Y75vp4R
LwtR+SsXiyyMETIdNl7b+fmqxRzIiSbwoiNukwhBlFBHd8ogBmE95hAYjXIkZVhF5RPLSHMzVWjK
qliaW92XFKNGY17RYmDEi7ysWfsyDbaKkvO6jMv4WiWOtfGkZ/9ZpAXzap7t8bmNElKYxqCf7j0v
t+M1+ZUGocYiOVBJlad+1igAS4NA0LU2pKt3Ffo8Yg6gBuPHq/LybCAoePJFhXoFYk/UrB0pI1aS
FMnFXNafCyL3Arq+5Xhlz3458dW4KaXhpI2nWLc03DLI0RHS8XiE6Cqo8QALSmtHATvjkQ2a8dYq
TPGs2qjq1wjkVSN3hVeThHXFRCYYOeDaccmsb6eImi3DdTxMXhAjUupb8z5CuT95j7FfNt1dZye9
xk4OxLk6zXTKjHndBTi4m41DWTHcq2yMg09OnEdJBS2iMAf3sQSJJv1t0GCx2hl932WfJ79pRI5U
UyjFxsXm9p864O/qAJtpxO/rAP36+ecq4Nuv/FUFiCVOjtrRBtULt9gx2dC/VwELP/c7ccVi3ycN
wPcsh0Y/Uu9/7/s2MzwqUJhpAUOot5Lgu9L9r/nRb0OkFtjbj1UlgXdQKjyLSRZdcyQI72rppHNG
XanGvvKj1n+aBselRyLAHrhzYTJ1IbceY0Z9YkIvxaoWEoPsjG938JABMgeQNE7M3vpA9k9+rv1C
JRcSDzKEi0aybPTKmZ446ugPXU4OcBdPrCcNCOk18XJsh02XYfzwEjqc/TCJu95u65dKR/p6ViF5
cIFRgRLLZwXrSCJy2qV4Uw++yrBPqJyMdL+Zur0HyLNeNQkb2jqOISJuCNUlzGUCAbZLRoTYB2aH
c78hxsX8mPVIn1bYt/LPEg3SdRq7ulwNJNNcR1FNl5MDIu+9bErkyuTy5P6xnpQz77DNjM2eZ5X/
a7f4k09wzidUz66cjiTe4Okuy2lERc4LhEQbzQY+dlly/LWw0t2GNILu5izX17JA05HRbtnA9A3i
ddTWhEYPyj8s1DC5zpx6jg/wDlHQB31ebQxHgaG4snPrkUTJzp8bpNlvmXKRcOmWlZGFaW+PNiOP
d74Cim5uaK+rymT6SlidTbQIwXXEVBpHpxV1n6+aWGJJz2DvVVW+TYPCKFhsm8Jp7TvgUuzZtido
MbhppMdzLrUTEtlSpCpEjoKBlf5JE8Sr3kaUH8NASLLoOhKTsdNRLTiau21no1qQvQa7xpRW00FD
0e7XB7MdRHRhKZxrG+m0erlx/Pkwo6xCIzxmBMPnhBwW+tR1fd+YZzGVWWcDoWlbPbDg5oM1tOJD
jCzCml9YXKdKfe4G2ZX4YgjiKaLb/yx4/0cxegvz+PcL3vCvw2vZIExSX37WK7z95ne9gvmHx2xe
LMgpixX0u1bB+sN1kU8hPVlyCgi1+K8lkPMSixMDWWI83sww/14CHQvYpMuPL0BHwktM+58chX5p
WnC0spn9kqLHq+AM9vNBCGvbiEGC2494MIwJs4de3ouffvhQ/lp3f1RS8RZ/XGWZL3MRlBBYbXif
THN+vkhXa6OBKj8f0NHK1ei3M/FD2l8zCuy2v7/UL20CLuXwsfiuY/qm+z4xoC4pwRgAzodRp8QT
FWl+YVkYJ0Xd0EIFZX4oMWTvx5k2IwCM+m8u/8vHiZ2P+AfsSUK4Nramn98pgJHAHTwLLWk1PFil
/xwgeP39O1z+xM9tJi7hhpaPNoCDxPs2k1LG1JuRkAdXDA+jaz+B86vXvQXHyJzll99fDLD/r5dj
yk6UBsRxsl5M8fM7Iq4eNS1spwOmDXnCryHIqA+N8pS7VJ+Fdh5JTZXgvWK55NrbjBXAs4ckV5W5
Ys/jqJiufCumqk+yID/CMwhp99c6xE5aFEy1KTCzamVJQY5RmYQkzIfAYLLS/mhlw54CtEOyvSQC
qs60nnDH0gecwr4E7Yf4OZF9uAGcZm96cxqfpixSNP3iIV6hVFGk38mwZOZUxM+01OtVWCq8BnHt
Xrtdld95LgZj7cAjIOYrxvRRCYaX5GWhOZfA9d1lNjvPRyroK8y7emeX5VfHL+7q1PkEFua2UwzK
BycoT405/hnjU+ASGTRLl79Zwl+jVz3LfS5dlP0V0NU2G76oJJRHP0uumwm8WxrWUBGtst9yBPXO
I6QO5O1edGJPe/INEZ2yJCX+uYUklGoN/NoIH0ZQ25tJZBkeKxk/dB7MLACeazPUMdlftKjHIdIH
TD3RNjPH5Kpq3XUPKtKMmMpcuJix8u0A8GdaavE4xHCUAVxKybh7kD690YTia20FgKkbEgUh0jUi
ErtqVMp7dBhrPSe5VtdVDVJsGwB+f6hFri8KRQQuVSQtA6XgkFvgkC+iUipa6aa7tSqZ79CicouU
MruRNSOJbKjElqmJtdNpYT7BGUXuouWI+Ta1+pc+NcFlrc1JXBJiFz8wIp23VVqLVYTge5Mwm8b1
kS4BVgZ96yhK1G0zV+qG+cMl0177BaV09+DA4jhgexVXYrS9Q1lxL2AeTXd9V437qrRfkly5eLZT
mAmZb48kYKfhrenF2Z5ccXU1x0Z90xfTxmr76YoWY4N+oSnMHXBc+VJ7LgdrbDm0M0Y33avQ6S9Q
decrQqa8m9Rvd1FkM8WJOl/gp4gxZOQJbCP3edTxySmjpc4cbpspfwRfQqNEZwat90pfIJnNyVmj
7637eLgl/U/sLTs1D4Loh8MESOHoNq28mOCOMnuO3fq6nNg3uKOZZpIWGJu3diSn1xZh+hIhSHsr
zgyG4J61t8cQH3LBORH7OyMdJPb+RpqSq8W5jS84xLm0ri0yTiJG4qfRCKKXIO+qdRTE4T6OouFi
zLJsTVDgsPaw++3pHUQ8+6WxshyTLlHU0wpx83Ble8VwwmYjLoF/Brso88KnGhoJjZKUOYGfvNqR
/RyKGSxY15l36TiZB0vbf8LCuzSCIr7Pa9NhvM0nDdbhxFSMmX6Uq9XsAK6KBp1j5Cegz5uzK6OV
8BlkVGyAwX9O4wBwHFFR0yqIYn2MDLi7wjBvwVnsurGOD5nB3LsOm2E/5/zZOPLkI9xxv2R5GoxN
I1W967E6vLaa7Ls6abwtM2nZxPYDYoZwXYkcXVrl6/amNxr7lXU7OKblYIM/SeitLA2GhOkkhHCn
mc9RkXc4p6JmeqxFUFyyIM1H9FLUxZbLMGUAGYe+g2lfVK8JRsPZbiaXcVDtEzYAMHWm7uCiMkUr
SlGd2zI4Ftp6zEv8WlYkABYgbXdUYICPM6JNlBvBVRzlX4izztazbLd+bzmvvek0nAdsfd3QnwxX
LuO1DUuCd51O9FUI3imOXmmpgx3QD6iHefhQ0xpcUQ1xZRM7xLQuPB4gkBhj9jWkL/MsBmk+RP7s
3JI+4CFSD8VaII5pV7Vb2Mxfk27r4R3gOfHGzxwYjOtcVgUfMwRnnA1PbuJCiApxvtCdKhYE5uhw
ImD1YLbGoWv2ncsCdY9EVzNremSBcUDd62HZ9z8h/KSZqpm/bGTkZvj5A/+haEexh1VfbpXlTNBJ
JsIhYAlvhRcmB5ya9UXNbOzgdq577aUiR0ATx38G7rYkNHZfTAkfv07GR8HKtbGQJ9JqnIoHmxTJ
tWsKjF1Gl1v3jvS2HuEPzx3e2z9H7SVnT3nzc1vZG+jJcBqzRqlzL5oOpE/GnTf52cEhHxFqLjcZ
m+fXKm+tVYQYeoersT2yPw5HndmsGRLvjneB158D2MYq2v5bXfGfrsbfdDWorwVV738/3biv+y75
1+Y1fweX/esXv084vD8cwoc8l8J80R0vStzvvY1lwsFBEpBc6PgWWdo/1vkkhvEo039YfAZUzt8n
HORvB65F69zGtMqwz/snZT5pLT/XcegkAcqbJvR3wRiN1NCf67jQbNHmRtK4cBzsldR7qHAc5R7L
Ys63GGvajckE884uPL0PamfeCj2FOOwCzq2wOB+m3Csv7NYq10J2wSFPTZgyEckIa2oA1n/6xgSP
xnfx/2LvTNbkRLKt+yr3BcgPjH7qvUen6BShyAmfpJDoMcAAA57+X+bKrF+lW5V5a16DykFlugfu
DmbHztl77dbllgZfk3h9tfW85kWP5b0W8KdKbcikpYDADAGCU78XUyyZZ9/Dd73pvEo8DQ39aFCJ
RATTMbzz9KSeIYDhjgkHb7eMffVuW1g0I/cjZIrvbjt0G9IfHpZ4GR4L9tNjp8FtQAMa68e8WEdo
ixGbY5ixYM7MKI4TFEmQkcwhFh2E5zqd631RrDirgaED3xhJly3lGiBRsW2iWnC3AOTBvTjNM2eI
cO7cDIsoXX8jX9jbLTy31u/8G7uPTlUlHlubUtwdYue2LoknT+Z6V8wxnpxooMmcsQd1XZQcBqTT
W24YuY8ITKXrUtJa1t2WfReMRoPfa0Vqdgh9K7yqC2AgiQRIOHpgcGeRwu+bGw4g9BnmlIjV9anz
m26nl+wF54L4qGs/OM9eOL01DjCwTHXxzl5cmdy1/cK0oJIs4vD8qYjs66lJ3PWp6d2yHPc5fkvr
a1nNBM9uZDVa62EkIKcHMi4VEdG+9DA2egMO1cEvlkf0qRGxO7ENBTbqIGP3VG/6WKNgPtFxY+hE
Ui7tfgduyFw3w6MVDnA8ltyqswF2l3Inpre5fxOWPXQ6h47T3ipXWFnDFGOdLkavvLOgX7bWzgLk
mZKX0/ZrT0lZVIg2KrxgZjKPrXJSYbxtYRuuzVWYNEPQv0mR+I/92uq83MRK5hYTJBI4+kI/JPTk
sHzC18MLHppE6gOzdZucKACr/fAY/2hLA0WiR21Nl4Y1E42K9rX40czGTnPpbZc/Wt06b7ARHrpL
F9wxDXFpWuP60iVfLh1zcemel6aRnl966tZo+uu5abVnl667uHTg0X3MeEtNX76Ju3fSYkzmTyeS
RzLlGC+yktDNL8o2e0l+9PiLBUpabVr/66QDpJmXicDYZbLBXNk0RCswMiA/08I2hWx6q81Iob9M
FxBwzq/lZeaA/sL9vTODCGh56YfODCcCM6YYzMACgRGzCy7AvsW/afZHRhuzGXLkZtwRoM1/gWPA
DCS8zEMwpjMbIR+j50DHwISYmgRBYMgUhf4YE5XUDFccSIokH5mRy3CZvhSXSYxzqZnMeIYeWnPf
mZFNyOwmcyb/Q1xM6XNyGexcZjydGfdcVvn/boh/syEKJkN/2/W6+tarb8s/t7wuL/uz5eX+hjI/
oBlD8MgfY/0/214+bS8q/FDQofknyovn/EZTNQSVavobIZOCf2yHbvRbzNvR/Gf38hwbLcB/0Pin
VfbP2yGNDJwkfkSSWiRCCoBf0vtE13Pmg1V0iicLhzRrH7NOlNbldYbI93q2+256Sn0FUsXOs/E8
4SF8yFprqomQcDCg9/0EZjMrQViy/7jwcEGjiHZOacEnXv6A3Ru1IfbsTRp31Nyzpe/S0sEHCiM0
eZ5F43+iDv5cOZzAeavniYKVxAO5PmD9eJakLWyrhg7ZRgZVokwOuKInXay3I1OKBspd5DyqAPP1
0A72p5jscaLhrVw8No0ur1QPnErWEYaAlhey01l76K7zXY2DxjxxzmOyCgsatxV/V6IHcthKF0vn
VGN6Tyea58iJStgxE5jTVat4u3qqAKDEF3WJ++zD7Au/f07MleLV2pmYheL1jY70yGK5LerxvEIw
24YuZIKN8rUSoFINDyyo4zp+nYq1S7cNEvNPYQ0FJ2ineOuLGAqHDWJ+0Ko/T9bIX3dA3WyAvC4H
hSp6q3Ppjsxl4x4IZJ4Lzv+Kjl9fRDSFRJtab+Po4mkfENhvgtF1bhC/xvZR+071spQVmLkpHZ1P
fW26SuVs825Vnc0fIpSn39dMx9vZ7ZKrMpuzd4vTw13LQn+8XJ8yV8Wd3QMR5p9ngToUAVu9TpRA
4EYOdj82x3FcJjih7UpDhS9ZRUACmnUyXJwhF5zjHDLGNuNQlvqGUK0sI+LeKdcTY+bePWR+CDTO
Xc35u2CKsmksWV6tHoay3uPYCDOcs0Oeik+txaDt4LRLBOaz9GiwDjX3QtSWVwUby46/DmFVKT/f
Y1jzn2S9Vi94uKqnjDLgE+JTdRNRXj0XZGcegA/2wY7OjHvVEHt/nXRe9losIL5xQ/rX9HDzbQRB
ARLtQDtrgqS7LVYEB/4qVHMEMwKfxe/g2AJrDwwzen1bG70cI0/FR0oj97sOgFeDTKlrifIWcTlV
VpGXB2SAQ3ZXVpL3iseqPQQSuKnYej90glMvw2I/pKV6TOp4uc1XXW5dk0izDnZyW6Oxh7+f6uiI
iN059FXmvlS0w451RBzapgzg8WH3zuvoyKaqngbpffKHCgylb78yIFqKrSlaMoqN1SJQnsj5Ok3W
YauwsR5yk7FDYd9u8flinL5E8OAM7vFIkcujTEKPMlk9elmgreSec4ViGsU+CNx9bdJ9oN8OexF7
6xVUCkS8JZyKrTaJQDO1/waZJgb8pA94UE12kGdShFCa59xUJluoGUgZEnKAWGqb7KHRpBB1ratu
R9Q7H1ARldcoE/x75OJwjSl1TUybiTNKL9FGkUk5qghnG3d6tsNPk0lBSkwe0tIXBVQwee4XfvrV
pCY1lwCl4hKmhLKaYCWb13xeL3FLVmGil1KTwtTFJpBJT062H7MJIr9VNutHOB826gRSnHA79Ver
3coX8CXLEWG8De4Kaggc/7SlWmxIY2nJRaKux92hAPE2OOo1C4WzGSttY5YhU0onjA6zeVWvMZ/f
JceNQdm5rWWodsGa9lcjgAgawoFJgNO0pja1iaXb2N0IwisLJbGJTdtv+0pkzwGgLdRNFdp53FXF
9TQU5bJFbYtctxAgmt2gVds+nuZjZqfNVi/1Z4IJuz16bHGWNMfu5DJaz7jrWfyJcFoPsZ4LiKdN
NbS42NeeiWUJDbyhhSo1i7kIkH7sVDAmb5eVpSuH5Hs813gXJE+ocFaHqtc8RW3AojWvrFG9rnHp
WDbL6mSgoRtwYUA2ZNAcKX/7MxIQ4fE4aPHo+OYPwdCYd7AluJJqKtdbbeup3WTaips7dvvlDlCr
XHZSrsNejVid+8jxf0SI/7dc+ttyidneX/UP7rAiZP+z/dzLKm9+UUdcXvpnyeT/hgktCPF/mqng
pU3wR8kUeb+5iIo9zu/MYWgU0Fz4k4wX/Mbmgz+V9G9X8DKaC3+0EFz3N/5TB9msG9OGiv3/aFLI
9OzXmsnxsHDEqCRIuLPd0IgpfvIahyXn575CQwc4wzgnYgMUW1WKZ0lMPYIvzgi2JB0lzGBQw8j0
zixiMaTWlZtuKzSn/gOLfl3upS/TDi2edGCyt9hp7Y2NpeqdsCzcvEnmnWE+OHe0DL3z4MGNhb5D
mx3WtEsp5tBG1QUTewwOlCxIOKObOEuQThhnXmuvyJEJZDA+usaJbpyMXucPF2dsEjNkkwbBZpSo
Eo6CbLl+j+3GvOSS/lkikrsXHWYoKgf+sGatyjeDiubHFKT2S50782NfCPeclCbo1W3nkExO0ZQS
/F4vI7CioXpXke2Qf2DMl07WWFunAdi6bb1lvl+AiY9EQxiVeBsbW6EQKaHFjus8U/tiRBEkhEpp
jSd3ytyPq8b/0rjYAJVrY7wJauXcpaLj80NJSF6KoOKtO4wZCupygY8GDad6L/qcb6DxQNeQVY0u
OukuHpye/+yiFK/x4X1eUmPoGFMuwHc0V6uhm9/bbiqeiyRjuDW6AcI/NCZ8as+ELUelSw5uYfPZ
44ubZtS2exd4QLabLCShrMR/ApnFgbabz7dFkk9nV5IF2xhTE9wb833C0zU+obnGEcp9zf/z4wet
bNL9dmlOvLAYzS988dPwkyr1KSBxfcbZkmDKnEl2rXegn8r8Af8vH0HCbyUmFJ8GpH1VYUTzq5Hv
RRcW/pTskquqF8/yt6EV4rhDLuGTBGBa5q/svISDVvVKsYDE4nuWjEZNPjUY6Sv9OKzKPyxw7rwt
eUPE97DSPoQoQjwYUZ21bZ1aPDc4xN4uTjnp19zoJZD15IBBgndaE8E/kclzbZm5iZB9zvcZTV9m
o8PE3SB6xS8bu0Po7i8GOuK5R++2CkPsC7CiuPksgTMomUxiWqjb4R3SBqG89tA6d5nueAjDeOYH
pt+F7yCKU2xNZdHiPmpA/YIhiNmz9hO3aEBl0sAma9H4n0g6cs9WMWFJWrTLdefriJOnLhPcguyB
CXESCCA2iTOSwYvHJKWSJTCQjZv7BJ8vPmJjeYpcMLq1D9YrchRvNnR2jp9LxHtgM1gMpyneXyyE
0IqTl8stfHEYLaWi/W4edloF7VsSYDrU7shXok1a9yXvvF7xZXsZUt4DCfQxcEHjQhvIUXW3bRUZ
+7CxXf/wQ1weCUpIbGm5cSNdHCIob9xz7uTdj3zwzm+JWg3GwHn2tExerALj9abFQkjF3aX1tupD
Hs5Akt69MgQFTO7riTFjzcexSfXN1cwPavTHPA82ndON5fKQq5LICvj4nvN8McYtZBqLDfN19xxm
Mr7Rsopv1g7k/WbIF95BEgODbQp+G2DzUGXufdGZ3GirVwvrabrStSPy/BT4vQ080xj1utnClpih
UZtlydfgzuipD6taxmxPTgpPGKUNF7S6rFi1kDp7XNTc3qbFaBpNHSeLhWe5jFmeo6a04Ao4Fe8D
RNc7lyXlRDGwZNhoDJ4Hvx35BnGtPbbc6ARNZWX3VtpJd4qZUh6TIRPPF/JEUEIjOkQZFtAnRUi6
h9uIJdIlKPFmLkvuKCsW/FAVsRnPib2u7VUq6Q7u3aausitUvWCy7TU/jp7AVDZprHRVnnifVS5Y
mp1k4Z6i8OYGJ/qbn7VXlf/Z1jFP+Nw4OGBGUogLH4rgDt0BnnlEy9wvjgKcIBvuUs2JPIAX2jl3
OZzI5xqARc/Us02T/RQbJw2cfblceYVxDAmmL+80vjGxZj53Nwi8Z9fceyQPOMW11479aXSMQP9y
z3v0t0GwD3xmOPvm/h/DAIhkPhGTztGdz2mbZW/SdM8fJoizMwQ2xfrWqyHacV4x92O8kH/cdlH8
Ai6SH/LHklYoB7sTjjhuJT/BWHwuItVZGyRpusczYDn3XsDTVVUlw71R8/W6uHIuT1w9Rd6LboYZ
bGfn99nhsrJKmeFl1FnUvTg5sPUXnaZL+eqj+s9JmTSrlDPp/Ohlg/85rrAxFmNXPzjZKPBZNu9N
Nsfnvm3NZtDZZnMGDwvmDdvgnV59FjIkxTzBEUdgZzNnEE2zD2LJlhPLj1vrnZPCq842KQkNzjaQ
a3xdY2yG7RYmeHZ7Ju/Vw1qgFrdzTutb8GXpC1spye4DZ6UrEvJ4akpDCyCqHZEJcRU5znAtUPO7
XR+8y6Z+kanTX6GiHG3NvEDP1CFu/4wxCEyo2YiIMqqeEcS3JN6M0T3tRzvh2Z1c4JgcZ8iSGu58
25XX8JZT0t3S7GMedvjXiZX/vaOXbwnZIe2L/W0/hFs7hDGqN2Pt1JY+DcNyVtnYEogUMyy9tzNP
buN4eG0wE7TM6w8WzZP7ll56UYePCUpY+3UJqtZin5BQbc+OI2tW1YIn3As4m+HHF7uWocFOBGIl
uwqwRboJOq/YtlLUJ8fpyLbMvZYZi1e6h7IRE/hs6MH2COvcJ8CPgJZQL9hSGmb5hyUg2+FE3z7v
t6kaEc4TJBNfD663fojmIbxSRcw2l88YPmar5WClnY8Mj0AG2kHzIV/L6CoUCXevgx8wyCK5T6Oi
5SjVzsAnynC8Jh4DwTuGQHejLH/+XHmy+LiE9UdSu7vqpuqU90C6KBzTQelo66F6PUSTO30nCzj+
kkWcY5UGRrdyk+07wol2EQdVgocKDBtTN+2WeSDHhi47EXYerX0EtMVt1GfFcsv3FbwXQ9Qc1hFj
DCwve5/m+mNsQgdLgLrHMNG/T6hs/bwIv0B7Wx4zf8FdTzTJwS1D2nmD3z8oKFCUP02w9+d6/lqM
4tkiKRDAn1K3UZ6tD4CH/a0Mx/ogSfw4JvGEaCbOvX3aqecuHpEY9QGV0V7VnbwldZ0ligiQLRmH
7T6lbrga6965YmBiQYGW6lzGo3cjXfCLfGkN7YiOg2FAN2hmcrS3iMzZFKxYiNrq8h7HEoKf6Mpa
S+cDm8BCyQf8PoUqcq7Iq3lISeRwG7c5CUv1R6T01KwL4W1zSs4Z6Gtma/livSmUczsG1PHtWvgP
Y05CG2MD+7Gkr3Yjl2r4KGZh3Sx1W5FvE4W8TlO7fhmmCg1JghT1ClhBBwlukJ8Kg2zb1GM9MfSu
4QOIHoNnqF3rzgbsvGXnDaFVeocxJFmlkGV91nYYfrbKGpetaZE4pBhxMu/VwSKAkMzLUNukPQ3j
0U7KbOtDUNmy+Ke7FW0X8YbZcJ4a/70lPn4vBsdAA+zKrFbOeSl693PSw6PfIXCeP1ER76mueyrB
3G52S2mX+wGZ23PSsaKw8vf1HoERHY1chMh1Z/dIqNiyUwK9g6/JkbrJRgsdT+uOBYM9FeAJ6naD
bz+S5FQ5wAqrfqEWJ+WieMwTh3mIU9RedQpXNaXvLP7pISugTICaaUnBmci2SbMEzZzEkXUcgsxi
Yerz4BSB+32x0AREbHuJCDb56GS7vh04gWTdPgx6eZsrnovcHfRLiyr9vELL3pCXVB7WdVjpzRj6
QhHmhwDh9kedzhG3uFtLz7rKUb9N5DyMdR5/Jeg0vQFockf7SL2aELzruo9ug7LBQU418FSPgt6i
VgGjQM4uWMU67NevKmhH+1yX9PyurM5ZBeF5bhHjK3PHTmMdsaicyH1x0UcPMQPOFvHfBpGUjN6S
rmJRZ4qs24XlewFUTKMb5sMxLKCx+1tRkTm5SZVlaxrrvj26b1FWs+uapMmAXKrIRfCtE7++7pjG
dgckQnjXbb8GDTP1AgiCP1KDZn1GtdVoRSESTB57U465frmyDThqEdp5xu1ebesOpDoc4D+toz8Y
+/9CAWtktD+LNjE7+BzsBQdoEXKMNv/+p6MzwjscyUNenBIZV/2ulvTaX1dvHdUnb1khwHh1TDUi
waPQXiUsLz/+1HL4Fxfwv+F74LJQLHAhYYSnUhjl6k9XoLPAkasY0pM/Q08ClKJwpI+xkwiTyJ2l
FJtJe8zdPEuvhzZZG/pRKrlLm8F5juzRuUOYR1X511f1L74WBkFw0ijb0ZeGvwiDG3dMyGz30lNj
UfpB32WWPecEXVKRJdWWXjmVz1ivFEfWlLY/Bnz/9kcx/tFffxX+fGD+RwmOH+Wfv5NmCUuwuVgN
/KXiKFQ43YKWR3VRXfCDZItP2p6rI/e5DBPr7Jjyu/FAT19PoBnEBy9YaLZtbGQP2WkwJ+i2S5vi
+wV2pBusan/zdf2LHxEYloPJnCGYjVnzl+9ritPccpHCEe03MaCBZTMqg+BCdthDXuq2TVsTpzqr
7jNGkeWxG+hVdBln+VzO/WONt+Kvf0DnFwMN9xNINuNxgHhHZPHlin+6rSy/s9aRuoHpC8OnTWAY
TQMtqRdFi4fsrguKQwuh3sF5ued24nzRaCBSRwdaKkG8qjVnML7Zv74w919dWIDgBswkLfSLd/jn
+z0Ea4T8uMtObZBSoaKjQstAXgEuk5mqyFXNU0vkjndepKFdzK5U5dXkiQlM1UTYwgUAZdu0xTco
n6mLGaLnRyvnEJV6K+V7njK4rxLYuLgJ6fXAYeLJtshooTQN+5kEHhqD7z8OpSgB4V+tpguARmB+
zBIDimICNt+bOu5z3gC/bFZF73hDhh4noL/+OsT/mnc6YAkACzv0Dbwg/hWdlzlWh8ggtI5u5rMG
CrkCaIpGc9RpZq6ehT++gdU2WU+NMBSfuc64rIW4iqc5Dvi2Upfsg62/WkSZ4ZJhefUE/5zJXUpJ
8OVI6QrjwdeELc03owZidJIpHbAtrswp3adT15/WxYDzfIFnF4vrggww4kDwfvmw/+1E/20n2jF+
h3+vZDNkzdtvc/5V/jK4Ny/7owvNwQyLnRf47M92QMuZRfMfOrYYp74b2Dio/Tj8WcfmhryIKXsc
4TP4ZXLPUB8jLO5+B7e9YBv6Tyb3vtmnftpJ7Tjmz0Px9Dg2Yyj5dc3uCq9aNavsDUiafPnsSQ+x
eeOhDtvb7NyM3VyNJHs55TzRtXWW9Mv8foujpjlxWLSPsJ6X9x5oNoZlu/W3Mz7X9XpugvAbelPg
T0jy+rXjqJkSEk0PraJr+MQWuUYjXa9RiBamHOEazJiWFOER4/C1yMjHy60hfJjkOBHLDrSHzOYn
tyHaexvoabDfKldX+WLEysB0epLDmvoqjyy9naMQsfRU+wuFfbpSHmY3wYRdN3rKBNgegrBtcGzo
VcmqokgEqV6rZwiGgbOPcJ1X9mvehcM6QhGbIhR6yq7JkKfdhZyL6dXXjML/EHbtcu+LqkFat+iC
lwaLtf7eNnDAb//7AP5f/GIuNQRDk3//AD5/mz+rn5+9P17xp4bU/Y0hOdMaeM9/PkX/ePaC3wLm
OyHkZOSikakg//8ECBoL/4oiyoPNaixrf0yAhP8b1RWGJCZH0Q+H2X+gmnFQpv7z08e8w6d4jUOB
BIctXxj71U/bvT1Y1oRrA9BfJ/rXyfLCjaqWr9EsKmLVrG6fWQ55G7UsH0Md3bK7T5+CqeieWmk9
UaGrq3FB+WAcZ7fI963zkrhBcpxkkd2PTWd9hmaD6SCQdnfyoiTMyIwXqbpvOCa6D56Xl6JGbF45
4ZmU3UjcMVO35UfFkR39PrJB6SKEwCN6G7U9HZmtTTufZJIynoba2yQJghTORalNOENLj7H7WEX0
lKgIaEM6hLDOAfQMkcTDPsxsEPxZ5YkWqwFZQ/Q0YEnYpOxyDqSVWhP0exXKRbx4S6rgpq7Skf52
8JIZDYwIF/+MtpxEu0255GHxnCyWBRrVCcup28FAlJ+LJone06Cg4ctIgaoNGACJRJxrONLZzIJ7
YBoDl6CIoJTimgngqjg7x3hqCgfJiR5CXx0mDDrkZxLHERFvWZDeIMFLNjn+m6pxB7wNc7TXeLze
lgnbG0em7JSr/CmtKhr781jcdqIhz1fol0Lm7rEYNPEldZyeUOxSzXR1mr3mc05reyFFBBrbrfT6
60yP46tK62aLoxjI05xR3EwxI/00+DrMid4QXvtGM0HREo235eye07l8maeBtKDYKa4iwtfSHPOT
C1r+ieWVhRzP8HHkK6WdLk0lpI8wGcNDJJqjiOPHac1fgkp8Z9Q6XK+KpM24JGYq6whzHIc3Waur
epLNqRzydkeVt5tJmt+opQ2uW3S5dPbW+yxFfFKK8sUM9rBoW3JPCtG3IG8ClCRrcq9jCQvWni1C
OUb6hG6yK5exPHqTRzcTz4FAFrEj43Tepowit4iUs5tkrPrbaNBib6yJ51DmOW6plexGizTflUPF
l3wU07Ge/PxLlJEtMPfLsm8733pM28VD35R+S9xEfvCt4ckf8vmpqZfqSMMv34BqyE8NQQgb7FDB
xpXmaIJG5zCwUZ5ZF7JDz2H3ADWG6ITMio9ToL9Jn7bKkA1yl7B2bMp0zPHtzPkX6dKMhOFLrEIK
yzO2Se/jRIrXpcEPRokHItGeKhwyhJpGYn52fMKl+6p8sarkvKLp2dSqxR83WK/kuthEAM3FVdb5
JCa2Xv7dCOt+x6iBmnegEag90BlTFxiwm13e1FM5XgcwA2Gi9lG3o99ofZcDQc+biUm3TzxBRExR
X0zrwuxhtjBr2OPjQks6fKq8Ep2pLYiPxBCf37U4JA+uRKCahEmosJqMxbMK6mE7cLZPSaGX4qoZ
MWxvF3fgr3FjcWYjeOfrWHVg+JJpusdyTcTQxG2Rxib0Gj/b8t61LKr7NPSWq3HI6Z4NmgiR48Ct
hTdtCex5i9vIxwyk9PDdYQCXb1LUKodgHsfsO8pXxoORBqK78eyu1XfgDNQbMQ2alkvmIR1xptq+
zpq4Puo8ardZZ4kjAFE+WakBLRdE5WaSVWJGCCXtFJ2Vi+Uf14sBXXXuPiG+8ohbn7FMtH6aOfy/
hHlLklVhYaUqXwn+tOGylhLo23A1WJ13V9jkPCGFKdAL5e+JivpdLtr8pe4LIGsBkJRbgX7boXW3
Evbg1M49qL6PXSXKCIanG9+0XiWvnHg4oA+YbkDVtI/wHqwnmHDhZwE3EbsA1s61jtFDjinBMGia
hNgnDGEOS7WQlpRgux2SQe2weQ13lcokeJS8OcAiXI69eWrJSA9oq9KKTzpmRFZXZTiHpntCfXJm
WOqkHTvDJzOQQdZFK82xJGgetLu8NaP0T95Ux197oR5CYlX1RpXuhIVpYICMOTVnELMX7nT2Kifa
laPjIqF02uF7IoFlFtZgXS+jn9GHHh1IfhDUwfcSNA/C75B4DutBtNzlKI0+rJY93S55jCpyGSkc
G9res4KOMoXighFOj1nszRtbCzjFRTFuWqc/QnIm69odbsH0GZfDsmxi+BQMj+bmPBDatwk0wsbU
0Y9jRGRgGUn0ElD4Nny2+NQRnGstHfMXQvm2RJvbQF3i+uvSStgUBtM3OhaGNVXSza0l2DtqdvUc
5wU22ahcQA5U8Q768hkMEG0Dq/0+d+FHILVyv8Z6PNiqZWi+QIGyPMwJGcnLh3Gs5yur7N6NuKga
kvHawbu7WTUth0qEzQdBZXIjZn7Yxl7IqMkH+7xCNj+RCA/Op4WnAKYG+WBKa9eK+MxjWUA9rUvW
uy74fV0BCTcQKUEbD78LWZbXfpvQZIegA2CYZGR0o84N9wD45pwsel2W38egig9zu/6etkZTt8as
ZQXxniTA0dbidG0ybGOCAVvawTZI2PukFMk2mxx1h2V3YnMX7Saw0zfp+N/buPvmDXl1qHwKhmn2
Xut+JIe9VOBkI95q7T20KuM8fO8ZUm4LVZQ7lLhYQpTO7pGqFA+xkO3ZjsR6M5UDX0NY/j7Wib1j
MZWs2vn0iuWcDWNwTYZbg2SR1nAxR6zrQV59EYCctrVY5Hn06uBQTCEZRZxpDqpY6xvhCL0fFsJx
Jnf5ojISpSfkRBsdcw2a6c7ejrvoRdlivS8BifCFrgBVN1k4zkjZypbLn4ayeOOxL4dbQ0Z97kKy
VLVr4wQYkzPQJSJ8qzh9GFWl7/0hKd7CIngCCai3skrvPCHVyQX74W7nrGj36KP5orM88z7GfslJ
xqc5vAzR3luTQBjLcmqISsxk185whRhTOiCvxbtPQqW/W/id0Uw78sPkrMPJXmfSmWY/+l2Xyn4b
baYtbTJ8WG3XAiCGrvFUtIML1TKYAKsWBAh5djtMhMEu25hpF/xn3+eOsOtHhqj+Iw1lZW9ZNS1K
DNGKre+p6rvq3cgzD2rKb4ri3MwW+uDYto7PI9MEA2GCKgZlxTA32C2p+9Tmy7jFtXIDQaH4BC7M
/gLU6arS9Ox3hczSbZe677B0/aeG1IOvDv7aGr00YCpmCON8bul4EUxUZgUQFn+Zv9qkDe7IVlNP
q+67c8LieYtyhay4Jrhfg+aaEMMhBN0p5HxyrLXgdg6m8D1JQyDeQoXwPf381W9779YhOWzX17ra
+5hkGAaSaLXru7Dek8spH3vX64lU4au4QzTD1NVOJITUoR2ZnfTRUGNsUsuHJsqrIxPT4pCEejhA
5YFHx3UdByxQx8IvkvrYhVX+ympWvrLFjZ8qxKRPZTEkJ5v5wtn2NRVv0gVXXTMx88otlZSMLXT1
koq8WK4nayEWeM2YyqJlkfhxdbkn1Sa+Qo4/bbN6JsBv9poWaGiKitRW/cOwzsOrHa3jO1je6UTQ
Wnwti2L44JHN8lG6Pgn0oZJgdFzAqyRu07qnulpfYuznsuD4oPQz8AGBtNz3QAWscevS0qvaZdrn
Bc/DNca8ut5HSRV81Em0Bp9SZBXrbopmdtZo9GIeRPAzcHVhZey90gvuAtDBb1OomcEx93uq1gZJ
kkLmdYuvLH9LCP4+MPDCn16vc3UexwZuc1Sk0cZDQhVtVK3rVzuZiQflPz3NNctrX8dPuqY2VoyI
vzR1I4lGDYtDMJDM3jeUpFUzGdNVPdXPZGFmG1Dt4qijurwpJANlrODZDlldtW2ttcIx0Lf+QWPY
eYBH3fc7f8U/VkzYq6bCQfrcrCiNSTM/gbdP7wUQ9eUxCotefphTREq7OJ3tjijsCIASxULdZkaf
wOzn0gGh3MxNQ6QMO+09Me27NEvGBTtVr05FnOEnpg1Da6WaPWuLg8zZV2tLGrSrMtbROYLwJlXg
noYMFzwim3rc0dlB7NKXPItf4iBKdrZVJOlNPhl4HbdwX+xFlOpdIOCnbUum2aw+IBhupsFqTyMk
jMe5YxZfO511XP0g203DYl11um/PPffkbhzc/KYtUK8nYgy/1730vtoNyvlNn/dDcZzr9lmVcZK/
wbIatzUSKwa2xJtGal0NBi6KviFqSE8BPDcGsENmkdDbhy9roe19TmSTt48RpR2UUOtnm8L6WpMy
sak4H8uwtY+St8UEjwiE+OT2UzZ79aPWjg/qjPh0UXvtzs8c2MZOVrv7tFSkbdkJ1UFXqiNxlCbu
vZB3ntfVO+SJ3kcCF+v9MM/4Mxqn2KfsdRTn3bKfRU8yYRWerbaZdpKD+yM2u/jQl7b47GOqPiGo
aDf457tNhWiMprjMjnnqTrteGph4Xgf8vCrTX6rYmo5Ijj+4cxa/203/YeJK8NHZgiwDsZw6ZuaU
UmN6U3KkhSAde3rPfdMd2nj295fIZEY8lc0cNM/2OqnRKlVs48lMHDn2T+R7cVifrDxxdxbjL9Js
gyYCPD2QTmdby9YrXPcgE6/GDxdaHwZ3XR5bjXubFPHbmTHO1k8bt6cCt6o9ju3sW9sG3m2S5DkL
bZcyeMMAUyoWfkLutkuFKX/tEcT1eFXZdPTykA3/j70z2Y4cuZLoF6EOJncA2wBiZDDI4Mzc4DDJ
TMzz4AC+vi9SVeoqnZbU2mtXqhKniADw3J7ZNd27jFOUbVOgg4dMJgArcraneldVp0Q37l2Xttqu
o4QGxnX00TllGpQUokGTMhr3kmlNi27ONtmg23aT5p71HnlrGFSt3QtFEhfvWt29NxbJt3h097aY
DB0P2Pilk8o5uHCrjjMWW16/YcAsRK3GZsI36s+ZhfrgRBLLe/5BuCrejrxbGDmmN+x+N3EEM2Np
vso0f+tSgrm5OejVFrYFhQmTZW0hqpmbnDKSU5p04iPrJhgNMEB8Zmb852t8PycdzzMvsqfmXFHb
yKelc/aGnjmYE+3knEdRdo/+oOvBYE+Dux1rfbx0PfM27jkzaFb5Z3K7+ug1TU5kaFwOUerqP1TJ
EY0OxPGAfEkCQWvMa9qT1MzqlvbHqT85RZJudMj7dBcPQRzPNSFBCUjc1LKT6RTjdcniCO9S853z
GqPYXCZzYC9pcSyHeoR6Rhfh69iHHZ5NdWuxeXthlHqi/bHxHcw5N7G0FOjMhcGxio+hWho2PIPW
BuU4fKMZ/lYZM1yD1HwpNW556WhTHCEx5VE04r7GE7hufEVUMeju6JtDKJ6WKqMiYcnMm3KOz4lW
vve1Axi0ix9bafwk/sb8NzMdlVFdPsaV+W7F4BSssbS/qGFtKRdrraDWipeJhe3Pui4I2kalK3ug
borhewLLvllk8UB4iHR0FaVUkdRu+G3Uh4wF+jgCgvBm9YBRaak2uRuGyE69UjvRUbLL8F8YnHEm
sc9IiTxQhCfAzFqigno2hs6wwSbTa1wJxVbqWXsyiV+qJYkmjjphwFtVO7dZKuq7UdoM1gYtpGDy
s4TmcBZEuFLc3Oi28GbrC9Z198g/8J+y0v1pRuaDnVbcPLDHnLxaz06z4OFqWOqTvswBHI6WseiV
g71xHDZBIp9OS+JgT9KNl5ZHkp9DLiVfsWqBdRn54H4c7HlybbHAJhaSnd2bgkk46kxuCXJqqfZI
q+HgjM23yF1OEx94n5W7Tte1dht6HbNODv08bZxTbYz9jpWes3UymZ9qgfxHmKXzYS80PpOp6Yd2
A6V2vGKm/tKLhE98OIutN5XXxl55q8Xs0Cad0ZKp9fGeswsC4lJod8TcXxPcUDd9qIGoa6nzjXIL
aIdeR1hKCgN2NoezVgwdVVmRjnLRVyyQ8a2o0LsORD4OaagSelrmb1lkoJz1s7UjGY2Npre+h2I0
HpVLd6WcZtX66VCpH6JzxkfufeZGSjYdeBKHUwtxh6Vk6huhhosYEAg6C1G5batn2cGT5S01th01
oZY9BGaivGHrREbhbFI9zk4rrMiANY9Naq4/4OVV74KkwUpcWpZPAvyYpshAah+VLNo7OsS1Q8oD
r91YjjPhWUlbwtwckVgXpXFAWdGppepjaxXz/J05i0srqouPJDXcu0pZ4e3Sx8OnlsifUWvM+AjZ
V5waZOjrMhGuF4mjSr9OdPXsTmK4N83YXi7t5Fb4+52i2qOCFnhcequGduKRh6toOmW9mExBbVKk
6CfLXO+SGvCArYfaxUhaMfqCh8EBuN/THIlnJgTx2MCF2kXN3B+4DuatbDviSJ77ouiuBa9Ymo8R
Zlwfl+4dHufwo5iw/GKnoo2ePEcS5Csq/0aZDDVnopvdpqFb8IYZop92EU4dv00TOeBe5P6zkT3x
KQA6lNAjEuWYqdDCmGkKaWxKDjeMd6piPQWxtX1pa7u5wfvlYmSH0KRTNIPGN69trTP3BaqWQOpc
VCL0p5FvIAMXcu3rsJYqcxlTaW0hUOO3LOfu1hrq4ezw6cGvWqt+r5oyOS91XWPOReDZ9O0QMTHN
ilJes6eDoCWA4RfcZd4x+TjfKEzAP5INaX+oXfzSjTY1DK0uIMVNpOWjjw9lesQIDg6s1DPqijmG
ubwTmveS05z1JeIojYIyCgnBo6nND3M2Qq60uNC2Cy48jLgdB+/J5BHNCFrUAVGyn4rxesuK4Lr2
Tm+WTtJbkck+EPUAJCwJm+sEdfo1XckOgbC5YS+tMO67ZjVy5c3oPnSi5XnKvay6zxdtfNXsZDhZ
cYMusyZIbttZ61+zWtMvOtjnvVmTHubw2lnXDt7cg0dtKaUNRujdaFpsfse9kJ36zh0fAcwhhtKd
wFValdxWN4VwSzz4XRwHCcQvLkpl88SC8QkHx2q9KL2g8NPkQ0uLld+khjmLXS+V4J0u0m3Yt1FK
xKG7hzVqk5eda3O7tkg90eoenVKbWyUcgPlnXhfGe2h0DGqLxEeM0tFeYs+jHixKk+Z1kKLaKY2n
blTZPMz4SAUcdpKtHnUUqGuUidDlUdy04eQcR6X32xra1Lk2StpKMsfQzxXrx+c+xUHMXRYzTqzR
1ipbO+R20mvXOmvqC6Zr91DERrTtxqXeq063fasGmUZHmupv3byw3lBvcbZWqn7Sme/ObdUo0FtM
/8iZDiqNhks9Tkef3ALORHYZYIS74nbovU9tNLDUGUV4kLHoYZsuxq03cmlYqRlvk8Y6Ymd278tJ
0vg0i/EkNWchgwoDyO45dQxMjD56c3vqMLXd0tOWnTEFfSf3CXgsnPVd6s4f0VzEvmlj9AjdFFnR
CAu0snZ+IR4ewhQl5libi7XV+KDv47HusJeRCSS9gGZTZeVsIrTBNbQmI5CGDspAVMyy+tK+J5Te
Yx+Jl8PcTpJeHKMb7l2nQgc2CGUEpTDH/GESMUS3mIdNKrIKBugyZmfNgekhWN+gscISmat4Z2Qu
1YNUTIH65N/r4bWzpvlOYU9hiZy9eJ35ZkXcrIVWbhPbgvEMt92jT3bjRSw8FE0qAc5zPYDiVu1M
I7MPyqbnI0ofFhdfKBt14XuDvgCYWu6sOCH/mzaveJbTexkNh1AzDwxW/X5c7PGbNrEGMS3tzdIN
IgoLE/KaFNjXIw9qsNUfBV3hVzU0VwJX+bzRK3dtx14PgnGu3bmWN/uhbsbHptTNsz1qX7bmDLeV
WQI85f6/SViDIfR49luvxJponc5jXU/HNm9e/7u2/v+srVdXIta3f762vqNI/c9b69+/4Pettav/
Jtgt6Do8B7GmDElD/m9u0UUpwrGGGQHr4Z8Jp8ZvJAlNzHcG+gFODgxcf+QW3d/WYgasSpYp+XJQ
Sv/J1vofY4uO5xkQJQTsL3bn7ML/urMOlRaNcSnEkUKWOgzMdMkeYphqJ2Hbo2/NgmixlS67usUr
b6gpPHHsrN89NoDPoiRQaMu0e9WpXnvlcWRu//RK/h/GzH+0QPLbmTp/Pr8gcqL8RwOdR4w8NJRn
HzlzVB8itulU0OPyXIoJP12T5POeCXr0u7qCBfGvfza+z7/u83kUW0AwcPtIHTDrr1zpn/f5EISJ
VA4JCmQUvhUNQgPGrcS7zTzSxoGshXMGDlpKXibp3Ey2lzwb5Aq/TUu5fDlDhwW/XmbrFOVAsTM5
5Ps+b4dsSx2UvDq0o83+hMWbE1fRn43aqncotjaPZvaq6VSgBtNtV9zF5qyDwzeQN3QXVzE0CQoO
h2FBNHZpp2o2Vi8R5VNpvgPBW3duDEjY5ahH7WBVEb0dHsiQs0Oa7ZIwVs+qg1HO82Ifpg+hkMTW
X7W21bacMp8Gbimo8EuDXc2RdXlpbZQ9jWcbRVYVy6IZGx/y0mJtUhzneHYcNTYboICxzxzIUoBV
x1uZri15GqLTWag0DGQ796+uYgvJjon8OkSbeBo3vAH4uK1s3qk4l/vJA8mg2abirAoo9mGNB1z1
LkmMIIWm855XusQH7Oht4BKz2aqBnofdaE0u+jmXEjW3Lme0sGkkCxgSOk/GUMXbsnfUcPRcL2e0
Yo/wMAEoiH2OXF2I7s6tmbhTCE0I6hHqkpDkhrZ2tFg3ID0JyERRYqpNxgNyQ4TL5m1NNfsgRtPU
NrmNqq+EeHNwGGxjIcv7rGynHclfEy847HOmKmaETaRPxg4zQrtruVeTczVR4RDsvprYHHeZnlB7
Mo4BV6p3hMZePCwUcrJ9q4b0tKCPBq7onY8YbfqwFPqCRFT3hzlpq2XXY13myZmauL4JPk29PzZl
x3k3NW5CzZ1OnmuEL0wEuM9VrOpN7oj4h6308c5gSSY2SekUP3BIIoiYS2NtOOOwNoHE2bDbGxdh
bSRbgDTg2nukWpHOyAEWKHVqCN9SPRotiIl60zhlNfqs6SGXpFMILdal3wPdBUMndSFtujf1Sn0R
oysMahLjgvB+jStLvwXA1SYfIE7z+uCVeCfvuo5O8YU96zHXrRSfDAclPJjCrD4W9niDH3rDxOiI
ltl/luGQoup7fQPfEnxFsu2HttS2FTjX23E2yhnXl9Mz7YxYqR9nLALzAaYFko4WlmuWrGwLlupD
HNXfUDURmSCBgi4hbMoJKVKZflgIEPEo6MtzGyv8Ew3hp4+uwra7enX5qE96dSSvmT0Y2E64GZLr
YkxJyjs4a87FHCpsHprp8dPa9W+bY4g2bbgYiuxOhzgTj3b32icypYAjGfntpwjydFNBe0kYDYmg
CDrx6MchCStGRpFYcSFvAVngxWAdNHzX03bQb1MOcPrFCxU+/tqsqw/CgJ5ATMnhMay3co+/nEQQ
WZ1tn/6CvGj9SKmvubzknaUllZ8pa1kV1dAM84Xzgm3MHwI/gl6f3JEVcX3KaE21+RzNRsQIXhkI
Wm9lNOVJB2ZHlB/D3OPMmNulu6naRV6azuA3JttQaTuFYyDd2Fpb7xvXzO/IDtOKKqvEpArXSCfi
NRH+8ariwkpCN79rRd4UPrn0SgQuyb0jsMfeRM3q4+JcMLKm3BIXxWeXFpkjeUd3vNgN7ScY1EU4
BGXXOt/IkbAo5cXJPD+PkIOhGMuZw2I8u+0Gj4xi0alVl1jOcCwhuVSb0NXtY2ROgOlUV33vjP4Z
CJA8jqSkxApTUVe2rFYeaKzkAQMSGYTAilZPiKyiEsRmL7QzwKLcxtYYkgvSaE+Kc9U+mcTzJJHn
QXwKWnMxO1tGvKvY+KRmRadHbojpbNPNe0MNU3wenIWun74hwDJB+hIwhVvjxtLy/ugRLaKMpQvh
bvCcWfiTPdQ/r2GFZDSFY9J53K2LicqkGmnunXLel+ia3P1GmbaraAGgPxL2bgq54XeF1f13cAT6
kvTzvzMcYwBkovgXg2OWf8AI+Cv04m9f9Ifl0f4NRAX3C6hjgOjhHf59ePybE1lKSvXMX75h/tMf
lsfVbrxGDhhcTOa9PwZHC86+EDxQmVDXr/uPBkcMxX+djgydOjI2gx7zqwl8YUV6/nk6asfM5VRp
NCe712i+sfNdTzgKBnjvXgVzQHUUHKnKTY85GBtwKwftmchsij1YsinfTNwASGoWhZeEe22gl+lp
mJv8BnRykt7jeGq/wZ5x3gUbphPn5/wG550ZeBpRIOLzSXECvAwJFvdi0I9peU7rRoNyEdcV9/yh
XvbFbOwjhRMwWmKz3hXkpr33ka5S9+Dq+PHw98/ybVTo9fezKRySgkl85grELm3hMS59L6pdnku9
Fr8B1+yKQ9VWlGjU3ZDJM5G2uI92Wl5wpOcqT+JpU2BWstQFK450MeY1LPUukGz4c+OJuxAonDm1
w0OPCtZO26JqdGDxJX5uN//lrDQFmyLytxdsEpTvbsKc15Pl+FwMhMNC4ekqGMbRARsch4b+qVTe
qQVwZiKYqUijCSzQZVqFGZa/dtHmjRxIN+IeMVm6T71nk8mP3aWxoa2ntb34GetkEnYtxUQxmxdA
59WSfhHDnDtBqVcRzQIgGET3Db7XMdqb2RS2F6fotaOuIInrqRtuFk+zNgpU/CZFiTrG7NP2kajN
x4z6SzK6HeflcV22GrkSO+nV84dTpzDWgVCwv5lRgtYlLW1uqB9oCvuqs4sj4INhn/3a6za/Vrxj
PhxdTtTOEENKX5fA4DeiO2F6uEXifAqkHWE76ZlXUhlVh27xwmu7rpPDUuNgnYW5u0Hdqu/yVD5n
VRFdLWKo9yoenWteZ+M7jStTwFoqPLV1PF35PFRkxauEJ+MU3udmNb/Si6uZPvZORh0SvoEyEufi
eVn4EteTdZhiqd1phLX6DZFVbzc6rXUO0Vv2GgiOJTCcNptfyLFjM1i36o00ykd4Bhm2sjCOCNym
jTX5BLedya+Ivx3L1sTb6PVdsWVX3h8VA/pe5Vn0gupl3XiLw1rfqIV6IpBEew3mXmrABgrBfhrK
ZhCG34mKT5683GZkWzYgUMU95znn2CrxhOofdHBErY1tTc4ZjRmEOA3FeQl0axjvoJ+YOJqm6mDb
DMB9OvNeY2ptr0zs5UvbTeWelUn9XZnxq7F6FShGd0+808UWPJrtz13t3i5wXa6h7OJTaU8tpgNr
eRvI8RcrI8r8TKtWv9GWkkd5wwbwpPLJ29lp/YMmhPBgCChT8YQ1MQud9NHL3OFNl2n+OjNgvVqq
T0C9Nm722hBxCBRP44PU+nZPSszceqtjI8Hjqio4sUD/8j2RVzwdXilOaurAipczLBCc0552xwoW
r7JYJWaOhcl9GaaYUbWaWbMCPsunmGhSLFyKvpH4usDW2CZXaqh9FeI64HVhRQXH2480HfJtp0Ak
emXAQRontKNZd73WPidL+5jWmvM1iYo9ie6tjXJCwS31zXpJn6gIsm8K+BlnvWfK4oQd4teNjt7q
hFnFaS6N1R2z+mREq1efcoCFymKsurfwPX5vfjlqDEp7QAir+gZJ2X6OYlv4ErOivVFFg+lo8aJb
2zSG915QuIeDyYfZo/skpY2F+b09YV9kj4vG9SNXjMq4VM9s99RWSDUF8ThYbyw7koOlOSRwJ6Vm
TG61G9iZ5PzW96bGFWfHVPRA5di1TFfsIXS3umZpxy6p7g0iYiumYOwSSCrAY3QU/EKl08GM++mh
UmuQKouU9cj20v2eqYI42ZAMACTclbtAncH8YGshCWzSzR/4aqsbT0KKY85ZKUiDbk33kVHSFc5x
D2i8sgnce8AqZsy7F4eI97yJBgvkgsXSkaQ3pQMFEy5+OsM9a4ZZXbqkA8CnRIVldvpseOY9GEqu
lU5h5/NNCd6moMhJiuN+bezprPUrVdCtaWGrWvGz0uyvpG7Ms+GMXe/Pq9OLFvBtQySQi1zLbtUU
u7cedOFzrLNa5lD9GetmAz+FEc6epudKbx+h5Oq+a7SxX4acIBIIibsEaWmvJ4t3bYy22mrSjC3f
7lR3iLT4kmdjtLOHJAzasjXIwAh7nxIS3nG9f6ZL6T40Jk1MMYPiU+TAmjPitj6pNGPrTy9vfisq
miVEV463ValHB02tywdZyH5vQ1+48sktcIB66j4hyvfVTMSQV7tafpfltvsSydA+8RtSCaFqqFKi
5rSYZ6K4L0JN7PLVx2esjj4dJSmYOz05a23kbGRZVvt+mIbAHqb+3WxpKcldbL8jdsG+M76nTZ3B
kltdhKqI6BNc/YW2S8lK2VVZQDLPxMw8dT8NujG3gzEPj6kuxfYXD6SKUD5st3IDukfDx2Q1OyL+
sOfxrIbfIsG8EaWWsU1/+SXpHYEX0cbaUYFrWJ2VolTfW93OvzUTbtAIo+tXsRoz59WiyW3vW+zm
P9os6Y5gg1fsRUbtguCfwtXqOa+mT6p39KNOSjCA1WXuzD4x2DBp6aeXugQkIBjvoWZqcA7DHCtA
bsE+SJMdbWjNcWAg2Q40yBwwqXc7Z2Ly0lTFFtuMx5vkl6M1n4jy96vNVYcI4NN+Nm4tpys/e8Hu
lN/9iRYPwx/mWB7UaFGRLm4XW9WHcrXR6rVn7nB8fjZ6fR0G1lYlxaKcFgFLt7q2mRGzDfpfN3FM
P0iSLUwYuS63mV5dnLq9OjpF9V2zX1QxbPQiU6tm8OBSAXAisx7t6JNz14Uy+9iELZBNdWW35Kt5
OL+1Ck0DLD2pfS4H7wAfmcW0VVxhJ94T+I938DsTgiRQymQ+A5HFg0zzbL7vaPIMevxTgR1VLo7H
gUoDUObchB3rTuuxHnNvd55620wOS0prhCeMH00ocY3/cj3DYtiAyRI8yDI80USvr8o0vM+kmOEI
aHz8qk47SOrwrlIbMXuv3upRDChyXj0cp6L1KDWKtE2ULO6p6Odrnohvdug8/zog/De8+W/PUkJy
/vgXZ6n2B/PLX2X4X1/y+0nKMGggoKmWXbPnWGTFOK38ER4z7d+EtOjvpn+ZE/3a5vz7ScqWv5nS
9Pg65+805t9PU9CYPSQOxyEebzu21L3/RIZHuv/raUoXtkU3OkK3bqJ5si3462kq64YlU4OX3KcZ
Io3nEyefGligmbzzwtq2r7Zs2m5PUVDZ0pZDSE4wcCfSz8KxUtOlIe8I+iwjadX1SdZbD9yJ1tY+
QWo5030J92lTj2V2QPvQ1X2fN/pXwY4beZObQ+L6LPFYeJqDUYF0qWIyDeO+8nAmFGyBgeyX+HYi
jnWQ4onraGuJOUaS6ISZodlUVUQqunfyB4HIu4+WagksL9fvoFuhCZaWHAYOOC13mCWvcfDjrdCe
HV377tLwGGAXJCfA3uMiY0JUCZlRwFg2cSousm9qlaqQxj25aUsZP7SOm8V0Z03zPf1Tocf6XBUE
pWr+YhTxBYt11+Q1fqSYxknOiNGYRD5EUPk9IWz63FE+kl6ECSsMDKJzl3BHh4KUTDGAJwmupnfi
GCONN3k42nRgZI+O6NeFdFjPbwQ0Sqqaufts5imMHh2bmWuDo5wzF/G98ZjIML5Z1ARLBeFa7KU9
6Uf8d+PWwwYKMRbcibFzAJkgsGNKfmXxicgYNSkThTMWJ60r8V1rwq2xFoSLe+dmCkuSleM+YzxI
EHKcKaYnjvRY19JQ5MzvCPENVUotnyzfRGCdAmwTcPT1wUIiZCQqtDT+6bS5vY2jJDuQExh2KsLD
LVbyLSq5c20WlP5NCQwkMOeeOQ0Dy2mubNpscDhcNeGpbYmF4hTazqxt2lbIL1V78AG4aC6oBAtY
1bkqYoK6M5Lzrim1+mxHOsAhvRx0pz7RLKNI83gCGKW7XbkvtY8MDB7fzqDxH5cSh9BGtyBPlZxT
EyTAoejsM6DfEqsCmqrrroZC21rdw7x6mPEj3qvFGJ3Hoi4TQH/a5NUveTs6ZLCqbi0qZSjctDpa
jG9N04rGJTVJG3UVtt5Z1lH8VTTOXJPcdzKHp/hcaGeCaBEWIHdiBNTc5DyWfXwjw1IR44klg22n
Bo43mJ2OUzTHwu9+LWW1XOrxYU45KQKPIkRDeoZh1Fc0ZOHhbwtnV0ZJck99E0N23Iwx6imNyFzZ
oQs3yarnpCfdtRZG1SFAiPNCQXoTmJpN01TMuxnUY7FugkqtXTYpZ5boXpbQ0vyWh5hzS6QP+aET
+r7NHOyCkRXRO27YGjRqh+Gc5oPkolVVPtLFGeKsEWRZYa7krnozk47Zy5saOrf07gFzebpcWcF8
aotXck1pOGl8l1oLcekrq2Pv0MRFv4vwNb9N4Vo/5YJYelqYzqq9HdZtuedfQkMkpdH3B+5E86Pd
eFN1NIWErYDcb8o9JlKTRNdKWrTorvipNPtZDHL12IpueRwzc6wPKosNOMzhPAVuraF9dh0tC2Fq
Xm2AGZxUbS+lqSTibiYGvSRU2qT7ZbLcU0qgJgtcpU3TeTIUOzHoFtRF1C39x27YbXMjChnFea/w
N3H6CszFtq4aZREU2g1xHkgvNW8qWXpby02hr2jJyke08T0+0d+dBADlTN7nDI/Ad5IF6Qe4bu3Z
avPxndl2bFnAYZhUeEfHQEtxSRQGp9NjG0UQM4EkdVvJOaK94f9gw0LSVnIcu+F6BmDmQnc52eDB
CK7PtiNqnRBPzgZq4gTgY6bC/EisJLIIl9YjzoPWqnDIFIqip0oUg83wXg94hSlUfzLmyHoh8vsK
vgUn5d8wjR7OgoN0lXOVgjVb1APg6s2YCj6PPRs4S1huVKCFkU+71fRQUkxzyQss5hsUisK4VW1V
4VFbZLp3m8p6a/rpLZom6Gq9TGCHGAmiiz+Oet/hF0qn4ZbyXOOyzEb3UNBSw7ma51d0NaYxxKUH
wWBe5kNhkfCAV8fpLgpPTcdd42K7mbH77zz1/9GmLYAIKMP/fJ56+lGWP7rux48/j1S/f9Ufzgbj
N7kCd/AMIEz8fZzy9N9o1rHQcDE3WETxmdv+EKZJ6cNGlq5tgqnQDcEQ9Ic4bf/mrS4ID9ejwNaC
D+E/cDVA1/nrOAVMyqOAzbPBAjOagQT46zjlzK2lxUqUR23MWD3tRyeMiIGHmiIUwTHCNTYrE0ad
+xVbtkYCAqMDZQYx2Dk0hZ0QlgoR3FCFjUvX2PJpWkFockWiRRFZJl+1XMiRnN4Kit45O1rC+vBW
oJq5otUGT2CpXnFrBG+/hrIGwGbBBGWvGgVyxbMZK6htYYEO/VUnpuhxokNHnbqdiNl25aVLbC/l
zmqjFQJo7orjAN8cMKbcDR0GAL0fdX9Mk+jOWPFx5ZzkTygAqBdjZ8OXYwat3mIDQ7HJ1vNENR8k
uggp8TtPGvh0pDlg1RXchm4rlvPPZJXc85Qu+sOgWjMoc3Adg+Hd6ilHY7eg8y2POxQcK6M50xlG
jl5NSMmV3hJLDcuDSmw66kDqVXWFssiefSc1+pwWkB93peOdojILRDVl99QkaoifVFMYmOO2uCMq
Eo9g/Fp8JFvV2LqvL7Z99tKpOw7douGqgiZgZ7F2yruyRsVseHhyL0W41KtbkLHwAxtXY4hUangy
khrMHXuLc0TYaG9DIN6ZjSX4rt1yrUezu3USDfLAYD7JCWzhnA1y2yk0v9DJOvz0Id8I3uRODhUH
7Br4ob1iEAesvTCDv2HG7PYYNtLDMEb0RJpe+DK6SbWjxkd+MbVk8y05/fQ2Egy8+S8C4zQBY3SL
fAyS2HUPgOLaXSMxxs46IqWLAWbtwAKXtMId3bZUPyNyprtFL2FzNiHkKq4bjgGz6vLznNbPHHLT
Z+aT+UPDwcADYBH6LV0Y442rcbyuGO4hXnpQFGsKHjc0adBbumIpwxVQaa2oyhxmZfyLXqlZdnNw
hyq7TlVDSTnT6p3JqfbGbhK8JTR/c6NODK1wDoMGWmbXdivwDBQj3MxlRWhys9+lv6iay7TWdKyo
TfMXdbNZAZzz4Kb+GrmMaL7kCU0yFvK/xXbGDNIGxkNnsDCezKW4Z4F8ANdFCgRH620rzY8qb5zw
3ABujW9QmF4loaIHAN17zA2GduySwQ7Nfd5bcDU3o6dK73Oxgfluo3BeqHyauvtuMN3i0yutcDnb
5cBCpB+eBYI9lQRD3A7bHOuLHXbp1msHHJV56Z1U5QDU8MIOvGHN0AfmVytS5SfzGB1qfKbts5mT
38dSS/UF+TIwOZVzYgnjdhpnGjpQ6M6SvO7FSNtJSG5EtlvqZ3XaDhrVYzHWokszO4XzqguXnN+2
E7NxLSlEC7/SsOmwdy8eIVzqgRnhgPgM1SOfXHL1rsdGaOO1tpHRn4mZf6P3XvrdwYerHdxyxIwg
qlwRwXOHIQvGoWW7G04xE4Giw/elIHj1ka1BRiJUbPGPBgmfcVM2Cpp679hfs2312d4MJ6YvZ8ba
EYxaQmQTZTX0tqXI+JEIN+vJYgKRZXHkK/ysy5HHdQVfmnsfP7HPGDI3eBaYmOiLTBHQE6+s7hx3
NslazFRwWf0NFCGhA1kYEVCcyYHbHZfyjo7IaQcRgP+p5yOYUMFr7Etox0+5cs0bope46jPCo4jW
haf20H7kbenZzTFLPK77SYSBQI3sCaVYzn4wzHhPCam7r+I2uy/N/Lz8SiC1hqjOU7yW8da1wxq+
t2N8Pa6zTlWIt8FQDgx4+KtO5Pf2WEfT9VqFqGpEMtm2MES1HaAg/dHJaf2QpNsM31JE4KRWlhfW
/NWDOzry0stmfMcUYM4b0/JuWETiHm1aVKzJjvZ9C0p9sywDSbCiW+bPZm6+84xqSVTa9KeA2fMT
7BfuxtQb/TFajHA3sX57FnbUgX/RQh4OZU4tptPdVb2r7XJt1k9jqYefC40K93NIDtOREfu5NDxA
H9XfsDEnQVd47vuISl9tepLAhxSM9o2zrBQagbIP/DULatzZ32L21CfRVNgromnXayWBsV5fUr8n
voMZaLRgBMzhcs/InBJW9/YdVv/nxan640zVx95oy2UviHVyjjWUgvzBuURRt3cHr12kQTuZ7g3Q
5RpYt4VnpWV1qfj5j5NH9N80qCKJaAS6ZzZW/rjE2dZOvWgv+QNYymYj4TBlx9waF/vNIpO0xsS8
+gPuU39rOIvxYxzMaid6hvCMxuaD7BrrVZv4eZQyRUENtnuXJnW9bcs+v2S6al4GrsNbUHDtPSty
74zYW9KcAmKLAiSojFY8XjL6aX1h5vKQL+O3xiUPNiNsvobVoF/C0PD4Jp1kEqBgiE0ERcNVYemX
buL05Cdc+fcidaa9Z8r2w3VKkuEyC6xp6a9tB1Z3YxeuPBZe53Eij5cbgwbG7wp/GTnRQt9m/8Pe
mSzHjWRZ+1XKeo80OGYsehMTIxicRVGiNjCmKGGeHKPj6fvzUKqKZOqnuvrflpVZZk3KCCAA9+v3
nvMdso0PBLJ8imiOkKTACAeMla/VJvaW/CcZoLUzPs9VZG7R9zeXbpqaiEc6cmDY/YlWJsJ544gE
Ic8s+o8AuBDLc6zuSEKAzR3SYIZQMnsEIhIbtsYNwCCgii1St0tIPh4WHU+AAOK9D+Cq81LLsd+Q
bO4+WXNATQGcHnWambESSOQ3dOpHMKz+Bxt4bsyWF5dpnMAlUU16+5/6/n9V39NGfBd29/BNlnXV
v6ruf/yZv6p7X/xBVW2HHsr0kwCZMv6vhqlvo0px6Ih6DvBIqng+6WfD1P2D/8Ky+Nn/eS742TC1
/qD3SqQcAnkOAa7j/1sV/uv63gr1yxbSfYWu6Wuw1+v6PhA0/mDkuvsgYOBaJkmwQiBq/0YC/FZ+
HHjC5hppC9shihrzzSkiGpAI2uzX+yGrUPONZshJmk7Hl6of55vSQ/xXoJMFTbugiX5x3vqF9Fn/
Xi9ZfgTdMHX0zADmGW1rbvbrS0zILSHsPgj3sRPWRJ3KbgJGIPhcqo07XDH1UxyWDa3HCigM+0X6
bTaAUmPN8uxNIQWD/oHggB4v4tpujfZ8yFlouyDTxqwios2pZLPt8DFccqCI7koiyDf/h4vw0TQJ
lCkuD9KbO2hKp0HAskBmWZDRzQ5i1dIgSgHXmvrY2ki3I5GT6mGUxKXR8tZJBEPAMQHZCYTbcKa5
Zc03Nd1C9H5gcBEtL+hEcpRw4ZjDoZnEfZkOPQkkSw/krIRD+v41cJT92++AGxuZfBCgqXrbmSf7
ZBiUP4UwE5tpI03WcJo66syvs+/vf9KbGcDpFweSYYOkg+H4t0Mr9sVO01jC/WjH5l71pFH0XtCe
y95ub02X5I33P08/QS9okafPC5G2IwdzNEVHP4EveHWW6KqKkTqfF6fylhWF6mNAZfv+p/zi/nEM
Z7yBzSGw7LdMylCyXFCIBntpAW4Gwfa9scN0n3fB/fsfdOJEv7ke1yL2lSxB1oW/LQpZDBxw4hnc
Wwtm4sXvSJUPeWaU4odTJR05htweWet1n99BewsumoKd1slEdMdZYzmWrtveSuXhLfBGyJmN0JKE
Ea3KPtaeiLpAPZnybH4khgRRMRB6h5I1mxBdOTEfMjcOIMqAKWNned2nyVvS/fsXaQd6EvTqKqHo
CZYG38KUQFgIQMOXv5rW5A7JIuf9xKAanzoZ6HQtugO9v3xXQ0NfeUSlE+NGZrpOT+fhzfZkzA+7
Uehs9UbKq+YUuN4Tvd7SPP4kGOZcuaFyvvg6od0lql2KyfogwrJlzwbqvpYomO4tMw93CZpmBHfJ
/DGJK/oEOgUeTZwgc/YLy1m+93qS4uPBchl1kx7P7pLsyybCpEe1vKdjrZADkDefwFE86+w6uEdv
kB0yA7NzJdqkJ+45+pqw8dCYyeODo5PsG8Dy7WrU+fZlQNL9GDHT5yiP385hTEJaDeigXiD6ypHo
PfTMWYoWPBINeuOaGlA9KxRtMBOSHnBEb5+5kYPdMPOQCyz4MDfY4hx0i7Z5T9x3+cmPk/x7I5Ia
PKIZ0iMKZYJIZao5addEfHz2cVps/NKSpBKExSFT2Ux4Tehde0UebPog1bDVMp2u4Qy0f8IeIJCl
7bYMJ7J1EuXfDFAnl8AaDWbWKf4KX56XJdSjAkklDY7wMI9GdVVHDZE1c4XfNMagsTL86gxr7IW+
n5u6yAg7DgOD6ROKG1Hajy6xSYhGEgZO5G9d0IRXH40iRy0t8AxcicGgCFM6O9hkf8GfO9lnaJWD
AxWz/SQRaN1k3CdYW+ZAved34L2dHZpKnoixIEKite2nupW4nxOLqB1IJeVKTz4+4p4dsPoxvCc1
gkTTuY73kxp2SWLfWlE5kO/QjIeeEJmVMuY+WMnEeqYCLDcQAZpbJYvLNHKTNTYTjqtxwUwK+gZ6
ILT+0sTPajFIMGMHdEQ4xx8AAl5GsfclmZW5T/revIvEoraZ9D6BnGBIU1WbSXbZ2si88KEnGmZn
Swkkax4mBJd5uKrHZV6XZHmthozAGLppxG9htWSJYvgiypPqoZ6PBoLUsxyV21rRuIJRkSi+zBzt
GJE66yTXQaTSbEcernHyN2xDOfjrwKs22ZSCUIw960x2nXF0l7q+6A3Kfwnm6CnDCorUvfPxnShO
/yvTyprrBaAJy1QniGVXwjlAGCv2wk7NvV/zungG1T5h3S2wgWFrIbmDYJW0K0zi0ZrDYPVVjk78
OSOQ6tnzO/XZHuV0XuKNPuRj2EOfbJwLdBxI7zmar93IHA8DsMxrQ4EZGQrFiGAFsKgTBJKF/tJu
ROsRImLGJYLdZf7ojGa1o7ucHMwcLQq8O2edKQxLoT2kZ8Jrq4sUXAfmZszRbs1/zKohbwAHz+2J
drDx6kGdGR4tqbYz812Ujer72MupvjJVXGwi7edaRpT5sgbH1yDB2aQxO4dYcOhY5tBswVhYW65Y
nvse04mJOAdCMk11XHqz+wSnzbm2eFGvVGq2wyaPmLSia6nHb7izJuaiJl5TfDhfE9A+ZKmm/sPJ
11HR6703TOoLiC8Jk+uJ6mSk5GNAYa68mHTzTUSkWbsaBE632fTyuyJ22s9ZZueb3FymTWpQFxpu
o86KXNiHiTxT7Pzh8FD3XXFoGWg9L0Zi7ouMUJhMcpFtQ/nlFTVmF2ite6Xs5spOlujc7yQ7F5pA
MoBsmAYZgxx6UyNXjtL4GizltHEHm+SXfmE6Tg/gevGbCGeys/BnrLDAhALzYD1Im2+SD6F5No49
l0S7kMYMolBm4jAstnaYuNeChQFIToc3tbcWmFVesQ79ITqnVnEZRXoh/MlCno8ez6uwsVdTA48P
KTESW7u22nPGUhy/qW0ssChle4bi1j1CHzLuFB9ARAEEMKLefKLYXOalX4ilAJyBaay/YzDMv4PA
ecf4ut1IPxGfzcA9dsQ2nwGtqM+6zMK0TL1oH93ZRGjHoiDkYF+hXwKYADCUjA3LW49Fho3CjhJS
regDY8ZdT32frsCvuVsaNDcyqpjpw0sZz2QzquSM2+/nXyUCsuSCHnvLmFSBAgE3iDawL6W5kTbx
LBchneSGlVV1TMgDy0muAE/O5XI4be//Efj8RuDD6EdT+f/fA6lP6AaYjbw6sP74Mz8VPqaj+ev0
G3AGUiDp+IefCh8h+J+YLHGe/WtY9fK8iuLmp4ZHR4f+PK+aWuCDi98MbEpKzLH/H+dVTnGuroGR
lVkOMmlbF8kvSm2k/CJ1o3a6GsrnuCtwd//54m7c/Kj//gGG5qZOq7777//SVd+LqvBvH6DPFi8+
QM52UTYzHxBkQA3ZlIfwKR2v0hBy3PP7H+W+OZkyHEMrRTY9RTaMedd8o1VicisKt3DEZeaCLEU5
XRp4qD1QnYHFGOdLl81x8DVB0dCbVCtWh6OpLlyVVuembZIg+Fy3kNBiikTkwaF/FsnYPFNBNXxL
AxP/1MUgmXk7R9NrlkPRhVkk74OMBd5zjDq6V22/y6zUPe8wOJIJWBMDpmjTVTR6KyuGHyp5ha3R
M6iKkDiGgDCKsk1yYpmteJSUjNXo1xu+BJsUXDIOPtVgnUvRpB/VXAzHImoHOl0j+ZbYRlJMGEcf
68rGhVBwFYjcnb6wj0MNNuhdrYLekkg9kXhdO4bfLMesDxPjwwRB2am29hhHodHotRbuM6RWyfDo
P6vG/67NRWDHi4d389Q//eOHOevqqfz23//16alLWDX619JABHb6j/1cOJAGhrrV4rkBL6ZuTP1z
4UAa+EMtiCPiX00ugh5MXuOQk7rnOCdL/89Fw/2DF0KQDiFwyxImIv6dReP1yZmNFYqfOIEBGJqf
siFevdNo6NrB6AZgvyPpq+sqnYdbXEg6PX5quy8vbswvFhDdifnXAnL6MOSRCB0Jove43DfNgNid
HdJ+e+c2MVTzeArGVf0YPuQpjEumh2bzGJu+8xSOmfzNmfaXH80iawYB8RHc1NdrV2rkYu5h/90y
/uajQ2wz21FN9J79gRBSojqZUiFiQ/ffRQuH8/ev/HXbRV85ziX6BgEGcH64tx9v2Sl59Flh3xbI
8aHwGiPaJNIqSeFMa/1xM/Xzb5oiFs/bm9vNh/KoEOwjwDi87b1UDZ7lGK31rcuSdV8xCTpY8NXb
HU3U8KHpaU44KWZcas0B3WfSD/2z11CeFej87XVL2XrW+DFeiQ7dfLRdlsV58gILYwUcLFMcx1MS
cIpamtAmJuCgpuDd279pIb3edn7cOw/5B01ghGJ/a+4EU2APs59Yt5wseVYGEqlZPwkACjrkUSR6
1Mc5p+p9/xfTQQqvn1Vf96TJgQh4Mfj76wfGMwgvmF0pbjMxki10isfyq+S7mc0gkASpZa5D8C8l
Ae77U8Tt+5//9xfTx/AIpY7JK8/N23dlDMMKoe0sEIOT6JTqFwYIG16TkfzU9z9K/OJBwfzJm0Vj
kLyUt0qWSPl9ZZqDuHXoht5x+iS3FeMAh8TIJhMclazzNLJR8naaZblu/ImXhQzGGSUx/M33v82v
LtxGu2O7mFLtvz21Fttv2JoR51ZK8Hbt4GCrL+Bg0SU7hTS9/2m/ekn0HIH3kn8hjtYNzBdFjWiI
ODXs0WIOxkgKlCDRS0we6+OgE43BsjsgA0lIJt2bp/yUsFqOdAfW4LCNCZzmUh8Nj8zkGFB6jEfB
Ci56zsFbATDjJklGDiMYMnnLQFKhYQgRWBa79y/iTY7a6RXxLX4/6j8XBfOpn/fiIrIijoZAheI2
QivT7haf8N7Tc4MgpHmUsjTWiC9Z9xQpVyW4M4I4Fx3+pcJ23yidkZ7mDi2vZVogI4rI7J4Dac53
73/PX6yCPk3TgLYpX/ZvRZ0BoWvEsyNu3cXnhpxus2hk8yh01nHLPOE3T7beQV+9xQSP8VSz5zIy
oqZ8W0aWfWxlZq6626khR9btS/cJybX+i02rZ9DmLWl7hAyRKk7KsTlmCdNgRDEfUugTzcquVP9s
15y4T9nIpsFLkNoOC6d+Jk63CJUomxdj4/Cio+I7Kig4F0SxEQvhc0GLGurj+7eRK3h7WVwJvzMH
c8diXvCWqLMEeegTJxbfIrKlbdiohSBl38iu0a+ofl+NyTihxR2hMlsup2Jm+hg/dyGy7GxV8M82
12puwrWVWTDry97fEcKHeJjONX6TSsSwOJGAANc2bSx8KzOZjI+NUcb9xvTrGhjJSY/shH7SbZCD
82ZkWqzMFqB1yzrKwAma6nbQiuagK7MLWiz11ZhxNichRZqQ+K3C+CwIAAQPooqvJhK6DZkisNss
DKkN329MnpVbK++8V0m1SXv273OyfkvQIXbW3ADpQQ0CDxfhNUYlE6oJcAQ8XL7RPAxVkU0bO/L9
D2HYJvRAMmwOK2mNLaJSN0bXjCVDUab3VvBnawBoXFdl1+f7hZk4CTTD4MiDRbymcYgC4VxY8YAD
thmjc1hC4Qc1jQIiOWZleWtMpBKtMrevXMbqFpK7EsZHc+PHZQGONnSSaBNkU/gQJwPbbs4z4pNm
gvJWp5u3ZYL6hNKAYHPRo3dCc+Q+EV1BmVAF5DlTArIQjw27ADGx/DHldzqHXsedB/i30EcIVOUX
cHXygZ1ZwGJraLOctPAMeRDG06xvL+gKI5ePf2jnm3QODjSFk6sxD/uv9Jk9sjdocGH2g9gQ2mV8
JS0HjkwIUq8lzmYiZP0zAXTpuQWYexNQB/yJgL9GPtR2Z7j4ox10tvoLGgL3M2IVd9V6TfLMgzJ/
i4co61cLvfyNOfDz0JzuqzN0Au6mFP645sE6NUmjap6JkkBVsArq/tlp4eOSUxo39xgV0vw4VkGX
O+dVVYTlvT8iBw95AApV+5vSLwMD5RACZg2LdNwwsvi7oH3pAnV0UkOgVFPEhgDeyEXYfDaS0bP5
unkGCU21qgx2BhigswIj8x1cfO50ZYz10YyZOLHaG85Ti4QZq0MxEZZaxlHxcTY6fjEV9eIKtCYw
lNEPtRa9ZiKUKp5KjsmCzdSpGPKuGcFCtULVlqIwWvhRyUYx1qYpg80UEkWM4AE0MBITluzUiW8H
P8BctyjPeYrcCURQalKv4nxmNSon92mOlvBhYqT23C2Jc2A+wcLjsA75hJluS5nA2G15QwMACDb/
eNW6ur8NgfZIWRc9DB5ZkLkq62Ne5dZ9a2p2O/EI4UXfI8RCkOGTAFE4Idwasrj5b+JF913RK4kr
y+ToCZcJUt4ucLk50mKnXuEl5P8hE5FdoaxjiQldvlWsww1Dv57v/lLln3qYeo2khgsuItrW5HQT
TxjVQffchvpWat3ZfdcNGjGjv20J3ToDAuwwqo2wl8M9StUNTBX+bV6AyL0+BZTH8SiuhoVfZHSo
DJU1iXvCDcItbBJ1N+g8eLvIrHsUUmzP/azHdrp65IDuPgkmOTC/eH8zGnhj90x81HyX6X/HOBag
aIynkq706D6d3MGhLo+agt22DeP2EWMr1e+cduruVCgseVupc8jO3g+VStYV/LQtXwYNUvZMcJyP
Q4FB4wFBJNTLhFfaqyNkO0T91Bc8Rvx2lv62Vd2y8XS13IPome/MzKQIr8H9bF2RN49kH7Gbq9wy
5DayQqr0TsfXj7WHBbbtJN+cjCoqKNrMZEO2hgSHfSpwIBmH5Odl/fOPw4+tSx+V4XTY0E1xgHSR
OoIXCEgZqj5XBRdJ6TpPic+k84xthy/IoALtTWBUU7ZFdh/9WRgJH16dXiHB2G3ejbPUZRA7D8aT
6TZwJhL8wo7fqMFZbfX8x5AkJ7mtHJe1rdZHFdhNNOQVTmqWAfvg8UtfVZ3tH7ic+miPhndHKgRB
JkZS8G0JsJH7aWLHJXmKupyIsiuTGAgwS87AP5ksjxkPL3OEy2bCvAwvM+IMKDxcCwB6lsDeMpzn
y4BAwlkOEZ2/CnJU5zH177OcgeC2hwlyhhKXZwR8ufuEkZx7OkMM5QigF4G8sEkzTjEerQv0gRcY
vexDG/KGNZ7++HLqgzXBypRjJN48ZoB9j2HMr0q53+6hv/GrgijCQsNGzn2YKEHDKo0ejETNN7OK
vScCI3hfzYLEBCslKGoTu7zxUnZ8k9OT6MyZAHqfsgS4ghp9K2TB4uPEbdzdhPCWpkNQ6x8oax2W
JquO2j3p5+FDStQDjgqOo9128cCHrKwAe/7KQsz5gR6c+2Rnmbi3jIAzAExJtqY5EPcTNmea8haA
0RXrfMjsLw2bRy9uqN5bMc03pytkJ6JG7shaY+jC2OF04F0mo3lcIL/cAwgBF87Sba4mjrT3DAHF
PaRdfpZeV2kLlr/iR8V42jYxQ/NENYWBoydIuPbFbQhwtRhU4uRj4DcMnGT0XaMHP4fMyQSYKSbO
vPQeV5GnkfPUDD3va5WgRyjyitcKkh4UBHuxkb8TTgTzKGY5wv6bruEasjomnQT8kfDII+/No/ku
SSPP3k4YweCk0QHcuuFQuHezhFsCQ98hSNaQpvtEV5+nhv93+HCKey2KwTnkbU32GdaCqSA1zeNP
M3a32g+MfiYeEVAJhJjo5yrNTmvfbGXGWR0LFnlKkVgfyaFII1MveSZON+DHWqQP7mNmsS7ohVXG
PjvO6dmF+Mu2NveN3M9+qv5EwBPdnp5PB+rCWUYj4IzcSye/9IeARyQwB7l33Hw8T2KFyO/HAwHs
JPje+EQQrEs5yr2R4VsqtNiXYZC4Pz0V3pzzUpD2I67ohPIit5W4ylzdbcg7zf/ChC8A97jIQ9bE
bhprv7VoQkgXLMgq1RdkTCVPH6SxYi0d5qxnikJIwkKxxJVwuAQeOXHPNLoGrlDEvFl+1LLD+DSV
d3XDQzNkNau9nYprlA7YzJKFh9qEuTCs+4lF+7QCOnkPZaCOfG421HC9fSO7xdvgT7w2egMiLS+2
FWa5sWdRqGM5RrvWCIg2rxA/4ZAbel4zu1V8btyo+a5UjvRWDUe1h3BWFH4u3FdEEiPm18mCZbTJ
HDmT30AthPsMnNe874exSq6FNhsciBcVV9Ic+RZu0PMJhPTxtJuChPr73h0oQmIjDx9OIugKgTnX
60NJcAC2fxiCubxG2fo1MSJjnUNQ38M2w/0hWdmnPM6+x2QTQdrBWWFjkM/XY23zAhPDeoculR1J
peDve1qeIRWK8h7yTHGf04YftHanZYaklNk7s4KThnC37sHKzeUBSWt2aTudEGt2zfLAyX7eV3Bm
1bpomopMKCQj4VxQL3jWzGJIkak5dRZW2nnuevO81Yv/OXkjNCIZ51FTDU7NCaZAcGzUlk54Jtdr
3RYQRT/EmcXPI8uGv7ah4CbZLmHOdAAnmvOT3DP3Z11qR2qcUpd0bRLMd3ncU+HBx10PAEyOp4Ny
XrDKTnbIqxomLQIMU/L1osWn2USc1LRxgGdGq/m0mUSIkB8XN63zbzU1JrtL2ITbTO/hAsXzQxRE
PEGng2FsAj06LxBQaAwUa1rtzX4EKGWWe3Llwos0jJ2DNrdexbMbPgij756thQxJ0m2AwvE42bvK
s9g/4ZbztJYxq9VCvtH9KZz9tG6GWc7iGLJhblVb8U4Uut5sojC4KCVjDmbdtK+m2Wkec8KlVnXP
uidbXqG+QEGfRgQ8GDW8JJ2CiTAcRNKas12yt6Ahf3NGz+wIAht443rt+HDzNrwwflQYLT0Sg525
JHLAOfj+YvoHDmxzv+8436zwBMgzZtLDjgRP8tcQUSJPyRdxT8YgLTs3ZFWiz8Mt8bE80muKLE4S
pcfG4o3Ku0/oWBNbhQCyIabjSi6xXg5OJbNrlt89qHkk4qFF3qFD8YOtp3prxycn93gt5o9AkpaL
hCCGjwQt5Vi5/ZDVmdPOsmND1HEGXkl8inIa40aebKeU01hQbWkDh4ld4+vQ2O5zFg7LN6I3RiIv
545yeyrAaDPPOYqmMy+E9rMW2tmqA1slghJteG3bKmu3cBXbc9ee0ysCuINNnHnpp7Lp4w8eNf68
Hko8H7m20arAVVeh3UQfE4NJcQ0yjLSgk+OWXAvct8vJiVuY8STWxGAR7CfD0fuhBv3PXPi3c2EI
ui86MH+f8Hzr+n88pDJOq/Tp9XT49Cf/GvL4Pupjz9NAZfTJ9onl+9d0OLDwMVoMhvELCiDMFn2q
n+Nhk1hhUzD99RFCM5xgKPLTsOj/gZbZ02JDfNyaEfHvTHq84HUzDMWn7cFydrShEly0feoivugS
xsqZCjRNyaEr/eFYBxWlTGU13dFWBGXhYaHwzQdb3HUCCEsZo7YndHZTmGLa54kkAi6KBn8n+1B+
oJdA+IldUDbiKCNmEbi8nQ5hfaxnt90NBIBiGsoT98A4xZe7IRsiDAyGM4EZC1xgpk7ukuEaoqtx
m3Km+OVgH+R4fqUinzEug/ijqLqQU4wro3XoZZ/DaXoQXRGRHhZ16uPSj7Rqp0Lt0tEwNz200dt4
qsU5ozpMHHPVkdYX6UCExYjaOxez1gV/RDQIbP3xjEDk2zRqsm6TzNm0l3aLx3hS1WrubPPTIuV4
zMjlu0feZu+U7JIbLEZeS36avvKCrJIt05R0k9J92YHdGIEJTKr8ECdE4Fn2jNe/43/2zVYc2Z8+
1lg4tKVnvAwchai46NdGa9abGGIpUMzU6T/kTebfkJ1o30aObZLO5XEGhqg86Ly0wFg2eLbCFfwG
rIcs68QStMWG74yTo+udtVPje7AMfBnRbBM+kTd72pJ0AxR6mSG5JpcF0wSkZ6fY+Ojz1o47EXsL
0dNBM0ZVg8wbz3bgLf0qKvs9Jrf+o9OhY1o12Ky3xsgM2smUTQpDV7n8Hu5wgRF/32fmY5rBFRy4
li1iqIeowhUE5PYj4D1nHSqz+qIz4c9F0virUgUJulFFpkDvboosju86B4LghvZpcRlkZXtVVEnJ
rS7KxF81Ze0xxu88QhWNSGeyjY+RjKxbxVR+68befKGW5ltvgSFA5rZ426hNWTOnrDuf2Vdk5tlr
yOTzBUpc+hnCi3BbGdGtsPvP+EJJrur9/JB4MoqPU48P7HbmyNI+YVvtvuDPGb6TU8cgpmzco3YA
fMg9J9uAoB0uXChj3rofS27Z1JTycrDML+y2w5XRWKScTuY3pyqRvE51tyZprj2MGQb8IrXNa1X4
otuUUgWPAa3B+8UY6jXJQMXWa9Hf4jcj9XNvOoNLJKBXVwWem2n6kuCCMzcwp1KE9UbbIR7NpFhh
RrS2ro8BlOPnaN6O9VKsczMxL5qWTvJ6Foqwu8a6mVzxuHThoykHNIW0HaVPxMc+9FK6NQ5CP3lG
mJN1ZsaW9wlN430cNd9MjgeQbfGebSVTJCpK6qprgrFpWoVBus4Sz9rHrDl3/BNAjhAxh6U5PaIu
ng4zhiHqZkKS2fTibrIuu7AjGjiIZhmjHWsey9RoUGb1yucrdbvMGKKbcSC5VrZ5c6lGItEAqsy7
wQzPMA0mhxxnaHtrwbYu90MkynAdDCo75rYJ8THtGlS5sJLdy861o61vEznFiVds26Ynl8KHWyUa
L/jkyFK5q345VqZv7GMoomd5wPZOdKaxcyPK29BU065yEH8AHs4/z66tNmXWTscg9enq9fBu6EVR
7BChtspl5t7SlCZT0SMgypuSch2MCDiztkS8lpMEUQ8DRnGnS9ejKOPLaXQn7kC2LEw/TPfg9oG8
nEE7PEzxJhmKI8jPGHBG19AsBDu1xUdV7rLm6Kn5M75JQOUU0Id5iZaty//rWLhmfSkKG6a26xiz
XLV1a9EaH5i0HcBwBqxUsr21ST25xyCA1dGjMklc4gzXCpA8bleCL9dhkecEh4NidGZ/OrqOwPYg
xy/IjiETjgMUUgafckc37xTIfVUssfpOFwW4Hg34XeLGTgF4phkAPHdfCRNuN56fYO1MPE1FRmJ5
IN6joIUVyYu0GL6wsWA/7ItxXy3tpEl9MIrJzpkmFNpl2n+1Knabre/43YVTRjAvY/EhZjQCGpAQ
Zzqj8EWrIDsrfKNcoV3fdw2nLcEGu63IiMe0Zox7S1Zw0RTaxSjMk4M3OfNWD4CPXo/8kh072HUN
KRgDgPTjXPkpjbriLvLIwfa72D+jWIdzHMn0+0DvSeeWBs6Kks5ZT2IsaJtbLe0eUXImjPN2Y2rr
r6jXRj1bOtbbUZdJE1MOmvit86Ih/GvJw41rpeIcK0YEtro9kkXZbkli7Z7dWhJwXjYT44GiuaBX
QYWOnOkgF+zbYV8eYhcqXhgP2yGf/ixLZ9iadMxAeLLdAPI7BLKL98NU2BtCkq5GPAiI1u0ru7QI
VBxG95ZUnHInARXGKrsbzM64nZLsZua+nkczdnFpFlexXy67GQYuW2MK3Q/fQuft3AUskJODI1i5
49BzRJ/VRyenHzcN3Ne7dkhjD6h8T8MN9F5cby12TgkCbQZ/T09HgYByplqZW4IGF3ObRCGHYbK+
QuPz1MH336Q+DXCd3wPBb8wrf1lBMC2gC/m9EGrfuOkH19fI+OWEj++w4TLOoN2F9l/YKyuj04Yv
UZbf1IlAbw5Le23VlpEA15fLJ7sZ5k9lbc7nvqbYDy08+1YZmKbH0p/xOZKLxLgnn1j6i4p7MCbQ
8DUXX5SsmAHg2SelqfnUc9k5zq3BBqoCVT9YhvS8JHtyA3B563M036kThd8aDEByk3vTqaDdTUEr
UIxrcH9Zsbzm9LwwGyukDXgt4wdHRc2GeDYSoBqaJnA2bQKzpA4HMBeSWKZ6IGuS3Q3dao0J6iib
gVxHlGKYTBmjDeiK2bnMnQsJgGaOSvDHdz6w3CXnoK06AShiCbpxIDtOoUhLcgOLh8414Fw2AOpD
nHctXMPr13W/tOkud+k410HIuDGxB+Je49Z87Nwsgc+UmdltkMj2juYxmrjQU+m6BiFGXHTECRaV
xX455TGgahjJZlDS72hKENlQIJLcRB0xDuUp0aHgx/+8kBixA4JxZpN2DZ34FAMRgBUnnD2NQCGR
EhGnOjDCSDuizWajvHKUPsRSARHBWgIPOTg6dQKEpw4zMiOAqYOOpWhOERVd3pvrVPb9ZxbvZWtz
k451KP7Ec09ors8Rc8UvClK9yHW8XChzcjP7IVMrObjWuu89ppSOl5TXVdsFKKjzhMxxN7mEktvs
Qp23MenkDe8UwoH6xr3tTtEcHb3pM0fb9MHb2+fBKcSjqBz1TLJE8iWk5v5IyoJ/jBws6poE4F90
JqXZJopFHF6WSFTXlvI/9xqkDhKMSWIMXL3QmHVrds2DZIQq112WeY924zAK7uD14i3zWQcKK7ws
8F98s8De0BVMxRPraXqeTgaISSgkn0dwJgrMRulHO6OFJLHpzQVyBEplHHC9fQe+zd663gSxkPnt
luFaeBbO2C9cMhHpqYzTFRLm6a6DXrDKqmleE6gEAyBvkieF+b8FXV87O5HWyMwa0chta439utQp
73bUt2BGE29njab/jHBpvkCShCKyXZoPDbEk7pr1PPte94JQ9cosPsfCJHMDyGJ4XpOceJ76hXlO
0Aw6J57XI2JQ79Ze+mk9mQ1YKBrHW2PR2bG+02xV5Qtqf+iSLhj/de33Sc7SXFa7ifCVs6wwqsNs
Uos3YTHd17KwmRLKbd+02XUaM63OsnK8ynzfOrJIjBteQF4WH+JEByD80iY4cE18CjyRMvO2ilg0
og9G1cLO6HjXpZMdG/KttgC+Wwqovvia5J677MH7TkRrDR6+BfIsvBKC67opwvlytKzZ3k3SqX+o
SP5z/v/t+f8koHhHF552X2tsCa/Yj0QFadnFX2f/wPvjJBPj4O8GfoCT958Cz9D6g4YWiMeQjsAJ
mP+vsz8U/cBmcoAkxLFwGvMP/KnytP7giO6jZ/AgGSFN+rdgRW+FN9rC5+KYcWz+acKz9f/+4uSP
MDHJiYnxfgybZInD1xV0Cxel6Hr2ktHniwbJzQ+d3Eup+K8+kGYIOk+tu/HEG1VVzlU3VlO6Rxu6
w0aMeGsWrV7zioDHnJ3nN0Kf160N5FtcIIRM7hfyyiCw3sjFw8zjSINc9ujXifeU6dHiaVjVuePv
vLpvtTd8FD81LRwEiRA7nTeXRjJLEg+5cI65nsGn5HXvgT3QmoT4R1cV5PWDn2f0K/Wg9v27+our
5ElCQoyDFxnt2wbO1LJymIZ0jp2FLI1kLC3DIyEL9kvMGOX9DxNvVYFcKE8gyewU8cg59NP+8qGZ
a8II/Dl1gJoj5mUEzESCRHGTYdjY+2y0FTKc5Bw2FeNOJRmS0wOtGVsS0YKsgYL9N4LWv18+vbDA
w+BJzBKOb/3LvHiKM+IIBpRuzjGYOFSvMY6mZyZy2rP/42fpVAx0kY7WWb95oAA0m+Q7KgcK4ISe
wDG6Z87W892gx2rv32h9H18qTaGIodvTzAIfDof5VumZMo2j/Tw4xzFKvndWF24ZYP67qsrThyDw
Pv2dVerNj4mwzfF7q3COhO7UxywYGWYGHicQweztd2pn8do/rF9Hz8Qmgxnf1tr1t4LSIAL9tBjC
PmKhYLh2ElDilGL6VsiueQzanImop3hJteBUJb19iEfgjO/f2F88wZ5Jo8wy9auqhwyvH5jof7g7
1+Y2kW0N/5XUfMfFTVxO1d5VR5IvseNcnMsk+aJSLAWQECAuEvDr99OAE4GdZGY6dTZ1qPkysd1A
073W6rXe9b66pi8W1ta8KWmfuDag91Sme1EaSZSMFUrhc3e+3erU6qq6qFB3Fpt3IhDQWJBfIdCf
Wr2mabgIJfKlwcD3H2YbuvCAbRM2L82rd02d6hiBDaSS6Z7//MWfupVFMhkELa5FH64oCPIpsdt7
4yaYML2u67Fl4enF1DsWX//nN+ubesw3XfCuarsmnoWj8vBmiZ9DnbVPlGuEPKkQKkiufIoMgC71
EaDSgZ5d51eWqW+CxS3p87dVXDDrjK7/gTtLtjV0Axp0bypH8Ut0byn0ZWlW3llQcN4F2YLv2lQD
OfCAKvDYUjvQgze2ElHOgzttj9QW7q+xIC3Uo6pBU0wXPiRwZHSBZfx8kiaNi/2+y+n4sKDXEyB2
WjoMC9fY//xonW7MkgPcdRaqO2Q6aQGNA0u58LRsW8CPtavAFFMsTOPFLN4klXWO0I71JgVcgcbF
JqTyDCs/H3Ix8fJVDePFqtS3LN22qq2DYfTnVIZAYUw0yrzwRoEDaoqeIbTOdFvyZ6lA0tgVfwer
nU7Lpr7Zf8oFatXxTOM63TCBU4Qqqtdw7YAlguSaxuYaLqeZ7y722pWGYAvJatunyXXn+ii102q0
MFA4CAxoVqM99xAAFUQ4wGbtoRmYmgeTDmKylZAc+jErJDEpoYLZy+tLhZKbdd1gc7Pc24HDS7XI
v+Z0mq9Ake4/2QkFiuudFlR3Ghnc14qeK2A9kq0XfNYql09m14bFge0IPuQDOgOsvXxrLbeQElEc
ICe9rDQXgBxtV3joA8CtHTCp+6Re6FeHvb2/S618dzk5UvZG/cJEVStzD9Bewx68IwEAwEChMHAD
pgHM7wKYglGa5R06EosPFUzvlw1AvoGONxVq+mSZHxcNwrss8+oPOhQPq8QVcABE7Kjxlmm22u48
XTAo5O55nS00lCaqFP6mpOK34FYznruLiFF2ouxe58wbZHaUZRsvhz69oKFCEowKjZ9uYG4poTeq
bFsUqn0L1vwdOXD72heBSYPRb8B36kan+g2atjwPVQXYUAOQ2gd7Vg1Z08nSRq4bFNNmk5D+iJ0K
tRt1YVvXTSlZAd+SXWbmAYg4WmU8jDGxhYoD8iQrK/bZf7HqVfB414720lcAvs6rCSpNMwB9IBds
uKpI+jREbVpksJYPlHw/ZCr8c5dODhsLic3ydaIJqbicbHx5UdH8B40m0rzGLIH57ba2STLOtAAI
9yHeT5YWaFpadqLURaCk0tK3nlHrV3V9hOhP9yzzc3Q4RO8chMRvUZ8O52TKYw02Y3A9HD3V9DoI
48NzD3k5RgnLcnaM6riYq9nCeheGdXBEHhJc7BSK2OolLYMqQuI+iue7reuiZ5CRUqecNYMTpnq3
hZnmHH7rBNU6VTBXsSYhjObQ/gbICAIHm0WxAzCQ5l8ds4Y2T7eLl641KWj4LzcwPhZbLNOsFqgu
TqlwiuU0fHyE5iHNLuDrs+5LGq7nGdQ7L4A6p96FaOSAm69IgrlG2/blIS7ily5liiMMiJn/2RMI
XDvOyZ5zmL4Eh7i4gSXa3l862dH6lICw4TCf1J8tSmbXhokGEx1fZv05CvdbzsJ6PctIaaKBSavP
jD716POG6lQ+B1ue0Yie2pciGCWDU4J5nosWg/M9MeAU9rPdBZxduTBMoADhGrgryF49p50leb5J
/eyimhTVGqn347mvBMqbyo13H4PtAaZi0gvTJEIdZ7PPUCHfpks7h5TaAeg2X0CKPSsOqXax4xi/
SR0F/BmAZcqeC+gRoAUlC2XZ4E/zGSgF25hMU3K7Hj2YGSjPF0S6zhXkcmhNRcEBBovFghuZobtA
BoSiqBMnGbC8zJ/XcUXpZhcX7xE4RxL+EGUXBfUqkGLqfWhn8Uc3DHR4LzUkOJWFMS9CnsOFEvkN
XqmGfh7z/sIy98dp4ql8UZsuhBfgD6LXtHwlr2mvY1ErcP7nywY2qMDKgC6hgHaex/TGb26sUsBI
qCKCocPa5isvVTFIce0iLKPWLFk1B8ma2gU9J05B0udcaIMBqELuCww5UNx6BvQ/RpwcwGyDeLGr
ML3KKb2AxSgmCzCMukm5Ng3FaFqZZJdtHx6dEgRmiJ2/VkrOUVkGrHVuUTh9d0hMtn7hT/ZXZmnS
F9aAT5OEZStyHqJ8DFbnkx7vPeI5H/JIjb79WFDiZMnuM3lCJ/laJQdTQItzkh52np1HG/O4picF
Qc/JVpn8CZ7ffZ76bnYFjwc54qj0Aipm2sb/kh3y5QZY1fnEDDykhCrMx0ek5AvlbVCjU3Xl6D5p
btAyMwtx+HP/eNxfbRSrvqDxF45A19vZU9c2j++pKe/ugCh+1cP6YwlJzCv4SwCuwHMfwmsAV6dZ
JPrKy31vVQfB8a1X2Hw5djyyOuCyXKCI9hHBMT+AfnYfZvY11NZZPC+PYbKbZRZ2fLaF4O54Bdm5
emPu4+p2n5E8s+oygNd+ty2o3/IV4J8mn/BBiQ5ldA43Xnhbpqn5qqY/59VeM4u7XeDsZygbUUY5
KOE5iVjjS+xah5vcSkjLTRZ6YE0zxwhm1Oh9su/10Z3CqYO5cBeT+WbnmNe0K3xZoDb/9ph7W/ro
CvU2JZX/eXu0tt4sDX0qf4gvAH2uDO+lC2jmNqXWda24RwQR/IOXLfUAkaedTb0wCibFDaxtCn0X
CIalcDFUwYVCMAtluKbrSAehSkIOm17Ad9Y2Sa4OkVG/TQIframqqN/kiBBN3YN3/FSE+Z6aRZaZ
wXUZlOVkBnOhYk2dBao3L60SgNul6xfZFadc5cXGruP3apDqiJxui10kMr3qFlyUc3x5xMN/1Q77
7LZIksNliSO8iTbZLpwnrr+g+qhxvPAxbpcod2kBkPIEsLV3sA9vPP1AVjnaLCBfgME4/bQtcwMU
Qjh5gWApZhQUgAsRIcoWx7m+S4sFhdhYv83tqp5M6aDSnHMntE0MonZcx7pVLC5cZV+DBQTfZZp7
2CtCq77KCju4y3ba/n2hVdkHJ6zM80NZw227IfG5hZ1taqImIQpqGxvam6MdwOBc+ysadPBDuQp9
2UKhU3xuMlWvDzXnlCgEXDGbQIT4iv6w8r2aHhXIF3MqRYGxNy4cxUjtKZ2gk4t9ZsMXHeuBm10W
rN2vAJXKPxPHyO+PEwikjxZk6hcqQO9sBvgV1OUmDu0UhVJwe5Cv74N56tPNdGXnydeJX3qvsw1t
BdM6yPJrA4WpGHR5tAdNEaAfbdKCBlVrlL5SQnDhumot8rnrCYrmuipLOopiG2GAwsydm22BsJFi
2oePPnh12mq8evMKXJitThdUcl9FbhjmIFVKhcZhg68WkkAy4XtCwa34UMLMseiEuf/f5EK7FxFQ
pfOmi/1NsU6ru3XGjskeWM3FTxsuh3fxP/ulnw/UdcH/IrvqOEKOvpdcbZ6peeCfDREuEUAtVnTY
G6IZnkZYQKuk98T1x7MwhvSr/bFiT9DdgV7DAI7fXJyHueHJHP1oFn7+gu10/vx3em9wH9PQJj4D
eNxeslgXWcK/MgeDEXpzMFEJqqGiJDXAZfTnwGWOaBe2RH6hudob/t/PwXIFh8qcPZ8G9/kpWI6u
e87pf2USBkOcTIIDXwpcQORy2klgZZ0uBCg/4UYgN2AxO/+VFTB49HWzN5+v/vWHRsur5Ntb5pkG
sYtNPuvbJ+69/UQ/0+mIECDD8b2+WLByHx9yV4vyhS5IfE7fW9ReTJIqukqNpblG9/ak/GTf3jzT
gY8gddHt78EkaPAPMTvwFJDqFFdrdEe0/7uCmdQaME3AstQlGsGN7lP3loILl4og7qXhu7nGZweg
Z5JfCvg5qBogvG0u0qOnk0DBkTQz2UGKCc3133KHPzSG5D8fIa7/dlDgnGEMIHyFcLW5BhvCAVet
gWhwwVaPcykYVCakzcIE28cEQGvTviXo8dO1gG0EiC6S4d895rgcI3u19Vb35f946/hbzPp34kP7
TJ+YFAPgMGmuYViguawFuGxhwmnXytgcBBAwNrGcadTOqPGjimTAqyGuwSTYuM9GKqlbcyPyDDBj
ycZGBpGhSuQHl3p/A9CUoQrwBdWw9tOPLi4WVTPZHWDylnx4MAFm+/EHpwNNZQfQNivqsWNb+xqc
TlgtqcWvO2cTQddP5Ntd/VVA/42QUgEyMNa4gMhOiMJKzQJ6sRQOcHpwRjXXwBlwRoQCx6YvsjMR
7XlsRJZAw0u1C1TCG9BrhTabY7qd4x8YQgdpCerw7JTOZY4vRkQMgmhGbi3oZ1AsIZ5Hdb65BhbB
Nc7EIrDEubS5xrcWDI4ykrPQOH5SR0AF+gaB6FjsFZFHaN+/DcrHtBVMdrLk63Ncwu2x4x/insFJ
gTZA+hKBJQDbaG41ovfXDUtrP4qEKeAjw5MpoI+tWxicEWz3TINlFkhZZzDHtwlA1knPgoPzM+F0
FKAjcQ0MouuwSkgekl78NkvYnhGtBdBx0udFUz3T2AfkBrsECt62d1JiLaBWAm/r9yTzuGaBHSFg
e3Juwcb50W9MoPxkoITLFBr2JJoeIqmx2QU+kiMbLlJQ4Kzowpv4PQTorQXrTCjLAiXuTs2js44I
RgmSR6m1YNjCBRJ30pneXAPv4EyYBRtUOsez5hrfLLgE9LKzAAe7IIaEmebJHeFqZw66TMTn37Pu
47ILCDPqsoESO8LQxcFB744Gg6NDk162mQUIDsZmEXS8u3S4bCAbDc4dcu52rQ/CZaTqwOySRwDq
2lytCRqRj0RrGPkASYtAJABTgaPCVfLwlqd2UWSWsQfguru9MkKLQClIchbMCTlTUUs5iYdOZ8Fy
z+ihgcYDvdDmGl1KBelz6QOkyKjhHpiDfpxkW2e2Ss79W6G5NcBj2gkIP8p6BVM/I2Es+q86qz/w
jdgDqIXJuXXzPKbXp6dd1h1wcHRopYdJutvog9cnNLCF1RVs/s01PqdArl/WHJqieAJfD4ourTkc
HpwoyENASPpyjN5AlX19Q6ipkjz5diAaWAKHnDKc/KKxpp2e8S0Cvk3roiRyCERG9GDiDZ62BJpm
MQ0kEeyuBNce10dkEGCf1ti/UmcFDAK9o7DLU6lqrkEmRZwbicPYLUJDdlzxMZhuTTo+JHtAKRnk
wdORkU0ijY2CKFQ7Pe4YZ0G6zGKwCnTqC5rZ5csGUTIMd2doVTBRzuh2AavAah/qn9sCogLiHrqo
H/ICg/cHiIg9VDlHdJHh6CyisAWy8bFhUGsl/NOp3DXXYBZAXjgu1RXOjO1mGN0sIMUjXXEmn0hv
uyi5Pu0XKDnyEwAoAPYeZmlcdtEARiWbTxQ5JE1HX4PuxuYaBIo2KB2iJ5S5u5+3gfmIvCNrwW0f
6p/bBYM6g4OwidUlDx5l2JklzCJEjt0stJXeEc0CaY8uiP3ns0CMgAAd3caTgUEAegJfAr26eIbm
Gl3aQDex2bIhEmaRUhIlBARAmqt/cKa2fQYkD4yyUH8blymA4kGX3QQYRMcFhNWdlR6VmUDiIGfl
iCpUOz1tTDqiTYCup7RBBIMBsRQQ1A5uJHBdp8kjkUiED0EVUN3mGp1BNIgRpA9NGlUkOG2IAVrn
x+Y6nQWQKJBXi4rk99LDuHYEdcBHso9/F6IKKsvU0DET1L7NNTw0NRZBVHK6fOvoguanJHP/9iwQ
NMMHAuqoQ5qQlzhdCyCSsIt0NuA822n669bxLxiPb91QMz8IV00fVLDOnmqX+tEvPDQAPf551/wj
+jtEh0/vF0VbVHvvtglE/P+/e4jopsJ+8sOHintzn+7Puxd8fOvevR7e6uEfr4J1ukRbvGp+UHWP
2cqV/m+4/LLcLU87c9ijWKHvT/KvP3rPeeIXfzFwth2MK3Lx0uOmCEhG/YGbfgr5gbfLKFtmD4/Y
tOk08HzZkWfLMPgapwO28BbpLD12HMbpchWfPnXbWiU/chSt7/Pgvsh7gzfYZNnB5+tweVym69OR
29ZA6ZG7XrNn8ddnSDwXuy99kvYWXSx7lwtmPVj1V2ELXJUd+XIdwyzfH1nA0h5m6sn+SpxlG6j/
bEdeMeNB8DBOs7xbTJ3sIz9fLf3eAtRasJr0uKhURXHQ35Et9kd66GgVLAdWpEWSSI8cH/sfr0Vv
yg5789g2tVgw6YEZoLjfVr110cJJZId+ERdB9miaW5CG7Ni3yyDqWQ9KL7/Dvdwu6eRfRqvT6ejq
p/KPnGXLe+gJ1nneW9MQkokKpfT4wb0feMt+p3Fb/ZMfGl+QxXlvZSMPLmpq8mNnWcB/SdKzTQAY
RMnqd4weF+lw6N/y4HGUD2xI17wh+9Av119ShB37s912BMgPfVj2/Ra5T1EVkx/4+OxquUsyP+i7
9Q6P8zvGv16n2bpnqbpizu8Y/HZdBvc9N8bgokbyOwb/FKfbh5Ga80FbfpAeOk5z/9lsmcZ4yv5y
afHSv+cG8+V2uPdb8Kns8K/8oD/jbSZeethtSETSP9V0iV3podO1NyRzaJKFsgO/XkdRVoWH5eCY
0OXiZIe/8+PV+tnz7JFva5NcssO/jYsfLMSuxPR7bvB4IXbVbNnh3zH76yxb90KKriNXfuyyf6rs
Umqy477Pl/6pTemAn7LDflinOzxbb+S2HCA98lOaWW3VSXboP5f4HSQI+1uzy9pJD/4rwa+G1uOf
H8z+/BmhuOzYCHgzMb2vaUF9/fAPP3rqpzJN35pAHuefHrhxnvqzfnJN/MZ9uF6m//4PAAAA//8=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7</xdr:col>
      <xdr:colOff>500063</xdr:colOff>
      <xdr:row>14</xdr:row>
      <xdr:rowOff>182563</xdr:rowOff>
    </xdr:to>
    <xdr:graphicFrame macro="">
      <xdr:nvGraphicFramePr>
        <xdr:cNvPr id="2" name="Chart 1">
          <a:extLst>
            <a:ext uri="{FF2B5EF4-FFF2-40B4-BE49-F238E27FC236}">
              <a16:creationId xmlns:a16="http://schemas.microsoft.com/office/drawing/2014/main" id="{9A789616-0E79-486B-96F3-33F5F9179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xdr:row>
      <xdr:rowOff>0</xdr:rowOff>
    </xdr:from>
    <xdr:to>
      <xdr:col>17</xdr:col>
      <xdr:colOff>595312</xdr:colOff>
      <xdr:row>17</xdr:row>
      <xdr:rowOff>127000</xdr:rowOff>
    </xdr:to>
    <xdr:graphicFrame macro="">
      <xdr:nvGraphicFramePr>
        <xdr:cNvPr id="3" name="Chart 2">
          <a:extLst>
            <a:ext uri="{FF2B5EF4-FFF2-40B4-BE49-F238E27FC236}">
              <a16:creationId xmlns:a16="http://schemas.microsoft.com/office/drawing/2014/main" id="{953A585D-EE39-4113-8562-CC28DC572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15874</xdr:colOff>
      <xdr:row>18</xdr:row>
      <xdr:rowOff>55562</xdr:rowOff>
    </xdr:from>
    <xdr:to>
      <xdr:col>17</xdr:col>
      <xdr:colOff>571500</xdr:colOff>
      <xdr:row>30</xdr:row>
      <xdr:rowOff>95250</xdr:rowOff>
    </xdr:to>
    <xdr:graphicFrame macro="">
      <xdr:nvGraphicFramePr>
        <xdr:cNvPr id="4" name="Chart 3">
          <a:extLst>
            <a:ext uri="{FF2B5EF4-FFF2-40B4-BE49-F238E27FC236}">
              <a16:creationId xmlns:a16="http://schemas.microsoft.com/office/drawing/2014/main" id="{8912C698-EDFE-4B79-BB44-4E1912D62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22225</xdr:colOff>
      <xdr:row>16</xdr:row>
      <xdr:rowOff>0</xdr:rowOff>
    </xdr:from>
    <xdr:to>
      <xdr:col>7</xdr:col>
      <xdr:colOff>436563</xdr:colOff>
      <xdr:row>19</xdr:row>
      <xdr:rowOff>95249</xdr:rowOff>
    </xdr:to>
    <mc:AlternateContent xmlns:mc="http://schemas.openxmlformats.org/markup-compatibility/2006">
      <mc:Choice xmlns:a14="http://schemas.microsoft.com/office/drawing/2010/main" Requires="a14">
        <xdr:graphicFrame macro="">
          <xdr:nvGraphicFramePr>
            <xdr:cNvPr id="7" name="Type">
              <a:extLst>
                <a:ext uri="{FF2B5EF4-FFF2-40B4-BE49-F238E27FC236}">
                  <a16:creationId xmlns:a16="http://schemas.microsoft.com/office/drawing/2014/main" id="{25B7E79B-5CF2-45F4-9687-95C4E971CCE9}"/>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49225" y="3397250"/>
              <a:ext cx="3509963" cy="66674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20</xdr:row>
      <xdr:rowOff>25399</xdr:rowOff>
    </xdr:from>
    <xdr:to>
      <xdr:col>7</xdr:col>
      <xdr:colOff>499206</xdr:colOff>
      <xdr:row>27</xdr:row>
      <xdr:rowOff>63499</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7E4A74F2-68A7-4693-B8B9-2227825F3F5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7000" y="4184649"/>
              <a:ext cx="3594831" cy="137160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9</xdr:col>
      <xdr:colOff>0</xdr:colOff>
      <xdr:row>32</xdr:row>
      <xdr:rowOff>0</xdr:rowOff>
    </xdr:from>
    <xdr:to>
      <xdr:col>17</xdr:col>
      <xdr:colOff>349250</xdr:colOff>
      <xdr:row>46</xdr:row>
      <xdr:rowOff>76200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1D1EEB8D-85FD-4343-9058-21E6E5FA5B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913188" y="6445250"/>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mon" refreshedDate="46111.627449305553" backgroundQuery="1" createdVersion="7" refreshedVersion="7" minRefreshableVersion="3" recordCount="0" supportSubquery="1" supportAdvancedDrill="1" xr:uid="{EB356950-0F95-4B84-9B83-3E5432A2EB5D}">
  <cacheSource type="external" connectionId="8"/>
  <cacheFields count="5">
    <cacheField name="[Measures].[Sum of Revenue]" caption="Sum of Revenue" numFmtId="0" hierarchy="40" level="32767"/>
    <cacheField name="[Measures].[Sum of Quantity]" caption="Sum of Quantity" numFmtId="0" hierarchy="41" level="32767"/>
    <cacheField name="[Measures].[Count of Order ID]" caption="Count of Order ID" numFmtId="0" hierarchy="42" level="32767"/>
    <cacheField name="[Measures].[Count of Product ID]" caption="Count of Product ID" numFmtId="0" hierarchy="39" level="32767"/>
    <cacheField name="[Measures].[Count of Store ID]" caption="Count of Store ID" numFmtId="0" hierarchy="38" level="32767"/>
  </cacheFields>
  <cacheHierarchies count="43">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6"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Store ID]" caption="Count of Store ID" measure="1" displayFolder="" measureGroup="Stores" count="0" oneField="1" hidden="1">
      <fieldsUsage count="1">
        <fieldUsage x="4"/>
      </fieldsUsage>
      <extLst>
        <ext xmlns:x15="http://schemas.microsoft.com/office/spreadsheetml/2010/11/main" uri="{B97F6D7D-B522-45F9-BDA1-12C45D357490}">
          <x15:cacheHierarchy aggregatedColumn="22"/>
        </ext>
      </extLst>
    </cacheHierarchy>
    <cacheHierarchy uniqueName="[Measures].[Count of Product ID]" caption="Count of Product ID" measure="1" displayFolder="" measureGroup="Products"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Revenue]" caption="Sum of Revenue" measure="1" displayFolder="" measureGroup="Product 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Product 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6">
    <dimension name="Customers" uniqueName="[Customers]" caption="Customers"/>
    <dimension measure="1" name="Measures" uniqueName="[Measures]" caption="Measures"/>
    <dimension name="Orders" uniqueName="[Orders]" caption="Orders"/>
    <dimension name="Product Orders" uniqueName="[Product Orders]" caption="Product Orders"/>
    <dimension name="Products" uniqueName="[Products]" caption="Products"/>
    <dimension name="Stores" uniqueName="[Stores]" caption="Stores"/>
  </dimensions>
  <measureGroups count="5">
    <measureGroup name="Customers" caption="Customers"/>
    <measureGroup name="Orders" caption="Orders"/>
    <measureGroup name="Product Orders" caption="Product Orders"/>
    <measureGroup name="Products" caption="Products"/>
    <measureGroup name="Stores" caption="Stores"/>
  </measureGroups>
  <maps count="11">
    <map measureGroup="0" dimension="0"/>
    <map measureGroup="1" dimension="0"/>
    <map measureGroup="1" dimension="2"/>
    <map measureGroup="1" dimension="5"/>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mon" refreshedDate="46111.627449652777" backgroundQuery="1" createdVersion="7" refreshedVersion="7" minRefreshableVersion="3" recordCount="0" supportSubquery="1" supportAdvancedDrill="1" xr:uid="{73299C1B-1C6C-499C-9778-9DC826927EBE}">
  <cacheSource type="external" connectionId="8"/>
  <cacheFields count="3">
    <cacheField name="[Stores].[Store Name].[Store Name]" caption="Store Name" numFmtId="0" hierarchy="24" level="1">
      <sharedItems count="6">
        <s v="Brooklyn"/>
        <s v="Chicago"/>
        <s v="Indianapolis"/>
        <s v="Philadelphia"/>
        <s v="Washington DC"/>
        <s v="Website"/>
      </sharedItems>
    </cacheField>
    <cacheField name="[Products].[Category].[Category]" caption="Category" numFmtId="0" hierarchy="18" level="1">
      <sharedItems containsNonDate="0" count="3">
        <s v="Cookware"/>
        <s v="Cutlery"/>
        <s v="Utensils"/>
      </sharedItems>
    </cacheField>
    <cacheField name="[Measures].[Sum of Revenue]" caption="Sum of Revenue" numFmtId="0" hierarchy="40" level="32767"/>
  </cacheFields>
  <cacheHierarchies count="43">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6"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cacheHierarchy uniqueName="[Stores].[Store Name]" caption="Store Name" attribute="1" defaultMemberUniqueName="[Stores].[Store Name].[All]" allUniqueName="[Stores].[Store Name].[All]" dimensionUniqueName="[Stores]" displayFolder="" count="2" memberValueDatatype="130" unbalanced="0">
      <fieldsUsage count="2">
        <fieldUsage x="-1"/>
        <fieldUsage x="0"/>
      </fieldsUsage>
    </cacheHierarchy>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2"/>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Product 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ies>
  <kpis count="0"/>
  <dimensions count="6">
    <dimension name="Customers" uniqueName="[Customers]" caption="Customers"/>
    <dimension measure="1" name="Measures" uniqueName="[Measures]" caption="Measures"/>
    <dimension name="Orders" uniqueName="[Orders]" caption="Orders"/>
    <dimension name="Product Orders" uniqueName="[Product Orders]" caption="Product Orders"/>
    <dimension name="Products" uniqueName="[Products]" caption="Products"/>
    <dimension name="Stores" uniqueName="[Stores]" caption="Stores"/>
  </dimensions>
  <measureGroups count="5">
    <measureGroup name="Customers" caption="Customers"/>
    <measureGroup name="Orders" caption="Orders"/>
    <measureGroup name="Product Orders" caption="Product Orders"/>
    <measureGroup name="Products" caption="Products"/>
    <measureGroup name="Stores" caption="Stores"/>
  </measureGroups>
  <maps count="11">
    <map measureGroup="0" dimension="0"/>
    <map measureGroup="1" dimension="0"/>
    <map measureGroup="1" dimension="2"/>
    <map measureGroup="1" dimension="5"/>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mon" refreshedDate="46111.62744837963" backgroundQuery="1" createdVersion="7" refreshedVersion="7" minRefreshableVersion="3" recordCount="0" supportSubquery="1" supportAdvancedDrill="1" xr:uid="{5525E53A-B780-4A7A-86AC-DF3D40A54735}">
  <cacheSource type="external" connectionId="8"/>
  <cacheFields count="4">
    <cacheField name="[Measures].[Sum of Revenue]" caption="Sum of Revenue" numFmtId="0" hierarchy="40" level="32767"/>
    <cacheField name="[Products].[Product List].[Category]" caption="Category" numFmtId="0" hierarchy="20" level="1">
      <sharedItems count="3">
        <s v="Cookware"/>
        <s v="Cutlery"/>
        <s v="Utensils"/>
      </sharedItems>
      <extLst>
        <ext xmlns:x15="http://schemas.microsoft.com/office/spreadsheetml/2010/11/main" uri="{4F2E5C28-24EA-4eb8-9CBF-B6C8F9C3D259}">
          <x15:cachedUniqueNames>
            <x15:cachedUniqueName index="0" name="[Products].[Product List].[Category].&amp;[Cookware]"/>
            <x15:cachedUniqueName index="1" name="[Products].[Product List].[Category].&amp;[Cutlery]"/>
            <x15:cachedUniqueName index="2" name="[Products].[Product List].[Category].&amp;[Utensils]"/>
          </x15:cachedUniqueNames>
        </ext>
      </extLst>
    </cacheField>
    <cacheField name="[Products].[Product List].[Subcategory]" caption="Subcategory" numFmtId="0" hierarchy="20" level="2">
      <sharedItems containsSemiMixedTypes="0" containsNonDate="0" containsString="0"/>
    </cacheField>
    <cacheField name="[Products].[Product List].[Description]" caption="Description" numFmtId="0" hierarchy="20" level="3">
      <sharedItems containsSemiMixedTypes="0" containsNonDate="0" containsString="0"/>
    </cacheField>
  </cacheFields>
  <cacheHierarchies count="43">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6"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List]" caption="Product List" defaultMemberUniqueName="[Products].[Product List].[All]" allUniqueName="[Products].[Product List].[All]" dimensionUniqueName="[Products]" displayFolder="" count="4" unbalanced="0">
      <fieldsUsage count="4">
        <fieldUsage x="-1"/>
        <fieldUsage x="1"/>
        <fieldUsage x="2"/>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2"/>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Product 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ies>
  <kpis count="0"/>
  <dimensions count="6">
    <dimension name="Customers" uniqueName="[Customers]" caption="Customers"/>
    <dimension measure="1" name="Measures" uniqueName="[Measures]" caption="Measures"/>
    <dimension name="Orders" uniqueName="[Orders]" caption="Orders"/>
    <dimension name="Product Orders" uniqueName="[Product Orders]" caption="Product Orders"/>
    <dimension name="Products" uniqueName="[Products]" caption="Products"/>
    <dimension name="Stores" uniqueName="[Stores]" caption="Stores"/>
  </dimensions>
  <measureGroups count="5">
    <measureGroup name="Customers" caption="Customers"/>
    <measureGroup name="Orders" caption="Orders"/>
    <measureGroup name="Product Orders" caption="Product Orders"/>
    <measureGroup name="Products" caption="Products"/>
    <measureGroup name="Stores" caption="Stores"/>
  </measureGroups>
  <maps count="11">
    <map measureGroup="0" dimension="0"/>
    <map measureGroup="1" dimension="0"/>
    <map measureGroup="1" dimension="2"/>
    <map measureGroup="1" dimension="5"/>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mon" refreshedDate="46111.627448726853" backgroundQuery="1" createdVersion="7" refreshedVersion="7" minRefreshableVersion="3" recordCount="0" supportSubquery="1" supportAdvancedDrill="1" xr:uid="{65E8F34B-FA65-4DDF-ABC4-B11A15A1568A}">
  <cacheSource type="external" connectionId="8"/>
  <cacheFields count="2">
    <cacheField name="[Customers].[State].[State]" caption="State" numFmtId="0" hierarchy="2" level="1">
      <sharedItems count="51">
        <s v="Alabama"/>
        <s v="Alaska"/>
        <s v="Arizona"/>
        <s v="Arkansas"/>
        <s v="California"/>
        <s v="Colorado"/>
        <s v="Connecticut"/>
        <s v="Delaware"/>
        <s v="District of Columbia"/>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Revenue]" caption="Sum of Revenue" numFmtId="0" hierarchy="40" level="32767"/>
  </cacheFields>
  <cacheHierarchies count="43">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6"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2"/>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Product 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ies>
  <kpis count="0"/>
  <dimensions count="6">
    <dimension name="Customers" uniqueName="[Customers]" caption="Customers"/>
    <dimension measure="1" name="Measures" uniqueName="[Measures]" caption="Measures"/>
    <dimension name="Orders" uniqueName="[Orders]" caption="Orders"/>
    <dimension name="Product Orders" uniqueName="[Product Orders]" caption="Product Orders"/>
    <dimension name="Products" uniqueName="[Products]" caption="Products"/>
    <dimension name="Stores" uniqueName="[Stores]" caption="Stores"/>
  </dimensions>
  <measureGroups count="5">
    <measureGroup name="Customers" caption="Customers"/>
    <measureGroup name="Orders" caption="Orders"/>
    <measureGroup name="Product Orders" caption="Product Orders"/>
    <measureGroup name="Products" caption="Products"/>
    <measureGroup name="Stores" caption="Stores"/>
  </measureGroups>
  <maps count="11">
    <map measureGroup="0" dimension="0"/>
    <map measureGroup="1" dimension="0"/>
    <map measureGroup="1" dimension="2"/>
    <map measureGroup="1" dimension="5"/>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mon" refreshedDate="46111.616592824073" backgroundQuery="1" createdVersion="3" refreshedVersion="7" minRefreshableVersion="3" recordCount="0" supportSubquery="1" supportAdvancedDrill="1" xr:uid="{D8825376-4970-4535-95FB-A2AAC26343AE}">
  <cacheSource type="external" connectionId="8">
    <extLst>
      <ext xmlns:x14="http://schemas.microsoft.com/office/spreadsheetml/2009/9/main" uri="{F057638F-6D5F-4e77-A914-E7F072B9BCA8}">
        <x14:sourceConnection name="ThisWorkbookDataModel"/>
      </ext>
    </extLst>
  </cacheSource>
  <cacheFields count="0"/>
  <cacheHierarchies count="43">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6"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2"/>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Product 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79568930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mon" refreshedDate="46111.616593402781" backgroundQuery="1" createdVersion="3" refreshedVersion="7" minRefreshableVersion="3" recordCount="0" supportSubquery="1" supportAdvancedDrill="1" xr:uid="{A00787C0-97C3-4D97-8129-F5A87FF9AC8E}">
  <cacheSource type="external" connectionId="8">
    <extLst>
      <ext xmlns:x14="http://schemas.microsoft.com/office/spreadsheetml/2009/9/main" uri="{F057638F-6D5F-4e77-A914-E7F072B9BCA8}">
        <x14:sourceConnection name="ThisWorkbookDataModel"/>
      </ext>
    </extLst>
  </cacheSource>
  <cacheFields count="0"/>
  <cacheHierarchies count="43">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6"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2"/>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Product 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148292798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E32C7A-9EB5-4CB0-B6F2-4E43476026E5}" name="Revenue by Product within store" cacheId="252" applyNumberFormats="0" applyBorderFormats="0" applyFontFormats="0" applyPatternFormats="0" applyAlignmentFormats="0" applyWidthHeightFormats="1" dataCaption="Values" tag="bf86897c-0994-4b8f-ab8e-9efaf9abe319" updatedVersion="7" minRefreshableVersion="5" itemPrintTitles="1" createdVersion="7" indent="0" outline="1" outlineData="1" multipleFieldFilters="0" rowHeaderCaption="Category &amp; Store">
  <location ref="B11:C18" firstHeaderRow="1" firstDataRow="1" firstDataCol="1"/>
  <pivotFields count="3">
    <pivotField axis="axisRow" allDrilled="1" subtotalTop="0" showAll="0" dataSourceSort="1" defaultSubtotal="0">
      <items count="6">
        <item x="0" e="0"/>
        <item x="1" e="0"/>
        <item x="2" e="0"/>
        <item x="3" e="0"/>
        <item x="4" e="0"/>
        <item x="5" e="0"/>
      </items>
    </pivotField>
    <pivotField axis="axisRow" allDrilled="1" subtotalTop="0" showAll="0" dataSourceSort="1" defaultSubtotal="0">
      <items count="3">
        <item x="0" e="0"/>
        <item x="1" e="0"/>
        <item x="2" e="0"/>
      </items>
    </pivotField>
    <pivotField dataField="1" subtotalTop="0" showAll="0" defaultSubtotal="0"/>
  </pivotFields>
  <rowFields count="2">
    <field x="0"/>
    <field x="1"/>
  </rowFields>
  <rowItems count="7">
    <i>
      <x/>
    </i>
    <i>
      <x v="1"/>
    </i>
    <i>
      <x v="2"/>
    </i>
    <i>
      <x v="3"/>
    </i>
    <i>
      <x v="4"/>
    </i>
    <i>
      <x v="5"/>
    </i>
    <i t="grand">
      <x/>
    </i>
  </rowItems>
  <colItems count="1">
    <i/>
  </colItems>
  <dataFields count="1">
    <dataField name="Total Revenue" fld="2" baseField="0" baseItem="0" numFmtId="164"/>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ies>
  <pivotTableStyleInfo name="PivotStyleLight16" showRowHeaders="1" showColHeaders="1" showRowStripes="0" showColStripes="0" showLastColumn="1"/>
  <rowHierarchiesUsage count="2">
    <rowHierarchyUsage hierarchyUsage="24"/>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Products]"/>
        <x15:activeTabTopLevelEntity name="[Produ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E5961C-D968-4C11-BFC6-D5021CA98B3C}" name="Operational Summary" cacheId="250" dataOnRows="1" applyNumberFormats="0" applyBorderFormats="0" applyFontFormats="0" applyPatternFormats="0" applyAlignmentFormats="0" applyWidthHeightFormats="1" dataCaption="Values" tag="14395983-c0c2-4cc3-938c-0507c2492450" updatedVersion="7" minRefreshableVersion="5" itemPrintTitles="1" createdVersion="7" indent="0" outline="1" outlineData="1" multipleFieldFilters="0">
  <location ref="B4:C9"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5">
    <i>
      <x/>
    </i>
    <i i="1">
      <x v="1"/>
    </i>
    <i i="2">
      <x v="2"/>
    </i>
    <i i="3">
      <x v="3"/>
    </i>
    <i i="4">
      <x v="4"/>
    </i>
  </rowItems>
  <colItems count="1">
    <i/>
  </colItems>
  <dataFields count="5">
    <dataField name="# of Store ID" fld="4" subtotal="count" baseField="0" baseItem="16777216"/>
    <dataField name="Product Teacked" fld="3" subtotal="count" baseField="0" baseItem="0"/>
    <dataField name="Order Recorded" fld="2" subtotal="count" baseField="0" baseItem="16777216" numFmtId="3"/>
    <dataField name="Quantity Sold" fld="1" baseField="0" baseItem="16777216" numFmtId="3"/>
    <dataField name="Total Revenue" fld="0" baseField="0" baseItem="16777216" numFmtId="164"/>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f Store ID"/>
    <pivotHierarchy dragToData="1" caption="Product Teacked"/>
    <pivotHierarchy dragToData="1" caption="Total Revenue"/>
    <pivotHierarchy dragToData="1" caption="Quantity Sold"/>
    <pivotHierarchy dragToData="1" caption="Order Recorded"/>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Products]"/>
        <x15:activeTabTopLevelEntity name="[Product 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DD3EE9-5DBF-4478-8014-6F933C2B68BF}" name="Revenue by  Product" cacheId="246" applyNumberFormats="0" applyBorderFormats="0" applyFontFormats="0" applyPatternFormats="0" applyAlignmentFormats="0" applyWidthHeightFormats="1" dataCaption="Values" tag="9b7b216f-a1d7-4422-85fe-44cead2f09fe" updatedVersion="7" minRefreshableVersion="5" useAutoFormatting="1" itemPrintTitles="1" createdVersion="7" indent="0" outline="1" outlineData="1" multipleFieldFilters="0" chartFormat="3" rowHeaderCaption="Products">
  <location ref="B4:C8" firstHeaderRow="1" firstDataRow="1" firstDataCol="1"/>
  <pivotFields count="4">
    <pivotField dataField="1" subtotalTop="0" showAll="0" defaultSubtotal="0"/>
    <pivotField axis="axisRow" allDrilled="1" subtotalTop="0" showAll="0" dataSourceSort="1" defaultSubtotal="0">
      <items count="3">
        <item c="1" x="0"/>
        <item c="1" x="1"/>
        <item c="1" x="2"/>
      </items>
    </pivotField>
    <pivotField axis="axisRow" subtotalTop="0" showAll="0" dataSourceSort="1" defaultSubtotal="0"/>
    <pivotField axis="axisRow" subtotalTop="0" showAll="0" dataSourceSort="1" defaultSubtotal="0"/>
  </pivotFields>
  <rowFields count="1">
    <field x="1"/>
  </rowFields>
  <rowItems count="4">
    <i>
      <x/>
    </i>
    <i>
      <x v="1"/>
    </i>
    <i>
      <x v="2"/>
    </i>
    <i t="grand">
      <x/>
    </i>
  </rowItems>
  <colItems count="1">
    <i/>
  </colItems>
  <dataFields count="1">
    <dataField name="Total Revenue" fld="0" baseField="0" baseItem="0" numFmtId="164"/>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Produ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B89CF-BF84-457F-8678-708B50F124E8}" name="PivotTable4" cacheId="248" applyNumberFormats="0" applyBorderFormats="0" applyFontFormats="0" applyPatternFormats="0" applyAlignmentFormats="0" applyWidthHeightFormats="1" dataCaption="Values" missingCaption="0" tag="0ab834bd-fbf8-4b58-b271-c58dd02d256c" updatedVersion="7" minRefreshableVersion="5" useAutoFormatting="1" itemPrintTitles="1" createdVersion="7" indent="0" showEmptyRow="1" showEmptyCol="1" outline="1" outlineData="1" multipleFieldFilters="0" rowHeaderCaption="State">
  <location ref="B4:C56" firstHeaderRow="1" firstDataRow="1" firstDataCol="1"/>
  <pivotFields count="2">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dataField="1" subtotalTop="0" showAll="0" defaultSubtota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Total Revenue" fld="1" baseField="0" baseItem="0" numFmtId="164"/>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79C34A-BED0-454F-8D6B-A1CC75043D4E}" autoFormatId="16" applyNumberFormats="0" applyBorderFormats="0" applyFontFormats="0" applyPatternFormats="0" applyAlignmentFormats="0" applyWidthHeightFormats="0">
  <queryTableRefresh nextId="5">
    <queryTableFields count="3">
      <queryTableField id="1" name="Year" tableColumnId="1"/>
      <queryTableField id="2" name="Business Year" tableColumnId="2"/>
      <queryTableField id="3" name="Revenue ($mil)"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0A2B5E8F-85AD-4C99-86F7-04E8F47515B3}" autoFormatId="16" applyNumberFormats="0" applyBorderFormats="0" applyFontFormats="0" applyPatternFormats="0" applyAlignmentFormats="0" applyWidthHeightFormats="0">
  <queryTableRefresh nextId="3">
    <queryTableFields count="2">
      <queryTableField id="1" name="Month Ending" tableColumnId="1"/>
      <queryTableField id="2" name="Monthly Revenu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A2D415E-F068-4580-A391-2D56EA4F85DD}" sourceName="[Stores].[Type]">
  <pivotTables>
    <pivotTable tabId="15" name="Operational Summary"/>
    <pivotTable tabId="15" name="Revenue by Product within store"/>
    <pivotTable tabId="20" name="Revenue by  Product"/>
    <pivotTable tabId="18" name="PivotTable4"/>
  </pivotTables>
  <data>
    <olap pivotCacheId="1795689308">
      <levels count="2">
        <level uniqueName="[Stores].[Type].[(All)]" sourceCaption="(All)" count="0"/>
        <level uniqueName="[Stores].[Type].[Type]" sourceCaption="Type" count="2">
          <ranges>
            <range startItem="0">
              <i n="[Stores].[Type].&amp;[Brick-and-Mortar]" c="Brick-and-Mortar"/>
              <i n="[Stores].[Type].&amp;[Website]" c="Website"/>
            </range>
          </ranges>
        </level>
      </levels>
      <selections count="1">
        <selection n="[Stores].[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8DA3A71-BE8D-4880-A7D2-E7745EB00D97}" cache="Slicer_Type" caption="Type"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BEEF56-F115-445C-8E5D-1540BCF20032}" name="Company_History" displayName="Company_History" ref="B4:D27" tableType="queryTable" totalsRowShown="0">
  <autoFilter ref="B4:D27" xr:uid="{51BEEF56-F115-445C-8E5D-1540BCF20032}"/>
  <tableColumns count="3">
    <tableColumn id="1" xr3:uid="{7A6CCF7D-D679-48D4-905F-0AE3330B6CCB}" uniqueName="1" name="Year" queryTableFieldId="1"/>
    <tableColumn id="2" xr3:uid="{BB183251-E115-4359-8D63-CDC504AD9FA9}" uniqueName="2" name="Business Year" queryTableFieldId="2"/>
    <tableColumn id="3" xr3:uid="{30C7E3BD-6686-4D63-B19B-06338192379E}" uniqueName="3" name="Revenue ($mil)"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FDA47C-7594-41A1-8AA3-22EA74114DB6}" name="Table3" displayName="Table3" ref="A1:E37" totalsRowShown="0">
  <autoFilter ref="A1:E37" xr:uid="{2EFDA47C-7594-41A1-8AA3-22EA74114DB6}"/>
  <tableColumns count="5">
    <tableColumn id="1" xr3:uid="{5B5DEE0B-ADEB-4412-A1EC-9ADD52BE796D}" name="Month Ending" dataDxfId="3"/>
    <tableColumn id="2" xr3:uid="{74D154E5-C975-420C-83C2-AE02EA608DBB}" name="Monthly Revenue"/>
    <tableColumn id="3" xr3:uid="{40D87331-A711-44D3-AA8C-FBC4C1D59C35}" name="Forecast(Monthly Revenue)" dataDxfId="2">
      <calculatedColumnFormula>_xlfn.FORECAST.ETS(A2,$B$2:$B$25,$A$2:$A$25,12,1)</calculatedColumnFormula>
    </tableColumn>
    <tableColumn id="4" xr3:uid="{91F5DB74-DBB1-435E-B66D-433BACBBC658}" name="Lower Confidence Bound(Monthly Revenue)" dataDxfId="1">
      <calculatedColumnFormula>C2-_xlfn.FORECAST.ETS.CONFINT(A2,$B$2:$B$25,$A$2:$A$25,0.95,12,1)</calculatedColumnFormula>
    </tableColumn>
    <tableColumn id="5" xr3:uid="{8E85686B-3132-4BEC-A5A8-5EB56D164D70}" name="Upper Confidence Bound(Monthly Revenue)" dataDxfId="0">
      <calculatedColumnFormula>C2+_xlfn.FORECAST.ETS.CONFINT(A2,$B$2:$B$25,$A$2:$A$25,0.95,12,1)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FD9430-7CF3-46E4-B439-C2DBC85B69C7}" name="Recent_History__Monthly_Revenue" displayName="Recent_History__Monthly_Revenue" ref="B4:C28" tableType="queryTable" totalsRowShown="0">
  <autoFilter ref="B4:C28" xr:uid="{40FD9430-7CF3-46E4-B439-C2DBC85B69C7}"/>
  <tableColumns count="2">
    <tableColumn id="1" xr3:uid="{37FD1514-115E-4680-9CEE-6D407E906567}" uniqueName="1" name="Month Ending" queryTableFieldId="1" dataDxfId="5"/>
    <tableColumn id="2" xr3:uid="{19C067FC-7FDA-482D-929D-2A5186CA7A3C}" uniqueName="2" name="Monthly Revenue" queryTableFieldId="2" dataDxfId="4"/>
  </tableColumns>
  <tableStyleInfo name="TableStyleMedium7"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700722E-CA79-4AC0-A743-C5A92D75FB34}" sourceName="[Orders].[Order Date]">
  <pivotTables>
    <pivotTable tabId="15" name="Operational Summary"/>
    <pivotTable tabId="15" name="Revenue by Product within store"/>
    <pivotTable tabId="20" name="Revenue by  Product"/>
    <pivotTable tabId="18" name="PivotTable4"/>
  </pivotTables>
  <state minimalRefreshVersion="6" lastRefreshVersion="6" pivotCacheId="148292798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1C29AFE-4C93-4B33-8C97-44C24CE641DD}" cache="Timeline_Order_Date" caption="Order 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A9F8-36CA-4FC0-ACEB-4D5BCE12823A}">
  <dimension ref="A1:B5"/>
  <sheetViews>
    <sheetView zoomScale="120" zoomScaleNormal="120" workbookViewId="0">
      <selection activeCell="B3" sqref="B3"/>
    </sheetView>
  </sheetViews>
  <sheetFormatPr defaultRowHeight="15" x14ac:dyDescent="0.25"/>
  <cols>
    <col min="2" max="2" width="44.5703125" customWidth="1"/>
  </cols>
  <sheetData>
    <row r="1" spans="1:2" ht="39" x14ac:dyDescent="0.7">
      <c r="A1" s="2" t="s">
        <v>5</v>
      </c>
    </row>
    <row r="3" spans="1:2" x14ac:dyDescent="0.25">
      <c r="A3" s="3" t="s">
        <v>0</v>
      </c>
      <c r="B3" s="4"/>
    </row>
    <row r="4" spans="1:2" x14ac:dyDescent="0.25">
      <c r="A4" s="3" t="s">
        <v>1</v>
      </c>
      <c r="B4" s="5"/>
    </row>
    <row r="5" spans="1:2" ht="45" x14ac:dyDescent="0.25">
      <c r="A5" s="3" t="s">
        <v>2</v>
      </c>
      <c r="B5" s="4" t="s">
        <v>85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D9F0-485F-4ADE-8BE8-8E03578ECBE0}">
  <dimension ref="B1:B2"/>
  <sheetViews>
    <sheetView tabSelected="1" topLeftCell="A19" zoomScale="120" zoomScaleNormal="120" workbookViewId="0">
      <selection activeCell="B30" sqref="B30:C44"/>
    </sheetView>
  </sheetViews>
  <sheetFormatPr defaultRowHeight="15" x14ac:dyDescent="0.25"/>
  <cols>
    <col min="1" max="1" width="1.85546875" customWidth="1"/>
    <col min="2" max="8" width="7.7109375" customWidth="1"/>
    <col min="9" max="9" width="2.5703125" customWidth="1"/>
    <col min="10" max="16" width="7.7109375" customWidth="1"/>
  </cols>
  <sheetData>
    <row r="1" spans="2:2" ht="39" x14ac:dyDescent="0.7">
      <c r="B1" s="2" t="s">
        <v>5</v>
      </c>
    </row>
    <row r="2" spans="2:2" ht="18.75" x14ac:dyDescent="0.3">
      <c r="B2" s="6" t="s">
        <v>82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6469-591B-4C58-B0E5-180D5611D55D}">
  <dimension ref="B1:C18"/>
  <sheetViews>
    <sheetView zoomScale="120" zoomScaleNormal="120" workbookViewId="0">
      <selection activeCell="B4" sqref="B4:C18"/>
    </sheetView>
  </sheetViews>
  <sheetFormatPr defaultRowHeight="15" x14ac:dyDescent="0.25"/>
  <cols>
    <col min="1" max="1" width="1.5703125" customWidth="1"/>
    <col min="2" max="2" width="17.42578125" bestFit="1" customWidth="1"/>
    <col min="3" max="3" width="14.140625" bestFit="1" customWidth="1"/>
    <col min="4" max="4" width="10.85546875" bestFit="1" customWidth="1"/>
    <col min="5" max="5" width="9.140625" bestFit="1" customWidth="1"/>
    <col min="6" max="6" width="11.5703125" bestFit="1" customWidth="1"/>
    <col min="7" max="9" width="10.28515625" customWidth="1"/>
    <col min="10" max="10" width="2.85546875" customWidth="1"/>
    <col min="11" max="14" width="11.85546875" customWidth="1"/>
  </cols>
  <sheetData>
    <row r="1" spans="2:3" ht="39" x14ac:dyDescent="0.7">
      <c r="B1" s="2" t="s">
        <v>5</v>
      </c>
    </row>
    <row r="2" spans="2:3" ht="18.75" x14ac:dyDescent="0.3">
      <c r="B2" s="6" t="s">
        <v>83</v>
      </c>
    </row>
    <row r="4" spans="2:3" x14ac:dyDescent="0.25">
      <c r="B4" s="19" t="s">
        <v>97</v>
      </c>
    </row>
    <row r="5" spans="2:3" x14ac:dyDescent="0.25">
      <c r="B5" s="20" t="s">
        <v>98</v>
      </c>
      <c r="C5" s="18">
        <v>6</v>
      </c>
    </row>
    <row r="6" spans="2:3" x14ac:dyDescent="0.25">
      <c r="B6" s="20" t="s">
        <v>99</v>
      </c>
      <c r="C6" s="18">
        <v>93</v>
      </c>
    </row>
    <row r="7" spans="2:3" x14ac:dyDescent="0.25">
      <c r="B7" s="20" t="s">
        <v>100</v>
      </c>
      <c r="C7" s="15">
        <v>14324</v>
      </c>
    </row>
    <row r="8" spans="2:3" x14ac:dyDescent="0.25">
      <c r="B8" s="20" t="s">
        <v>101</v>
      </c>
      <c r="C8" s="15">
        <v>29979</v>
      </c>
    </row>
    <row r="9" spans="2:3" x14ac:dyDescent="0.25">
      <c r="B9" s="20" t="s">
        <v>102</v>
      </c>
      <c r="C9" s="14">
        <v>3932729.47</v>
      </c>
    </row>
    <row r="11" spans="2:3" x14ac:dyDescent="0.25">
      <c r="B11" s="19" t="s">
        <v>113</v>
      </c>
      <c r="C11" t="s">
        <v>102</v>
      </c>
    </row>
    <row r="12" spans="2:3" x14ac:dyDescent="0.25">
      <c r="B12" s="20" t="s">
        <v>103</v>
      </c>
      <c r="C12" s="14">
        <v>453798.02</v>
      </c>
    </row>
    <row r="13" spans="2:3" x14ac:dyDescent="0.25">
      <c r="B13" s="20" t="s">
        <v>104</v>
      </c>
      <c r="C13" s="14">
        <v>372908.64</v>
      </c>
    </row>
    <row r="14" spans="2:3" x14ac:dyDescent="0.25">
      <c r="B14" s="20" t="s">
        <v>105</v>
      </c>
      <c r="C14" s="14">
        <v>397829.62</v>
      </c>
    </row>
    <row r="15" spans="2:3" x14ac:dyDescent="0.25">
      <c r="B15" s="20" t="s">
        <v>106</v>
      </c>
      <c r="C15" s="14">
        <v>438642.22</v>
      </c>
    </row>
    <row r="16" spans="2:3" x14ac:dyDescent="0.25">
      <c r="B16" s="20" t="s">
        <v>107</v>
      </c>
      <c r="C16" s="14">
        <v>243385.53</v>
      </c>
    </row>
    <row r="17" spans="2:3" x14ac:dyDescent="0.25">
      <c r="B17" s="20" t="s">
        <v>108</v>
      </c>
      <c r="C17" s="14">
        <v>2026165.44</v>
      </c>
    </row>
    <row r="18" spans="2:3" x14ac:dyDescent="0.25">
      <c r="B18" s="20" t="s">
        <v>109</v>
      </c>
      <c r="C18" s="14">
        <v>3932729.47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1075-9CBD-44B4-B3C2-149A193F0D76}">
  <dimension ref="B1:D27"/>
  <sheetViews>
    <sheetView zoomScale="120" zoomScaleNormal="120" workbookViewId="0">
      <selection activeCell="B4" sqref="B4:D27"/>
    </sheetView>
  </sheetViews>
  <sheetFormatPr defaultRowHeight="15" x14ac:dyDescent="0.25"/>
  <cols>
    <col min="1" max="1" width="2.7109375" customWidth="1"/>
    <col min="2" max="2" width="7.28515625" bestFit="1" customWidth="1"/>
    <col min="3" max="3" width="15.5703125" bestFit="1" customWidth="1"/>
    <col min="4" max="4" width="17" bestFit="1" customWidth="1"/>
    <col min="5" max="5" width="12.28515625" bestFit="1" customWidth="1"/>
  </cols>
  <sheetData>
    <row r="1" spans="2:4" ht="39" x14ac:dyDescent="0.7">
      <c r="B1" s="2" t="s">
        <v>5</v>
      </c>
    </row>
    <row r="2" spans="2:4" ht="18.75" x14ac:dyDescent="0.3">
      <c r="B2" s="6" t="s">
        <v>88</v>
      </c>
    </row>
    <row r="4" spans="2:4" x14ac:dyDescent="0.25">
      <c r="B4" t="s">
        <v>3</v>
      </c>
      <c r="C4" t="s">
        <v>9</v>
      </c>
      <c r="D4" t="s">
        <v>10</v>
      </c>
    </row>
    <row r="5" spans="2:4" x14ac:dyDescent="0.25">
      <c r="B5">
        <v>2002</v>
      </c>
      <c r="C5">
        <v>1</v>
      </c>
      <c r="D5">
        <v>9.0120000000000005</v>
      </c>
    </row>
    <row r="6" spans="2:4" x14ac:dyDescent="0.25">
      <c r="B6">
        <v>2003</v>
      </c>
      <c r="C6">
        <v>2</v>
      </c>
      <c r="D6">
        <v>24.305</v>
      </c>
    </row>
    <row r="7" spans="2:4" x14ac:dyDescent="0.25">
      <c r="B7">
        <v>2004</v>
      </c>
      <c r="C7">
        <v>3</v>
      </c>
      <c r="D7">
        <v>38.755000000000003</v>
      </c>
    </row>
    <row r="8" spans="2:4" x14ac:dyDescent="0.25">
      <c r="B8">
        <v>2005</v>
      </c>
      <c r="C8">
        <v>4</v>
      </c>
      <c r="D8">
        <v>60.844999999999999</v>
      </c>
    </row>
    <row r="9" spans="2:4" x14ac:dyDescent="0.25">
      <c r="B9">
        <v>2006</v>
      </c>
      <c r="C9">
        <v>5</v>
      </c>
      <c r="D9">
        <v>68.930999999999997</v>
      </c>
    </row>
    <row r="10" spans="2:4" x14ac:dyDescent="0.25">
      <c r="B10">
        <v>2007</v>
      </c>
      <c r="C10">
        <v>6</v>
      </c>
      <c r="D10">
        <v>68.197000000000003</v>
      </c>
    </row>
    <row r="11" spans="2:4" x14ac:dyDescent="0.25">
      <c r="B11">
        <v>2008</v>
      </c>
      <c r="C11">
        <v>7</v>
      </c>
      <c r="D11">
        <v>51.594999999999999</v>
      </c>
    </row>
    <row r="12" spans="2:4" x14ac:dyDescent="0.25">
      <c r="B12">
        <v>2009</v>
      </c>
      <c r="C12">
        <v>8</v>
      </c>
      <c r="D12">
        <v>58.777999999999999</v>
      </c>
    </row>
    <row r="13" spans="2:4" x14ac:dyDescent="0.25">
      <c r="B13">
        <v>2010</v>
      </c>
      <c r="C13">
        <v>9</v>
      </c>
      <c r="D13">
        <v>69.745000000000005</v>
      </c>
    </row>
    <row r="14" spans="2:4" x14ac:dyDescent="0.25">
      <c r="B14">
        <v>2011</v>
      </c>
      <c r="C14">
        <v>10</v>
      </c>
      <c r="D14">
        <v>72.534999999999997</v>
      </c>
    </row>
    <row r="15" spans="2:4" x14ac:dyDescent="0.25">
      <c r="B15">
        <v>2012</v>
      </c>
      <c r="C15">
        <v>11</v>
      </c>
      <c r="D15">
        <v>81.655000000000001</v>
      </c>
    </row>
    <row r="16" spans="2:4" x14ac:dyDescent="0.25">
      <c r="B16">
        <v>2013</v>
      </c>
      <c r="C16">
        <v>12</v>
      </c>
      <c r="D16">
        <v>90.096999999999994</v>
      </c>
    </row>
    <row r="17" spans="2:4" x14ac:dyDescent="0.25">
      <c r="B17">
        <v>2014</v>
      </c>
      <c r="C17">
        <v>13</v>
      </c>
      <c r="D17">
        <v>66.224999999999994</v>
      </c>
    </row>
    <row r="18" spans="2:4" x14ac:dyDescent="0.25">
      <c r="B18">
        <v>2015</v>
      </c>
      <c r="C18">
        <v>14</v>
      </c>
      <c r="D18">
        <v>72.665000000000006</v>
      </c>
    </row>
    <row r="19" spans="2:4" x14ac:dyDescent="0.25">
      <c r="B19">
        <v>2016</v>
      </c>
      <c r="C19">
        <v>15</v>
      </c>
      <c r="D19">
        <v>82.072999999999993</v>
      </c>
    </row>
    <row r="20" spans="2:4" x14ac:dyDescent="0.25">
      <c r="B20">
        <v>2017</v>
      </c>
      <c r="C20">
        <v>16</v>
      </c>
      <c r="D20">
        <v>84.545000000000002</v>
      </c>
    </row>
    <row r="21" spans="2:4" x14ac:dyDescent="0.25">
      <c r="B21">
        <v>2018</v>
      </c>
      <c r="C21">
        <v>17</v>
      </c>
      <c r="D21">
        <v>97.674999999999997</v>
      </c>
    </row>
    <row r="22" spans="2:4" x14ac:dyDescent="0.25">
      <c r="B22">
        <v>2019</v>
      </c>
      <c r="C22">
        <v>18</v>
      </c>
      <c r="D22">
        <v>96.427999999999997</v>
      </c>
    </row>
    <row r="23" spans="2:4" x14ac:dyDescent="0.25">
      <c r="B23">
        <v>2020</v>
      </c>
      <c r="C23">
        <v>19</v>
      </c>
      <c r="D23">
        <v>92.745000000000005</v>
      </c>
    </row>
    <row r="24" spans="2:4" x14ac:dyDescent="0.25">
      <c r="B24">
        <v>2021</v>
      </c>
      <c r="C24">
        <v>20</v>
      </c>
      <c r="D24">
        <v>95.191999999999993</v>
      </c>
    </row>
    <row r="25" spans="2:4" x14ac:dyDescent="0.25">
      <c r="B25">
        <v>2022</v>
      </c>
      <c r="C25">
        <v>21</v>
      </c>
      <c r="D25">
        <v>99.075000000000003</v>
      </c>
    </row>
    <row r="26" spans="2:4" x14ac:dyDescent="0.25">
      <c r="B26">
        <v>2023</v>
      </c>
      <c r="C26">
        <v>22</v>
      </c>
      <c r="D26">
        <v>103.315</v>
      </c>
    </row>
    <row r="27" spans="2:4" x14ac:dyDescent="0.25">
      <c r="B27">
        <v>2024</v>
      </c>
      <c r="C27">
        <v>23</v>
      </c>
      <c r="D27">
        <v>102.714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AD268-C2AA-4052-850D-72E3E6FAAA79}">
  <dimension ref="A1:E37"/>
  <sheetViews>
    <sheetView workbookViewId="0">
      <selection activeCell="A25" sqref="A25:E25"/>
    </sheetView>
  </sheetViews>
  <sheetFormatPr defaultRowHeight="15" x14ac:dyDescent="0.25"/>
  <cols>
    <col min="1" max="1" width="15.5703125" customWidth="1"/>
    <col min="2" max="2" width="19" customWidth="1"/>
    <col min="3" max="3" width="27.85546875" customWidth="1"/>
    <col min="4" max="4" width="42.5703125" customWidth="1"/>
    <col min="5" max="5" width="42.7109375" customWidth="1"/>
  </cols>
  <sheetData>
    <row r="1" spans="1:5" x14ac:dyDescent="0.25">
      <c r="A1" t="s">
        <v>92</v>
      </c>
      <c r="B1" t="s">
        <v>93</v>
      </c>
      <c r="C1" t="s">
        <v>94</v>
      </c>
      <c r="D1" t="s">
        <v>95</v>
      </c>
      <c r="E1" t="s">
        <v>96</v>
      </c>
    </row>
    <row r="2" spans="1:5" x14ac:dyDescent="0.25">
      <c r="A2" s="16">
        <v>44957</v>
      </c>
      <c r="B2" s="17">
        <v>7109500</v>
      </c>
    </row>
    <row r="3" spans="1:5" x14ac:dyDescent="0.25">
      <c r="A3" s="16">
        <v>44985</v>
      </c>
      <c r="B3" s="17">
        <v>4481000</v>
      </c>
    </row>
    <row r="4" spans="1:5" x14ac:dyDescent="0.25">
      <c r="A4" s="16">
        <v>45016</v>
      </c>
      <c r="B4" s="17">
        <v>6354500</v>
      </c>
    </row>
    <row r="5" spans="1:5" x14ac:dyDescent="0.25">
      <c r="A5" s="16">
        <v>45046</v>
      </c>
      <c r="B5" s="17">
        <v>6307500</v>
      </c>
    </row>
    <row r="6" spans="1:5" x14ac:dyDescent="0.25">
      <c r="A6" s="16">
        <v>45077</v>
      </c>
      <c r="B6" s="17">
        <v>6924500</v>
      </c>
    </row>
    <row r="7" spans="1:5" x14ac:dyDescent="0.25">
      <c r="A7" s="16">
        <v>45107</v>
      </c>
      <c r="B7" s="17">
        <v>10296500</v>
      </c>
    </row>
    <row r="8" spans="1:5" x14ac:dyDescent="0.25">
      <c r="A8" s="16">
        <v>45138</v>
      </c>
      <c r="B8" s="17">
        <v>8421000</v>
      </c>
    </row>
    <row r="9" spans="1:5" x14ac:dyDescent="0.25">
      <c r="A9" s="16">
        <v>45169</v>
      </c>
      <c r="B9" s="17">
        <v>8862000</v>
      </c>
    </row>
    <row r="10" spans="1:5" x14ac:dyDescent="0.25">
      <c r="A10" s="16">
        <v>45199</v>
      </c>
      <c r="B10" s="17">
        <v>9231000</v>
      </c>
    </row>
    <row r="11" spans="1:5" x14ac:dyDescent="0.25">
      <c r="A11" s="16">
        <v>45230</v>
      </c>
      <c r="B11" s="17">
        <v>8178500</v>
      </c>
    </row>
    <row r="12" spans="1:5" x14ac:dyDescent="0.25">
      <c r="A12" s="16">
        <v>45260</v>
      </c>
      <c r="B12" s="17">
        <v>9437000</v>
      </c>
    </row>
    <row r="13" spans="1:5" x14ac:dyDescent="0.25">
      <c r="A13" s="16">
        <v>45291</v>
      </c>
      <c r="B13" s="17">
        <v>17138500</v>
      </c>
    </row>
    <row r="14" spans="1:5" x14ac:dyDescent="0.25">
      <c r="A14" s="16">
        <v>45322</v>
      </c>
      <c r="B14" s="17">
        <v>7745500</v>
      </c>
    </row>
    <row r="15" spans="1:5" x14ac:dyDescent="0.25">
      <c r="A15" s="16">
        <v>45351</v>
      </c>
      <c r="B15" s="17">
        <v>5823500</v>
      </c>
    </row>
    <row r="16" spans="1:5" x14ac:dyDescent="0.25">
      <c r="A16" s="16">
        <v>45382</v>
      </c>
      <c r="B16" s="17">
        <v>5479000</v>
      </c>
    </row>
    <row r="17" spans="1:5" x14ac:dyDescent="0.25">
      <c r="A17" s="16">
        <v>45412</v>
      </c>
      <c r="B17" s="17">
        <v>4841000</v>
      </c>
    </row>
    <row r="18" spans="1:5" x14ac:dyDescent="0.25">
      <c r="A18" s="16">
        <v>45443</v>
      </c>
      <c r="B18" s="17">
        <v>6967500</v>
      </c>
    </row>
    <row r="19" spans="1:5" x14ac:dyDescent="0.25">
      <c r="A19" s="16">
        <v>45473</v>
      </c>
      <c r="B19" s="17">
        <v>9072500</v>
      </c>
    </row>
    <row r="20" spans="1:5" x14ac:dyDescent="0.25">
      <c r="A20" s="16">
        <v>45504</v>
      </c>
      <c r="B20" s="17">
        <v>9569000</v>
      </c>
    </row>
    <row r="21" spans="1:5" x14ac:dyDescent="0.25">
      <c r="A21" s="16">
        <v>45535</v>
      </c>
      <c r="B21" s="17">
        <v>9909000</v>
      </c>
    </row>
    <row r="22" spans="1:5" x14ac:dyDescent="0.25">
      <c r="A22" s="16">
        <v>45565</v>
      </c>
      <c r="B22" s="17">
        <v>10188500</v>
      </c>
    </row>
    <row r="23" spans="1:5" x14ac:dyDescent="0.25">
      <c r="A23" s="16">
        <v>45596</v>
      </c>
      <c r="B23" s="17">
        <v>7826500</v>
      </c>
    </row>
    <row r="24" spans="1:5" x14ac:dyDescent="0.25">
      <c r="A24" s="16">
        <v>45626</v>
      </c>
      <c r="B24" s="17">
        <v>9905500</v>
      </c>
    </row>
    <row r="25" spans="1:5" x14ac:dyDescent="0.25">
      <c r="A25" s="16">
        <v>45657</v>
      </c>
      <c r="B25" s="17">
        <v>18007500</v>
      </c>
      <c r="C25" s="17">
        <v>18007500</v>
      </c>
      <c r="D25" s="17">
        <v>18007500</v>
      </c>
      <c r="E25" s="17">
        <v>18007500</v>
      </c>
    </row>
    <row r="26" spans="1:5" x14ac:dyDescent="0.25">
      <c r="A26" s="16">
        <v>45688</v>
      </c>
      <c r="C26" s="17">
        <f>_xlfn.FORECAST.ETS(A26,$B$2:$B$25,$A$2:$A$25,12,1)</f>
        <v>7884427.011197025</v>
      </c>
      <c r="D26" s="17">
        <f>C26-_xlfn.FORECAST.ETS.CONFINT(A26,$B$2:$B$25,$A$2:$A$25,0.95,12,1)</f>
        <v>6492440.4382574912</v>
      </c>
      <c r="E26" s="17">
        <f>C26+_xlfn.FORECAST.ETS.CONFINT(A26,$B$2:$B$25,$A$2:$A$25,0.95,12,1)</f>
        <v>9276413.5841365587</v>
      </c>
    </row>
    <row r="27" spans="1:5" x14ac:dyDescent="0.25">
      <c r="A27" s="16">
        <v>45719</v>
      </c>
      <c r="C27" s="17">
        <f>_xlfn.FORECAST.ETS(A27,$B$2:$B$25,$A$2:$A$25,12,1)</f>
        <v>5839489.775294276</v>
      </c>
      <c r="D27" s="17">
        <f>C27-_xlfn.FORECAST.ETS.CONFINT(A27,$B$2:$B$25,$A$2:$A$25,0.95,12,1)</f>
        <v>4447496.9384292578</v>
      </c>
      <c r="E27" s="17">
        <f>C27+_xlfn.FORECAST.ETS.CONFINT(A27,$B$2:$B$25,$A$2:$A$25,0.95,12,1)</f>
        <v>7231482.6121592941</v>
      </c>
    </row>
    <row r="28" spans="1:5" x14ac:dyDescent="0.25">
      <c r="A28" s="16">
        <v>45747</v>
      </c>
      <c r="C28" s="17">
        <f>_xlfn.FORECAST.ETS(A28,$B$2:$B$25,$A$2:$A$25,12,1)</f>
        <v>5920596.7561292425</v>
      </c>
      <c r="D28" s="17">
        <f>C28-_xlfn.FORECAST.ETS.CONFINT(A28,$B$2:$B$25,$A$2:$A$25,0.95,12,1)</f>
        <v>4528592.7834662944</v>
      </c>
      <c r="E28" s="17">
        <f>C28+_xlfn.FORECAST.ETS.CONFINT(A28,$B$2:$B$25,$A$2:$A$25,0.95,12,1)</f>
        <v>7312600.7287921906</v>
      </c>
    </row>
    <row r="29" spans="1:5" x14ac:dyDescent="0.25">
      <c r="A29" s="16">
        <v>45778</v>
      </c>
      <c r="C29" s="17">
        <f>_xlfn.FORECAST.ETS(A29,$B$2:$B$25,$A$2:$A$25,12,1)</f>
        <v>5402336.822975914</v>
      </c>
      <c r="D29" s="17">
        <f>C29-_xlfn.FORECAST.ETS.CONFINT(A29,$B$2:$B$25,$A$2:$A$25,0.95,12,1)</f>
        <v>4010315.4508070415</v>
      </c>
      <c r="E29" s="17">
        <f>C29+_xlfn.FORECAST.ETS.CONFINT(A29,$B$2:$B$25,$A$2:$A$25,0.95,12,1)</f>
        <v>6794358.1951447865</v>
      </c>
    </row>
    <row r="30" spans="1:5" x14ac:dyDescent="0.25">
      <c r="A30" s="16">
        <v>45808</v>
      </c>
      <c r="C30" s="17">
        <f>_xlfn.FORECAST.ETS(A30,$B$2:$B$25,$A$2:$A$25,12,1)</f>
        <v>7254266.5300840251</v>
      </c>
      <c r="D30" s="17">
        <f>C30-_xlfn.FORECAST.ETS.CONFINT(A30,$B$2:$B$25,$A$2:$A$25,0.95,12,1)</f>
        <v>5862220.1030086912</v>
      </c>
      <c r="E30" s="17">
        <f>C30+_xlfn.FORECAST.ETS.CONFINT(A30,$B$2:$B$25,$A$2:$A$25,0.95,12,1)</f>
        <v>8646312.957159359</v>
      </c>
    </row>
    <row r="31" spans="1:5" x14ac:dyDescent="0.25">
      <c r="A31" s="16">
        <v>45839</v>
      </c>
      <c r="C31" s="17">
        <f>_xlfn.FORECAST.ETS(A31,$B$2:$B$25,$A$2:$A$25,12,1)</f>
        <v>10010577.199028669</v>
      </c>
      <c r="D31" s="17">
        <f>C31-_xlfn.FORECAST.ETS.CONFINT(A31,$B$2:$B$25,$A$2:$A$25,0.95,12,1)</f>
        <v>8618496.6701663677</v>
      </c>
      <c r="E31" s="17">
        <f>C31+_xlfn.FORECAST.ETS.CONFINT(A31,$B$2:$B$25,$A$2:$A$25,0.95,12,1)</f>
        <v>11402657.72789097</v>
      </c>
    </row>
    <row r="32" spans="1:5" x14ac:dyDescent="0.25">
      <c r="A32" s="16">
        <v>45869</v>
      </c>
      <c r="C32" s="17">
        <f>_xlfn.FORECAST.ETS(A32,$B$2:$B$25,$A$2:$A$25,12,1)</f>
        <v>9409049.2825655323</v>
      </c>
      <c r="D32" s="17">
        <f>C32-_xlfn.FORECAST.ETS.CONFINT(A32,$B$2:$B$25,$A$2:$A$25,0.95,12,1)</f>
        <v>8016924.2138518132</v>
      </c>
      <c r="E32" s="17">
        <f>C32+_xlfn.FORECAST.ETS.CONFINT(A32,$B$2:$B$25,$A$2:$A$25,0.95,12,1)</f>
        <v>10801174.351279251</v>
      </c>
    </row>
    <row r="33" spans="1:5" x14ac:dyDescent="0.25">
      <c r="A33" s="16">
        <v>45900</v>
      </c>
      <c r="C33" s="17">
        <f>_xlfn.FORECAST.ETS(A33,$B$2:$B$25,$A$2:$A$25,12,1)</f>
        <v>9818078.0479267836</v>
      </c>
      <c r="D33" s="17">
        <f>C33-_xlfn.FORECAST.ETS.CONFINT(A33,$B$2:$B$25,$A$2:$A$25,0.95,12,1)</f>
        <v>8425896.6105065979</v>
      </c>
      <c r="E33" s="17">
        <f>C33+_xlfn.FORECAST.ETS.CONFINT(A33,$B$2:$B$25,$A$2:$A$25,0.95,12,1)</f>
        <v>11210259.485346969</v>
      </c>
    </row>
    <row r="34" spans="1:5" x14ac:dyDescent="0.25">
      <c r="A34" s="16">
        <v>45931</v>
      </c>
      <c r="C34" s="17">
        <f>_xlfn.FORECAST.ETS(A34,$B$2:$B$25,$A$2:$A$25,12,1)</f>
        <v>10135123.588341638</v>
      </c>
      <c r="D34" s="17">
        <f>C34-_xlfn.FORECAST.ETS.CONFINT(A34,$B$2:$B$25,$A$2:$A$25,0.95,12,1)</f>
        <v>8742872.5630738307</v>
      </c>
      <c r="E34" s="17">
        <f>C34+_xlfn.FORECAST.ETS.CONFINT(A34,$B$2:$B$25,$A$2:$A$25,0.95,12,1)</f>
        <v>11527374.613609446</v>
      </c>
    </row>
    <row r="35" spans="1:5" x14ac:dyDescent="0.25">
      <c r="A35" s="16">
        <v>45961</v>
      </c>
      <c r="C35" s="17">
        <f>_xlfn.FORECAST.ETS(A35,$B$2:$B$25,$A$2:$A$25,12,1)</f>
        <v>8375483.6967930682</v>
      </c>
      <c r="D35" s="17">
        <f>C35-_xlfn.FORECAST.ETS.CONFINT(A35,$B$2:$B$25,$A$2:$A$25,0.95,12,1)</f>
        <v>6983148.4748798292</v>
      </c>
      <c r="E35" s="17">
        <f>C35+_xlfn.FORECAST.ETS.CONFINT(A35,$B$2:$B$25,$A$2:$A$25,0.95,12,1)</f>
        <v>9767818.9187063072</v>
      </c>
    </row>
    <row r="36" spans="1:5" x14ac:dyDescent="0.25">
      <c r="A36" s="16">
        <v>45992</v>
      </c>
      <c r="C36" s="17">
        <f>_xlfn.FORECAST.ETS(A36,$B$2:$B$25,$A$2:$A$25,12,1)</f>
        <v>10076178.042221887</v>
      </c>
      <c r="D36" s="17">
        <f>C36-_xlfn.FORECAST.ETS.CONFINT(A36,$B$2:$B$25,$A$2:$A$25,0.95,12,1)</f>
        <v>8683742.6259768959</v>
      </c>
      <c r="E36" s="17">
        <f>C36+_xlfn.FORECAST.ETS.CONFINT(A36,$B$2:$B$25,$A$2:$A$25,0.95,12,1)</f>
        <v>11468613.458466878</v>
      </c>
    </row>
    <row r="37" spans="1:5" x14ac:dyDescent="0.25">
      <c r="A37" s="16">
        <v>46022</v>
      </c>
      <c r="C37" s="17">
        <f>_xlfn.FORECAST.ETS(A37,$B$2:$B$25,$A$2:$A$25,12,1)</f>
        <v>17831365.610667542</v>
      </c>
      <c r="D37" s="17">
        <f>C37-_xlfn.FORECAST.ETS.CONFINT(A37,$B$2:$B$25,$A$2:$A$25,0.95,12,1)</f>
        <v>16438812.614436515</v>
      </c>
      <c r="E37" s="17">
        <f>C37+_xlfn.FORECAST.ETS.CONFINT(A37,$B$2:$B$25,$A$2:$A$25,0.95,12,1)</f>
        <v>19223918.606898569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35A89-31AD-41A5-9602-F3C573CF44E8}">
  <dimension ref="B1:C735"/>
  <sheetViews>
    <sheetView zoomScale="120" zoomScaleNormal="120" workbookViewId="0">
      <selection activeCell="B5" sqref="B4:C28"/>
    </sheetView>
  </sheetViews>
  <sheetFormatPr defaultRowHeight="15" x14ac:dyDescent="0.25"/>
  <cols>
    <col min="1" max="1" width="2.85546875" customWidth="1"/>
    <col min="2" max="2" width="16" bestFit="1" customWidth="1"/>
    <col min="3" max="3" width="19.28515625" style="15" bestFit="1" customWidth="1"/>
  </cols>
  <sheetData>
    <row r="1" spans="2:3" ht="39" x14ac:dyDescent="0.7">
      <c r="B1" s="2" t="s">
        <v>5</v>
      </c>
    </row>
    <row r="2" spans="2:3" ht="18.75" x14ac:dyDescent="0.3">
      <c r="B2" s="6" t="s">
        <v>89</v>
      </c>
    </row>
    <row r="4" spans="2:3" x14ac:dyDescent="0.25">
      <c r="B4" t="s">
        <v>92</v>
      </c>
      <c r="C4" s="15" t="s">
        <v>93</v>
      </c>
    </row>
    <row r="5" spans="2:3" x14ac:dyDescent="0.25">
      <c r="B5" s="13">
        <v>44957</v>
      </c>
      <c r="C5" s="15">
        <v>7109500</v>
      </c>
    </row>
    <row r="6" spans="2:3" x14ac:dyDescent="0.25">
      <c r="B6" s="13">
        <v>44985</v>
      </c>
      <c r="C6" s="15">
        <v>4481000</v>
      </c>
    </row>
    <row r="7" spans="2:3" x14ac:dyDescent="0.25">
      <c r="B7" s="13">
        <v>45016</v>
      </c>
      <c r="C7" s="15">
        <v>6354500</v>
      </c>
    </row>
    <row r="8" spans="2:3" x14ac:dyDescent="0.25">
      <c r="B8" s="13">
        <v>45046</v>
      </c>
      <c r="C8" s="15">
        <v>6307500</v>
      </c>
    </row>
    <row r="9" spans="2:3" x14ac:dyDescent="0.25">
      <c r="B9" s="13">
        <v>45077</v>
      </c>
      <c r="C9" s="15">
        <v>6924500</v>
      </c>
    </row>
    <row r="10" spans="2:3" x14ac:dyDescent="0.25">
      <c r="B10" s="13">
        <v>45107</v>
      </c>
      <c r="C10" s="15">
        <v>10296500</v>
      </c>
    </row>
    <row r="11" spans="2:3" x14ac:dyDescent="0.25">
      <c r="B11" s="13">
        <v>45138</v>
      </c>
      <c r="C11" s="15">
        <v>8421000</v>
      </c>
    </row>
    <row r="12" spans="2:3" x14ac:dyDescent="0.25">
      <c r="B12" s="13">
        <v>45169</v>
      </c>
      <c r="C12" s="15">
        <v>8862000</v>
      </c>
    </row>
    <row r="13" spans="2:3" x14ac:dyDescent="0.25">
      <c r="B13" s="13">
        <v>45199</v>
      </c>
      <c r="C13" s="15">
        <v>9231000</v>
      </c>
    </row>
    <row r="14" spans="2:3" x14ac:dyDescent="0.25">
      <c r="B14" s="13">
        <v>45230</v>
      </c>
      <c r="C14" s="15">
        <v>8178500</v>
      </c>
    </row>
    <row r="15" spans="2:3" x14ac:dyDescent="0.25">
      <c r="B15" s="13">
        <v>45260</v>
      </c>
      <c r="C15" s="15">
        <v>9437000</v>
      </c>
    </row>
    <row r="16" spans="2:3" x14ac:dyDescent="0.25">
      <c r="B16" s="13">
        <v>45291</v>
      </c>
      <c r="C16" s="15">
        <v>17138500</v>
      </c>
    </row>
    <row r="17" spans="2:3" x14ac:dyDescent="0.25">
      <c r="B17" s="13">
        <v>45322</v>
      </c>
      <c r="C17" s="15">
        <v>7745500</v>
      </c>
    </row>
    <row r="18" spans="2:3" x14ac:dyDescent="0.25">
      <c r="B18" s="13">
        <v>45351</v>
      </c>
      <c r="C18" s="15">
        <v>5823500</v>
      </c>
    </row>
    <row r="19" spans="2:3" x14ac:dyDescent="0.25">
      <c r="B19" s="13">
        <v>45382</v>
      </c>
      <c r="C19" s="15">
        <v>5479000</v>
      </c>
    </row>
    <row r="20" spans="2:3" x14ac:dyDescent="0.25">
      <c r="B20" s="13">
        <v>45412</v>
      </c>
      <c r="C20" s="15">
        <v>4841000</v>
      </c>
    </row>
    <row r="21" spans="2:3" x14ac:dyDescent="0.25">
      <c r="B21" s="13">
        <v>45443</v>
      </c>
      <c r="C21" s="15">
        <v>6967500</v>
      </c>
    </row>
    <row r="22" spans="2:3" x14ac:dyDescent="0.25">
      <c r="B22" s="13">
        <v>45473</v>
      </c>
      <c r="C22" s="15">
        <v>9072500</v>
      </c>
    </row>
    <row r="23" spans="2:3" x14ac:dyDescent="0.25">
      <c r="B23" s="13">
        <v>45504</v>
      </c>
      <c r="C23" s="15">
        <v>9569000</v>
      </c>
    </row>
    <row r="24" spans="2:3" x14ac:dyDescent="0.25">
      <c r="B24" s="13">
        <v>45535</v>
      </c>
      <c r="C24" s="15">
        <v>9909000</v>
      </c>
    </row>
    <row r="25" spans="2:3" x14ac:dyDescent="0.25">
      <c r="B25" s="13">
        <v>45565</v>
      </c>
      <c r="C25" s="15">
        <v>10188500</v>
      </c>
    </row>
    <row r="26" spans="2:3" x14ac:dyDescent="0.25">
      <c r="B26" s="13">
        <v>45596</v>
      </c>
      <c r="C26" s="15">
        <v>7826500</v>
      </c>
    </row>
    <row r="27" spans="2:3" x14ac:dyDescent="0.25">
      <c r="B27" s="13">
        <v>45626</v>
      </c>
      <c r="C27" s="15">
        <v>9905500</v>
      </c>
    </row>
    <row r="28" spans="2:3" x14ac:dyDescent="0.25">
      <c r="B28" s="13">
        <v>45657</v>
      </c>
      <c r="C28" s="15">
        <v>18007500</v>
      </c>
    </row>
    <row r="29" spans="2:3" x14ac:dyDescent="0.25">
      <c r="B29" s="13"/>
    </row>
    <row r="30" spans="2:3" x14ac:dyDescent="0.25">
      <c r="B30" s="13"/>
    </row>
    <row r="31" spans="2:3" x14ac:dyDescent="0.25">
      <c r="B31" s="13"/>
    </row>
    <row r="32" spans="2:3" x14ac:dyDescent="0.25">
      <c r="B32" s="13"/>
    </row>
    <row r="33" spans="2:2" x14ac:dyDescent="0.25">
      <c r="B33" s="13"/>
    </row>
    <row r="34" spans="2:2" x14ac:dyDescent="0.25">
      <c r="B34" s="13"/>
    </row>
    <row r="35" spans="2:2" x14ac:dyDescent="0.25">
      <c r="B35" s="13"/>
    </row>
    <row r="36" spans="2:2" x14ac:dyDescent="0.25">
      <c r="B36" s="13"/>
    </row>
    <row r="37" spans="2:2" x14ac:dyDescent="0.25">
      <c r="B37" s="13"/>
    </row>
    <row r="38" spans="2:2" x14ac:dyDescent="0.25">
      <c r="B38" s="13"/>
    </row>
    <row r="39" spans="2:2" x14ac:dyDescent="0.25">
      <c r="B39" s="13"/>
    </row>
    <row r="40" spans="2:2" x14ac:dyDescent="0.25">
      <c r="B40" s="13"/>
    </row>
    <row r="41" spans="2:2" x14ac:dyDescent="0.25">
      <c r="B41" s="13"/>
    </row>
    <row r="42" spans="2:2" x14ac:dyDescent="0.25">
      <c r="B42" s="13"/>
    </row>
    <row r="43" spans="2:2" x14ac:dyDescent="0.25">
      <c r="B43" s="13"/>
    </row>
    <row r="44" spans="2:2" x14ac:dyDescent="0.25">
      <c r="B44" s="13"/>
    </row>
    <row r="45" spans="2:2" x14ac:dyDescent="0.25">
      <c r="B45" s="13"/>
    </row>
    <row r="46" spans="2:2" x14ac:dyDescent="0.25">
      <c r="B46" s="13"/>
    </row>
    <row r="47" spans="2:2" x14ac:dyDescent="0.25">
      <c r="B47" s="13"/>
    </row>
    <row r="48" spans="2:2" x14ac:dyDescent="0.25">
      <c r="B48" s="13"/>
    </row>
    <row r="49" spans="2:2" x14ac:dyDescent="0.25">
      <c r="B49" s="13"/>
    </row>
    <row r="50" spans="2:2" x14ac:dyDescent="0.25">
      <c r="B50" s="13"/>
    </row>
    <row r="51" spans="2:2" x14ac:dyDescent="0.25">
      <c r="B51" s="13"/>
    </row>
    <row r="52" spans="2:2" x14ac:dyDescent="0.25">
      <c r="B52" s="13"/>
    </row>
    <row r="53" spans="2:2" x14ac:dyDescent="0.25">
      <c r="B53" s="13"/>
    </row>
    <row r="54" spans="2:2" x14ac:dyDescent="0.25">
      <c r="B54" s="13"/>
    </row>
    <row r="55" spans="2:2" x14ac:dyDescent="0.25">
      <c r="B55" s="13"/>
    </row>
    <row r="56" spans="2:2" x14ac:dyDescent="0.25">
      <c r="B56" s="13"/>
    </row>
    <row r="57" spans="2:2" x14ac:dyDescent="0.25">
      <c r="B57" s="13"/>
    </row>
    <row r="58" spans="2:2" x14ac:dyDescent="0.25">
      <c r="B58" s="13"/>
    </row>
    <row r="59" spans="2:2" x14ac:dyDescent="0.25">
      <c r="B59" s="13"/>
    </row>
    <row r="60" spans="2:2" x14ac:dyDescent="0.25">
      <c r="B60" s="13"/>
    </row>
    <row r="61" spans="2:2" x14ac:dyDescent="0.25">
      <c r="B61" s="13"/>
    </row>
    <row r="62" spans="2:2" x14ac:dyDescent="0.25">
      <c r="B62" s="13"/>
    </row>
    <row r="63" spans="2:2" x14ac:dyDescent="0.25">
      <c r="B63" s="13"/>
    </row>
    <row r="64" spans="2:2" x14ac:dyDescent="0.25">
      <c r="B64" s="13"/>
    </row>
    <row r="65" spans="2:2" x14ac:dyDescent="0.25">
      <c r="B65" s="13"/>
    </row>
    <row r="66" spans="2:2" x14ac:dyDescent="0.25">
      <c r="B66" s="13"/>
    </row>
    <row r="67" spans="2:2" x14ac:dyDescent="0.25">
      <c r="B67" s="13"/>
    </row>
    <row r="68" spans="2:2" x14ac:dyDescent="0.25">
      <c r="B68" s="13"/>
    </row>
    <row r="69" spans="2:2" x14ac:dyDescent="0.25">
      <c r="B69" s="13"/>
    </row>
    <row r="70" spans="2:2" x14ac:dyDescent="0.25">
      <c r="B70" s="13"/>
    </row>
    <row r="71" spans="2:2" x14ac:dyDescent="0.25">
      <c r="B71" s="13"/>
    </row>
    <row r="72" spans="2:2" x14ac:dyDescent="0.25">
      <c r="B72" s="13"/>
    </row>
    <row r="73" spans="2:2" x14ac:dyDescent="0.25">
      <c r="B73" s="13"/>
    </row>
    <row r="74" spans="2:2" x14ac:dyDescent="0.25">
      <c r="B74" s="13"/>
    </row>
    <row r="75" spans="2:2" x14ac:dyDescent="0.25">
      <c r="B75" s="13"/>
    </row>
    <row r="76" spans="2:2" x14ac:dyDescent="0.25">
      <c r="B76" s="13"/>
    </row>
    <row r="77" spans="2:2" x14ac:dyDescent="0.25">
      <c r="B77" s="13"/>
    </row>
    <row r="78" spans="2:2" x14ac:dyDescent="0.25">
      <c r="B78" s="13"/>
    </row>
    <row r="79" spans="2:2" x14ac:dyDescent="0.25">
      <c r="B79" s="13"/>
    </row>
    <row r="80" spans="2:2" x14ac:dyDescent="0.25">
      <c r="B80" s="13"/>
    </row>
    <row r="81" spans="2:2" x14ac:dyDescent="0.25">
      <c r="B81" s="13"/>
    </row>
    <row r="82" spans="2:2" x14ac:dyDescent="0.25">
      <c r="B82" s="13"/>
    </row>
    <row r="83" spans="2:2" x14ac:dyDescent="0.25">
      <c r="B83" s="13"/>
    </row>
    <row r="84" spans="2:2" x14ac:dyDescent="0.25">
      <c r="B84" s="13"/>
    </row>
    <row r="85" spans="2:2" x14ac:dyDescent="0.25">
      <c r="B85" s="13"/>
    </row>
    <row r="86" spans="2:2" x14ac:dyDescent="0.25">
      <c r="B86" s="13"/>
    </row>
    <row r="87" spans="2:2" x14ac:dyDescent="0.25">
      <c r="B87" s="13"/>
    </row>
    <row r="88" spans="2:2" x14ac:dyDescent="0.25">
      <c r="B88" s="13"/>
    </row>
    <row r="89" spans="2:2" x14ac:dyDescent="0.25">
      <c r="B89" s="13"/>
    </row>
    <row r="90" spans="2:2" x14ac:dyDescent="0.25">
      <c r="B90" s="13"/>
    </row>
    <row r="91" spans="2:2" x14ac:dyDescent="0.25">
      <c r="B91" s="13"/>
    </row>
    <row r="92" spans="2:2" x14ac:dyDescent="0.25">
      <c r="B92" s="13"/>
    </row>
    <row r="93" spans="2:2" x14ac:dyDescent="0.25">
      <c r="B93" s="13"/>
    </row>
    <row r="94" spans="2:2" x14ac:dyDescent="0.25">
      <c r="B94" s="13"/>
    </row>
    <row r="95" spans="2:2" x14ac:dyDescent="0.25">
      <c r="B95" s="13"/>
    </row>
    <row r="96" spans="2:2" x14ac:dyDescent="0.25">
      <c r="B96" s="13"/>
    </row>
    <row r="97" spans="2:2" x14ac:dyDescent="0.25">
      <c r="B97" s="13"/>
    </row>
    <row r="98" spans="2:2" x14ac:dyDescent="0.25">
      <c r="B98" s="13"/>
    </row>
    <row r="99" spans="2:2" x14ac:dyDescent="0.25">
      <c r="B99" s="13"/>
    </row>
    <row r="100" spans="2:2" x14ac:dyDescent="0.25">
      <c r="B100" s="13"/>
    </row>
    <row r="101" spans="2:2" x14ac:dyDescent="0.25">
      <c r="B101" s="13"/>
    </row>
    <row r="102" spans="2:2" x14ac:dyDescent="0.25">
      <c r="B102" s="13"/>
    </row>
    <row r="103" spans="2:2" x14ac:dyDescent="0.25">
      <c r="B103" s="13"/>
    </row>
    <row r="104" spans="2:2" x14ac:dyDescent="0.25">
      <c r="B104" s="13"/>
    </row>
    <row r="105" spans="2:2" x14ac:dyDescent="0.25">
      <c r="B105" s="13"/>
    </row>
    <row r="106" spans="2:2" x14ac:dyDescent="0.25">
      <c r="B106" s="13"/>
    </row>
    <row r="107" spans="2:2" x14ac:dyDescent="0.25">
      <c r="B107" s="13"/>
    </row>
    <row r="108" spans="2:2" x14ac:dyDescent="0.25">
      <c r="B108" s="13"/>
    </row>
    <row r="109" spans="2:2" x14ac:dyDescent="0.25">
      <c r="B109" s="13"/>
    </row>
    <row r="110" spans="2:2" x14ac:dyDescent="0.25">
      <c r="B110" s="13"/>
    </row>
    <row r="111" spans="2:2" x14ac:dyDescent="0.25">
      <c r="B111" s="13"/>
    </row>
    <row r="112" spans="2:2" x14ac:dyDescent="0.25">
      <c r="B112" s="13"/>
    </row>
    <row r="113" spans="2:2" x14ac:dyDescent="0.25">
      <c r="B113" s="13"/>
    </row>
    <row r="114" spans="2:2" x14ac:dyDescent="0.25">
      <c r="B114" s="13"/>
    </row>
    <row r="115" spans="2:2" x14ac:dyDescent="0.25">
      <c r="B115" s="13"/>
    </row>
    <row r="116" spans="2:2" x14ac:dyDescent="0.25">
      <c r="B116" s="13"/>
    </row>
    <row r="117" spans="2:2" x14ac:dyDescent="0.25">
      <c r="B117" s="13"/>
    </row>
    <row r="118" spans="2:2" x14ac:dyDescent="0.25">
      <c r="B118" s="13"/>
    </row>
    <row r="119" spans="2:2" x14ac:dyDescent="0.25">
      <c r="B119" s="13"/>
    </row>
    <row r="120" spans="2:2" x14ac:dyDescent="0.25">
      <c r="B120" s="13"/>
    </row>
    <row r="121" spans="2:2" x14ac:dyDescent="0.25">
      <c r="B121" s="13"/>
    </row>
    <row r="122" spans="2:2" x14ac:dyDescent="0.25">
      <c r="B122" s="13"/>
    </row>
    <row r="123" spans="2:2" x14ac:dyDescent="0.25">
      <c r="B123" s="13"/>
    </row>
    <row r="124" spans="2:2" x14ac:dyDescent="0.25">
      <c r="B124" s="13"/>
    </row>
    <row r="125" spans="2:2" x14ac:dyDescent="0.25">
      <c r="B125" s="13"/>
    </row>
    <row r="126" spans="2:2" x14ac:dyDescent="0.25">
      <c r="B126" s="13"/>
    </row>
    <row r="127" spans="2:2" x14ac:dyDescent="0.25">
      <c r="B127" s="13"/>
    </row>
    <row r="128" spans="2:2" x14ac:dyDescent="0.25">
      <c r="B128" s="13"/>
    </row>
    <row r="129" spans="2:2" x14ac:dyDescent="0.25">
      <c r="B129" s="13"/>
    </row>
    <row r="130" spans="2:2" x14ac:dyDescent="0.25">
      <c r="B130" s="13"/>
    </row>
    <row r="131" spans="2:2" x14ac:dyDescent="0.25">
      <c r="B131" s="13"/>
    </row>
    <row r="132" spans="2:2" x14ac:dyDescent="0.25">
      <c r="B132" s="13"/>
    </row>
    <row r="133" spans="2:2" x14ac:dyDescent="0.25">
      <c r="B133" s="13"/>
    </row>
    <row r="134" spans="2:2" x14ac:dyDescent="0.25">
      <c r="B134" s="13"/>
    </row>
    <row r="135" spans="2:2" x14ac:dyDescent="0.25">
      <c r="B135" s="13"/>
    </row>
    <row r="136" spans="2:2" x14ac:dyDescent="0.25">
      <c r="B136" s="13"/>
    </row>
    <row r="137" spans="2:2" x14ac:dyDescent="0.25">
      <c r="B137" s="13"/>
    </row>
    <row r="138" spans="2:2" x14ac:dyDescent="0.25">
      <c r="B138" s="13"/>
    </row>
    <row r="139" spans="2:2" x14ac:dyDescent="0.25">
      <c r="B139" s="13"/>
    </row>
    <row r="140" spans="2:2" x14ac:dyDescent="0.25">
      <c r="B140" s="13"/>
    </row>
    <row r="141" spans="2:2" x14ac:dyDescent="0.25">
      <c r="B141" s="13"/>
    </row>
    <row r="142" spans="2:2" x14ac:dyDescent="0.25">
      <c r="B142" s="13"/>
    </row>
    <row r="143" spans="2:2" x14ac:dyDescent="0.25">
      <c r="B143" s="13"/>
    </row>
    <row r="144" spans="2:2" x14ac:dyDescent="0.25">
      <c r="B144" s="13"/>
    </row>
    <row r="145" spans="2:2" x14ac:dyDescent="0.25">
      <c r="B145" s="13"/>
    </row>
    <row r="146" spans="2:2" x14ac:dyDescent="0.25">
      <c r="B146" s="13"/>
    </row>
    <row r="147" spans="2:2" x14ac:dyDescent="0.25">
      <c r="B147" s="13"/>
    </row>
    <row r="148" spans="2:2" x14ac:dyDescent="0.25">
      <c r="B148" s="13"/>
    </row>
    <row r="149" spans="2:2" x14ac:dyDescent="0.25">
      <c r="B149" s="13"/>
    </row>
    <row r="150" spans="2:2" x14ac:dyDescent="0.25">
      <c r="B150" s="13"/>
    </row>
    <row r="151" spans="2:2" x14ac:dyDescent="0.25">
      <c r="B151" s="13"/>
    </row>
    <row r="152" spans="2:2" x14ac:dyDescent="0.25">
      <c r="B152" s="13"/>
    </row>
    <row r="153" spans="2:2" x14ac:dyDescent="0.25">
      <c r="B153" s="13"/>
    </row>
    <row r="154" spans="2:2" x14ac:dyDescent="0.25">
      <c r="B154" s="13"/>
    </row>
    <row r="155" spans="2:2" x14ac:dyDescent="0.25">
      <c r="B155" s="13"/>
    </row>
    <row r="156" spans="2:2" x14ac:dyDescent="0.25">
      <c r="B156" s="13"/>
    </row>
    <row r="157" spans="2:2" x14ac:dyDescent="0.25">
      <c r="B157" s="13"/>
    </row>
    <row r="158" spans="2:2" x14ac:dyDescent="0.25">
      <c r="B158" s="13"/>
    </row>
    <row r="159" spans="2:2" x14ac:dyDescent="0.25">
      <c r="B159" s="13"/>
    </row>
    <row r="160" spans="2:2" x14ac:dyDescent="0.25">
      <c r="B160" s="13"/>
    </row>
    <row r="161" spans="2:2" x14ac:dyDescent="0.25">
      <c r="B161" s="13"/>
    </row>
    <row r="162" spans="2:2" x14ac:dyDescent="0.25">
      <c r="B162" s="13"/>
    </row>
    <row r="163" spans="2:2" x14ac:dyDescent="0.25">
      <c r="B163" s="13"/>
    </row>
    <row r="164" spans="2:2" x14ac:dyDescent="0.25">
      <c r="B164" s="13"/>
    </row>
    <row r="165" spans="2:2" x14ac:dyDescent="0.25">
      <c r="B165" s="13"/>
    </row>
    <row r="166" spans="2:2" x14ac:dyDescent="0.25">
      <c r="B166" s="13"/>
    </row>
    <row r="167" spans="2:2" x14ac:dyDescent="0.25">
      <c r="B167" s="13"/>
    </row>
    <row r="168" spans="2:2" x14ac:dyDescent="0.25">
      <c r="B168" s="13"/>
    </row>
    <row r="169" spans="2:2" x14ac:dyDescent="0.25">
      <c r="B169" s="13"/>
    </row>
    <row r="170" spans="2:2" x14ac:dyDescent="0.25">
      <c r="B170" s="13"/>
    </row>
    <row r="171" spans="2:2" x14ac:dyDescent="0.25">
      <c r="B171" s="13"/>
    </row>
    <row r="172" spans="2:2" x14ac:dyDescent="0.25">
      <c r="B172" s="13"/>
    </row>
    <row r="173" spans="2:2" x14ac:dyDescent="0.25">
      <c r="B173" s="13"/>
    </row>
    <row r="174" spans="2:2" x14ac:dyDescent="0.25">
      <c r="B174" s="13"/>
    </row>
    <row r="175" spans="2:2" x14ac:dyDescent="0.25">
      <c r="B175" s="13"/>
    </row>
    <row r="176" spans="2:2" x14ac:dyDescent="0.25">
      <c r="B176" s="13"/>
    </row>
    <row r="177" spans="2:2" x14ac:dyDescent="0.25">
      <c r="B177" s="13"/>
    </row>
    <row r="178" spans="2:2" x14ac:dyDescent="0.25">
      <c r="B178" s="13"/>
    </row>
    <row r="179" spans="2:2" x14ac:dyDescent="0.25">
      <c r="B179" s="13"/>
    </row>
    <row r="180" spans="2:2" x14ac:dyDescent="0.25">
      <c r="B180" s="13"/>
    </row>
    <row r="181" spans="2:2" x14ac:dyDescent="0.25">
      <c r="B181" s="13"/>
    </row>
    <row r="182" spans="2:2" x14ac:dyDescent="0.25">
      <c r="B182" s="13"/>
    </row>
    <row r="183" spans="2:2" x14ac:dyDescent="0.25">
      <c r="B183" s="13"/>
    </row>
    <row r="184" spans="2:2" x14ac:dyDescent="0.25">
      <c r="B184" s="13"/>
    </row>
    <row r="185" spans="2:2" x14ac:dyDescent="0.25">
      <c r="B185" s="13"/>
    </row>
    <row r="186" spans="2:2" x14ac:dyDescent="0.25">
      <c r="B186" s="13"/>
    </row>
    <row r="187" spans="2:2" x14ac:dyDescent="0.25">
      <c r="B187" s="13"/>
    </row>
    <row r="188" spans="2:2" x14ac:dyDescent="0.25">
      <c r="B188" s="13"/>
    </row>
    <row r="189" spans="2:2" x14ac:dyDescent="0.25">
      <c r="B189" s="13"/>
    </row>
    <row r="190" spans="2:2" x14ac:dyDescent="0.25">
      <c r="B190" s="13"/>
    </row>
    <row r="191" spans="2:2" x14ac:dyDescent="0.25">
      <c r="B191" s="13"/>
    </row>
    <row r="192" spans="2:2" x14ac:dyDescent="0.25">
      <c r="B192" s="13"/>
    </row>
    <row r="193" spans="2:2" x14ac:dyDescent="0.25">
      <c r="B193" s="13"/>
    </row>
    <row r="194" spans="2:2" x14ac:dyDescent="0.25">
      <c r="B194" s="13"/>
    </row>
    <row r="195" spans="2:2" x14ac:dyDescent="0.25">
      <c r="B195" s="13"/>
    </row>
    <row r="196" spans="2:2" x14ac:dyDescent="0.25">
      <c r="B196" s="13"/>
    </row>
    <row r="197" spans="2:2" x14ac:dyDescent="0.25">
      <c r="B197" s="13"/>
    </row>
    <row r="198" spans="2:2" x14ac:dyDescent="0.25">
      <c r="B198" s="13"/>
    </row>
    <row r="199" spans="2:2" x14ac:dyDescent="0.25">
      <c r="B199" s="13"/>
    </row>
    <row r="200" spans="2:2" x14ac:dyDescent="0.25">
      <c r="B200" s="13"/>
    </row>
    <row r="201" spans="2:2" x14ac:dyDescent="0.25">
      <c r="B201" s="13"/>
    </row>
    <row r="202" spans="2:2" x14ac:dyDescent="0.25">
      <c r="B202" s="13"/>
    </row>
    <row r="203" spans="2:2" x14ac:dyDescent="0.25">
      <c r="B203" s="13"/>
    </row>
    <row r="204" spans="2:2" x14ac:dyDescent="0.25">
      <c r="B204" s="13"/>
    </row>
    <row r="205" spans="2:2" x14ac:dyDescent="0.25">
      <c r="B205" s="13"/>
    </row>
    <row r="206" spans="2:2" x14ac:dyDescent="0.25">
      <c r="B206" s="13"/>
    </row>
    <row r="207" spans="2:2" x14ac:dyDescent="0.25">
      <c r="B207" s="13"/>
    </row>
    <row r="208" spans="2:2" x14ac:dyDescent="0.25">
      <c r="B208" s="13"/>
    </row>
    <row r="209" spans="2:2" x14ac:dyDescent="0.25">
      <c r="B209" s="13"/>
    </row>
    <row r="210" spans="2:2" x14ac:dyDescent="0.25">
      <c r="B210" s="13"/>
    </row>
    <row r="211" spans="2:2" x14ac:dyDescent="0.25">
      <c r="B211" s="13"/>
    </row>
    <row r="212" spans="2:2" x14ac:dyDescent="0.25">
      <c r="B212" s="13"/>
    </row>
    <row r="213" spans="2:2" x14ac:dyDescent="0.25">
      <c r="B213" s="13"/>
    </row>
    <row r="214" spans="2:2" x14ac:dyDescent="0.25">
      <c r="B214" s="13"/>
    </row>
    <row r="215" spans="2:2" x14ac:dyDescent="0.25">
      <c r="B215" s="13"/>
    </row>
    <row r="216" spans="2:2" x14ac:dyDescent="0.25">
      <c r="B216" s="13"/>
    </row>
    <row r="217" spans="2:2" x14ac:dyDescent="0.25">
      <c r="B217" s="13"/>
    </row>
    <row r="218" spans="2:2" x14ac:dyDescent="0.25">
      <c r="B218" s="13"/>
    </row>
    <row r="219" spans="2:2" x14ac:dyDescent="0.25">
      <c r="B219" s="13"/>
    </row>
    <row r="220" spans="2:2" x14ac:dyDescent="0.25">
      <c r="B220" s="13"/>
    </row>
    <row r="221" spans="2:2" x14ac:dyDescent="0.25">
      <c r="B221" s="13"/>
    </row>
    <row r="222" spans="2:2" x14ac:dyDescent="0.25">
      <c r="B222" s="13"/>
    </row>
    <row r="223" spans="2:2" x14ac:dyDescent="0.25">
      <c r="B223" s="13"/>
    </row>
    <row r="224" spans="2:2" x14ac:dyDescent="0.25">
      <c r="B224" s="13"/>
    </row>
    <row r="225" spans="2:2" x14ac:dyDescent="0.25">
      <c r="B225" s="13"/>
    </row>
    <row r="226" spans="2:2" x14ac:dyDescent="0.25">
      <c r="B226" s="13"/>
    </row>
    <row r="227" spans="2:2" x14ac:dyDescent="0.25">
      <c r="B227" s="13"/>
    </row>
    <row r="228" spans="2:2" x14ac:dyDescent="0.25">
      <c r="B228" s="13"/>
    </row>
    <row r="229" spans="2:2" x14ac:dyDescent="0.25">
      <c r="B229" s="13"/>
    </row>
    <row r="230" spans="2:2" x14ac:dyDescent="0.25">
      <c r="B230" s="13"/>
    </row>
    <row r="231" spans="2:2" x14ac:dyDescent="0.25">
      <c r="B231" s="13"/>
    </row>
    <row r="232" spans="2:2" x14ac:dyDescent="0.25">
      <c r="B232" s="13"/>
    </row>
    <row r="233" spans="2:2" x14ac:dyDescent="0.25">
      <c r="B233" s="13"/>
    </row>
    <row r="234" spans="2:2" x14ac:dyDescent="0.25">
      <c r="B234" s="13"/>
    </row>
    <row r="235" spans="2:2" x14ac:dyDescent="0.25">
      <c r="B235" s="13"/>
    </row>
    <row r="236" spans="2:2" x14ac:dyDescent="0.25">
      <c r="B236" s="13"/>
    </row>
    <row r="237" spans="2:2" x14ac:dyDescent="0.25">
      <c r="B237" s="13"/>
    </row>
    <row r="238" spans="2:2" x14ac:dyDescent="0.25">
      <c r="B238" s="13"/>
    </row>
    <row r="239" spans="2:2" x14ac:dyDescent="0.25">
      <c r="B239" s="13"/>
    </row>
    <row r="240" spans="2:2" x14ac:dyDescent="0.25">
      <c r="B240" s="13"/>
    </row>
    <row r="241" spans="2:2" x14ac:dyDescent="0.25">
      <c r="B241" s="13"/>
    </row>
    <row r="242" spans="2:2" x14ac:dyDescent="0.25">
      <c r="B242" s="13"/>
    </row>
    <row r="243" spans="2:2" x14ac:dyDescent="0.25">
      <c r="B243" s="13"/>
    </row>
    <row r="244" spans="2:2" x14ac:dyDescent="0.25">
      <c r="B244" s="13"/>
    </row>
    <row r="245" spans="2:2" x14ac:dyDescent="0.25">
      <c r="B245" s="13"/>
    </row>
    <row r="246" spans="2:2" x14ac:dyDescent="0.25">
      <c r="B246" s="13"/>
    </row>
    <row r="247" spans="2:2" x14ac:dyDescent="0.25">
      <c r="B247" s="13"/>
    </row>
    <row r="248" spans="2:2" x14ac:dyDescent="0.25">
      <c r="B248" s="13"/>
    </row>
    <row r="249" spans="2:2" x14ac:dyDescent="0.25">
      <c r="B249" s="13"/>
    </row>
    <row r="250" spans="2:2" x14ac:dyDescent="0.25">
      <c r="B250" s="13"/>
    </row>
    <row r="251" spans="2:2" x14ac:dyDescent="0.25">
      <c r="B251" s="13"/>
    </row>
    <row r="252" spans="2:2" x14ac:dyDescent="0.25">
      <c r="B252" s="13"/>
    </row>
    <row r="253" spans="2:2" x14ac:dyDescent="0.25">
      <c r="B253" s="13"/>
    </row>
    <row r="254" spans="2:2" x14ac:dyDescent="0.25">
      <c r="B254" s="13"/>
    </row>
    <row r="255" spans="2:2" x14ac:dyDescent="0.25">
      <c r="B255" s="13"/>
    </row>
    <row r="256" spans="2:2" x14ac:dyDescent="0.25">
      <c r="B256" s="13"/>
    </row>
    <row r="257" spans="2:2" x14ac:dyDescent="0.25">
      <c r="B257" s="13"/>
    </row>
    <row r="258" spans="2:2" x14ac:dyDescent="0.25">
      <c r="B258" s="13"/>
    </row>
    <row r="259" spans="2:2" x14ac:dyDescent="0.25">
      <c r="B259" s="13"/>
    </row>
    <row r="260" spans="2:2" x14ac:dyDescent="0.25">
      <c r="B260" s="13"/>
    </row>
    <row r="261" spans="2:2" x14ac:dyDescent="0.25">
      <c r="B261" s="13"/>
    </row>
    <row r="262" spans="2:2" x14ac:dyDescent="0.25">
      <c r="B262" s="13"/>
    </row>
    <row r="263" spans="2:2" x14ac:dyDescent="0.25">
      <c r="B263" s="13"/>
    </row>
    <row r="264" spans="2:2" x14ac:dyDescent="0.25">
      <c r="B264" s="13"/>
    </row>
    <row r="265" spans="2:2" x14ac:dyDescent="0.25">
      <c r="B265" s="13"/>
    </row>
    <row r="266" spans="2:2" x14ac:dyDescent="0.25">
      <c r="B266" s="13"/>
    </row>
    <row r="267" spans="2:2" x14ac:dyDescent="0.25">
      <c r="B267" s="13"/>
    </row>
    <row r="268" spans="2:2" x14ac:dyDescent="0.25">
      <c r="B268" s="13"/>
    </row>
    <row r="269" spans="2:2" x14ac:dyDescent="0.25">
      <c r="B269" s="13"/>
    </row>
    <row r="270" spans="2:2" x14ac:dyDescent="0.25">
      <c r="B270" s="13"/>
    </row>
    <row r="271" spans="2:2" x14ac:dyDescent="0.25">
      <c r="B271" s="13"/>
    </row>
    <row r="272" spans="2:2" x14ac:dyDescent="0.25">
      <c r="B272" s="13"/>
    </row>
    <row r="273" spans="2:2" x14ac:dyDescent="0.25">
      <c r="B273" s="13"/>
    </row>
    <row r="274" spans="2:2" x14ac:dyDescent="0.25">
      <c r="B274" s="13"/>
    </row>
    <row r="275" spans="2:2" x14ac:dyDescent="0.25">
      <c r="B275" s="13"/>
    </row>
    <row r="276" spans="2:2" x14ac:dyDescent="0.25">
      <c r="B276" s="13"/>
    </row>
    <row r="277" spans="2:2" x14ac:dyDescent="0.25">
      <c r="B277" s="13"/>
    </row>
    <row r="278" spans="2:2" x14ac:dyDescent="0.25">
      <c r="B278" s="13"/>
    </row>
    <row r="279" spans="2:2" x14ac:dyDescent="0.25">
      <c r="B279" s="13"/>
    </row>
    <row r="280" spans="2:2" x14ac:dyDescent="0.25">
      <c r="B280" s="13"/>
    </row>
    <row r="281" spans="2:2" x14ac:dyDescent="0.25">
      <c r="B281" s="13"/>
    </row>
    <row r="282" spans="2:2" x14ac:dyDescent="0.25">
      <c r="B282" s="13"/>
    </row>
    <row r="283" spans="2:2" x14ac:dyDescent="0.25">
      <c r="B283" s="13"/>
    </row>
    <row r="284" spans="2:2" x14ac:dyDescent="0.25">
      <c r="B284" s="13"/>
    </row>
    <row r="285" spans="2:2" x14ac:dyDescent="0.25">
      <c r="B285" s="13"/>
    </row>
    <row r="286" spans="2:2" x14ac:dyDescent="0.25">
      <c r="B286" s="13"/>
    </row>
    <row r="287" spans="2:2" x14ac:dyDescent="0.25">
      <c r="B287" s="13"/>
    </row>
    <row r="288" spans="2:2" x14ac:dyDescent="0.25">
      <c r="B288" s="13"/>
    </row>
    <row r="289" spans="2:2" x14ac:dyDescent="0.25">
      <c r="B289" s="13"/>
    </row>
    <row r="290" spans="2:2" x14ac:dyDescent="0.25">
      <c r="B290" s="13"/>
    </row>
    <row r="291" spans="2:2" x14ac:dyDescent="0.25">
      <c r="B291" s="13"/>
    </row>
    <row r="292" spans="2:2" x14ac:dyDescent="0.25">
      <c r="B292" s="13"/>
    </row>
    <row r="293" spans="2:2" x14ac:dyDescent="0.25">
      <c r="B293" s="13"/>
    </row>
    <row r="294" spans="2:2" x14ac:dyDescent="0.25">
      <c r="B294" s="13"/>
    </row>
    <row r="295" spans="2:2" x14ac:dyDescent="0.25">
      <c r="B295" s="13"/>
    </row>
    <row r="296" spans="2:2" x14ac:dyDescent="0.25">
      <c r="B296" s="13"/>
    </row>
    <row r="297" spans="2:2" x14ac:dyDescent="0.25">
      <c r="B297" s="13"/>
    </row>
    <row r="298" spans="2:2" x14ac:dyDescent="0.25">
      <c r="B298" s="13"/>
    </row>
    <row r="299" spans="2:2" x14ac:dyDescent="0.25">
      <c r="B299" s="13"/>
    </row>
    <row r="300" spans="2:2" x14ac:dyDescent="0.25">
      <c r="B300" s="13"/>
    </row>
    <row r="301" spans="2:2" x14ac:dyDescent="0.25">
      <c r="B301" s="13"/>
    </row>
    <row r="302" spans="2:2" x14ac:dyDescent="0.25">
      <c r="B302" s="13"/>
    </row>
    <row r="303" spans="2:2" x14ac:dyDescent="0.25">
      <c r="B303" s="13"/>
    </row>
    <row r="304" spans="2:2" x14ac:dyDescent="0.25">
      <c r="B304" s="13"/>
    </row>
    <row r="305" spans="2:2" x14ac:dyDescent="0.25">
      <c r="B305" s="13"/>
    </row>
    <row r="306" spans="2:2" x14ac:dyDescent="0.25">
      <c r="B306" s="13"/>
    </row>
    <row r="307" spans="2:2" x14ac:dyDescent="0.25">
      <c r="B307" s="13"/>
    </row>
    <row r="308" spans="2:2" x14ac:dyDescent="0.25">
      <c r="B308" s="13"/>
    </row>
    <row r="309" spans="2:2" x14ac:dyDescent="0.25">
      <c r="B309" s="13"/>
    </row>
    <row r="310" spans="2:2" x14ac:dyDescent="0.25">
      <c r="B310" s="13"/>
    </row>
    <row r="311" spans="2:2" x14ac:dyDescent="0.25">
      <c r="B311" s="13"/>
    </row>
    <row r="312" spans="2:2" x14ac:dyDescent="0.25">
      <c r="B312" s="13"/>
    </row>
    <row r="313" spans="2:2" x14ac:dyDescent="0.25">
      <c r="B313" s="13"/>
    </row>
    <row r="314" spans="2:2" x14ac:dyDescent="0.25">
      <c r="B314" s="13"/>
    </row>
    <row r="315" spans="2:2" x14ac:dyDescent="0.25">
      <c r="B315" s="13"/>
    </row>
    <row r="316" spans="2:2" x14ac:dyDescent="0.25">
      <c r="B316" s="13"/>
    </row>
    <row r="317" spans="2:2" x14ac:dyDescent="0.25">
      <c r="B317" s="13"/>
    </row>
    <row r="318" spans="2:2" x14ac:dyDescent="0.25">
      <c r="B318" s="13"/>
    </row>
    <row r="319" spans="2:2" x14ac:dyDescent="0.25">
      <c r="B319" s="13"/>
    </row>
    <row r="320" spans="2:2" x14ac:dyDescent="0.25">
      <c r="B320" s="13"/>
    </row>
    <row r="321" spans="2:2" x14ac:dyDescent="0.25">
      <c r="B321" s="13"/>
    </row>
    <row r="322" spans="2:2" x14ac:dyDescent="0.25">
      <c r="B322" s="13"/>
    </row>
    <row r="323" spans="2:2" x14ac:dyDescent="0.25">
      <c r="B323" s="13"/>
    </row>
    <row r="324" spans="2:2" x14ac:dyDescent="0.25">
      <c r="B324" s="13"/>
    </row>
    <row r="325" spans="2:2" x14ac:dyDescent="0.25">
      <c r="B325" s="13"/>
    </row>
    <row r="326" spans="2:2" x14ac:dyDescent="0.25">
      <c r="B326" s="13"/>
    </row>
    <row r="327" spans="2:2" x14ac:dyDescent="0.25">
      <c r="B327" s="13"/>
    </row>
    <row r="328" spans="2:2" x14ac:dyDescent="0.25">
      <c r="B328" s="13"/>
    </row>
    <row r="329" spans="2:2" x14ac:dyDescent="0.25">
      <c r="B329" s="13"/>
    </row>
    <row r="330" spans="2:2" x14ac:dyDescent="0.25">
      <c r="B330" s="13"/>
    </row>
    <row r="331" spans="2:2" x14ac:dyDescent="0.25">
      <c r="B331" s="13"/>
    </row>
    <row r="332" spans="2:2" x14ac:dyDescent="0.25">
      <c r="B332" s="13"/>
    </row>
    <row r="333" spans="2:2" x14ac:dyDescent="0.25">
      <c r="B333" s="13"/>
    </row>
    <row r="334" spans="2:2" x14ac:dyDescent="0.25">
      <c r="B334" s="13"/>
    </row>
    <row r="335" spans="2:2" x14ac:dyDescent="0.25">
      <c r="B335" s="13"/>
    </row>
    <row r="336" spans="2:2" x14ac:dyDescent="0.25">
      <c r="B336" s="13"/>
    </row>
    <row r="337" spans="2:2" x14ac:dyDescent="0.25">
      <c r="B337" s="13"/>
    </row>
    <row r="338" spans="2:2" x14ac:dyDescent="0.25">
      <c r="B338" s="13"/>
    </row>
    <row r="339" spans="2:2" x14ac:dyDescent="0.25">
      <c r="B339" s="13"/>
    </row>
    <row r="340" spans="2:2" x14ac:dyDescent="0.25">
      <c r="B340" s="13"/>
    </row>
    <row r="341" spans="2:2" x14ac:dyDescent="0.25">
      <c r="B341" s="13"/>
    </row>
    <row r="342" spans="2:2" x14ac:dyDescent="0.25">
      <c r="B342" s="13"/>
    </row>
    <row r="343" spans="2:2" x14ac:dyDescent="0.25">
      <c r="B343" s="13"/>
    </row>
    <row r="344" spans="2:2" x14ac:dyDescent="0.25">
      <c r="B344" s="13"/>
    </row>
    <row r="345" spans="2:2" x14ac:dyDescent="0.25">
      <c r="B345" s="13"/>
    </row>
    <row r="346" spans="2:2" x14ac:dyDescent="0.25">
      <c r="B346" s="13"/>
    </row>
    <row r="347" spans="2:2" x14ac:dyDescent="0.25">
      <c r="B347" s="13"/>
    </row>
    <row r="348" spans="2:2" x14ac:dyDescent="0.25">
      <c r="B348" s="13"/>
    </row>
    <row r="349" spans="2:2" x14ac:dyDescent="0.25">
      <c r="B349" s="13"/>
    </row>
    <row r="350" spans="2:2" x14ac:dyDescent="0.25">
      <c r="B350" s="13"/>
    </row>
    <row r="351" spans="2:2" x14ac:dyDescent="0.25">
      <c r="B351" s="13"/>
    </row>
    <row r="352" spans="2:2" x14ac:dyDescent="0.25">
      <c r="B352" s="13"/>
    </row>
    <row r="353" spans="2:2" x14ac:dyDescent="0.25">
      <c r="B353" s="13"/>
    </row>
    <row r="354" spans="2:2" x14ac:dyDescent="0.25">
      <c r="B354" s="13"/>
    </row>
    <row r="355" spans="2:2" x14ac:dyDescent="0.25">
      <c r="B355" s="13"/>
    </row>
    <row r="356" spans="2:2" x14ac:dyDescent="0.25">
      <c r="B356" s="13"/>
    </row>
    <row r="357" spans="2:2" x14ac:dyDescent="0.25">
      <c r="B357" s="13"/>
    </row>
    <row r="358" spans="2:2" x14ac:dyDescent="0.25">
      <c r="B358" s="13"/>
    </row>
    <row r="359" spans="2:2" x14ac:dyDescent="0.25">
      <c r="B359" s="13"/>
    </row>
    <row r="360" spans="2:2" x14ac:dyDescent="0.25">
      <c r="B360" s="13"/>
    </row>
    <row r="361" spans="2:2" x14ac:dyDescent="0.25">
      <c r="B361" s="13"/>
    </row>
    <row r="362" spans="2:2" x14ac:dyDescent="0.25">
      <c r="B362" s="13"/>
    </row>
    <row r="363" spans="2:2" x14ac:dyDescent="0.25">
      <c r="B363" s="13"/>
    </row>
    <row r="364" spans="2:2" x14ac:dyDescent="0.25">
      <c r="B364" s="13"/>
    </row>
    <row r="365" spans="2:2" x14ac:dyDescent="0.25">
      <c r="B365" s="13"/>
    </row>
    <row r="366" spans="2:2" x14ac:dyDescent="0.25">
      <c r="B366" s="13"/>
    </row>
    <row r="367" spans="2:2" x14ac:dyDescent="0.25">
      <c r="B367" s="13"/>
    </row>
    <row r="368" spans="2:2" x14ac:dyDescent="0.25">
      <c r="B368" s="13"/>
    </row>
    <row r="369" spans="2:2" x14ac:dyDescent="0.25">
      <c r="B369" s="13"/>
    </row>
    <row r="370" spans="2:2" x14ac:dyDescent="0.25">
      <c r="B370" s="13"/>
    </row>
    <row r="371" spans="2:2" x14ac:dyDescent="0.25">
      <c r="B371" s="13"/>
    </row>
    <row r="372" spans="2:2" x14ac:dyDescent="0.25">
      <c r="B372" s="13"/>
    </row>
    <row r="373" spans="2:2" x14ac:dyDescent="0.25">
      <c r="B373" s="13"/>
    </row>
    <row r="374" spans="2:2" x14ac:dyDescent="0.25">
      <c r="B374" s="13"/>
    </row>
    <row r="375" spans="2:2" x14ac:dyDescent="0.25">
      <c r="B375" s="13"/>
    </row>
    <row r="376" spans="2:2" x14ac:dyDescent="0.25">
      <c r="B376" s="13"/>
    </row>
    <row r="377" spans="2:2" x14ac:dyDescent="0.25">
      <c r="B377" s="13"/>
    </row>
    <row r="378" spans="2:2" x14ac:dyDescent="0.25">
      <c r="B378" s="13"/>
    </row>
    <row r="379" spans="2:2" x14ac:dyDescent="0.25">
      <c r="B379" s="13"/>
    </row>
    <row r="380" spans="2:2" x14ac:dyDescent="0.25">
      <c r="B380" s="13"/>
    </row>
    <row r="381" spans="2:2" x14ac:dyDescent="0.25">
      <c r="B381" s="13"/>
    </row>
    <row r="382" spans="2:2" x14ac:dyDescent="0.25">
      <c r="B382" s="13"/>
    </row>
    <row r="383" spans="2:2" x14ac:dyDescent="0.25">
      <c r="B383" s="13"/>
    </row>
    <row r="384" spans="2:2" x14ac:dyDescent="0.25">
      <c r="B384" s="13"/>
    </row>
    <row r="385" spans="2:2" x14ac:dyDescent="0.25">
      <c r="B385" s="13"/>
    </row>
    <row r="386" spans="2:2" x14ac:dyDescent="0.25">
      <c r="B386" s="13"/>
    </row>
    <row r="387" spans="2:2" x14ac:dyDescent="0.25">
      <c r="B387" s="13"/>
    </row>
    <row r="388" spans="2:2" x14ac:dyDescent="0.25">
      <c r="B388" s="13"/>
    </row>
    <row r="389" spans="2:2" x14ac:dyDescent="0.25">
      <c r="B389" s="13"/>
    </row>
    <row r="390" spans="2:2" x14ac:dyDescent="0.25">
      <c r="B390" s="13"/>
    </row>
    <row r="391" spans="2:2" x14ac:dyDescent="0.25">
      <c r="B391" s="13"/>
    </row>
    <row r="392" spans="2:2" x14ac:dyDescent="0.25">
      <c r="B392" s="13"/>
    </row>
    <row r="393" spans="2:2" x14ac:dyDescent="0.25">
      <c r="B393" s="13"/>
    </row>
    <row r="394" spans="2:2" x14ac:dyDescent="0.25">
      <c r="B394" s="13"/>
    </row>
    <row r="395" spans="2:2" x14ac:dyDescent="0.25">
      <c r="B395" s="13"/>
    </row>
    <row r="396" spans="2:2" x14ac:dyDescent="0.25">
      <c r="B396" s="13"/>
    </row>
    <row r="397" spans="2:2" x14ac:dyDescent="0.25">
      <c r="B397" s="13"/>
    </row>
    <row r="398" spans="2:2" x14ac:dyDescent="0.25">
      <c r="B398" s="13"/>
    </row>
    <row r="399" spans="2:2" x14ac:dyDescent="0.25">
      <c r="B399" s="13"/>
    </row>
    <row r="400" spans="2:2" x14ac:dyDescent="0.25">
      <c r="B400" s="13"/>
    </row>
    <row r="401" spans="2:2" x14ac:dyDescent="0.25">
      <c r="B401" s="13"/>
    </row>
    <row r="402" spans="2:2" x14ac:dyDescent="0.25">
      <c r="B402" s="13"/>
    </row>
    <row r="403" spans="2:2" x14ac:dyDescent="0.25">
      <c r="B403" s="13"/>
    </row>
    <row r="404" spans="2:2" x14ac:dyDescent="0.25">
      <c r="B404" s="13"/>
    </row>
    <row r="405" spans="2:2" x14ac:dyDescent="0.25">
      <c r="B405" s="13"/>
    </row>
    <row r="406" spans="2:2" x14ac:dyDescent="0.25">
      <c r="B406" s="13"/>
    </row>
    <row r="407" spans="2:2" x14ac:dyDescent="0.25">
      <c r="B407" s="13"/>
    </row>
    <row r="408" spans="2:2" x14ac:dyDescent="0.25">
      <c r="B408" s="13"/>
    </row>
    <row r="409" spans="2:2" x14ac:dyDescent="0.25">
      <c r="B409" s="13"/>
    </row>
    <row r="410" spans="2:2" x14ac:dyDescent="0.25">
      <c r="B410" s="13"/>
    </row>
    <row r="411" spans="2:2" x14ac:dyDescent="0.25">
      <c r="B411" s="13"/>
    </row>
    <row r="412" spans="2:2" x14ac:dyDescent="0.25">
      <c r="B412" s="13"/>
    </row>
    <row r="413" spans="2:2" x14ac:dyDescent="0.25">
      <c r="B413" s="13"/>
    </row>
    <row r="414" spans="2:2" x14ac:dyDescent="0.25">
      <c r="B414" s="13"/>
    </row>
    <row r="415" spans="2:2" x14ac:dyDescent="0.25">
      <c r="B415" s="13"/>
    </row>
    <row r="416" spans="2:2" x14ac:dyDescent="0.25">
      <c r="B416" s="13"/>
    </row>
    <row r="417" spans="2:2" x14ac:dyDescent="0.25">
      <c r="B417" s="13"/>
    </row>
    <row r="418" spans="2:2" x14ac:dyDescent="0.25">
      <c r="B418" s="13"/>
    </row>
    <row r="419" spans="2:2" x14ac:dyDescent="0.25">
      <c r="B419" s="13"/>
    </row>
    <row r="420" spans="2:2" x14ac:dyDescent="0.25">
      <c r="B420" s="13"/>
    </row>
    <row r="421" spans="2:2" x14ac:dyDescent="0.25">
      <c r="B421" s="13"/>
    </row>
    <row r="422" spans="2:2" x14ac:dyDescent="0.25">
      <c r="B422" s="13"/>
    </row>
    <row r="423" spans="2:2" x14ac:dyDescent="0.25">
      <c r="B423" s="13"/>
    </row>
    <row r="424" spans="2:2" x14ac:dyDescent="0.25">
      <c r="B424" s="13"/>
    </row>
    <row r="425" spans="2:2" x14ac:dyDescent="0.25">
      <c r="B425" s="13"/>
    </row>
    <row r="426" spans="2:2" x14ac:dyDescent="0.25">
      <c r="B426" s="13"/>
    </row>
    <row r="427" spans="2:2" x14ac:dyDescent="0.25">
      <c r="B427" s="13"/>
    </row>
    <row r="428" spans="2:2" x14ac:dyDescent="0.25">
      <c r="B428" s="13"/>
    </row>
    <row r="429" spans="2:2" x14ac:dyDescent="0.25">
      <c r="B429" s="13"/>
    </row>
    <row r="430" spans="2:2" x14ac:dyDescent="0.25">
      <c r="B430" s="13"/>
    </row>
    <row r="431" spans="2:2" x14ac:dyDescent="0.25">
      <c r="B431" s="13"/>
    </row>
    <row r="432" spans="2:2" x14ac:dyDescent="0.25">
      <c r="B432" s="13"/>
    </row>
    <row r="433" spans="2:2" x14ac:dyDescent="0.25">
      <c r="B433" s="13"/>
    </row>
    <row r="434" spans="2:2" x14ac:dyDescent="0.25">
      <c r="B434" s="13"/>
    </row>
    <row r="435" spans="2:2" x14ac:dyDescent="0.25">
      <c r="B435" s="13"/>
    </row>
    <row r="436" spans="2:2" x14ac:dyDescent="0.25">
      <c r="B436" s="13"/>
    </row>
    <row r="437" spans="2:2" x14ac:dyDescent="0.25">
      <c r="B437" s="13"/>
    </row>
    <row r="438" spans="2:2" x14ac:dyDescent="0.25">
      <c r="B438" s="13"/>
    </row>
    <row r="439" spans="2:2" x14ac:dyDescent="0.25">
      <c r="B439" s="13"/>
    </row>
    <row r="440" spans="2:2" x14ac:dyDescent="0.25">
      <c r="B440" s="13"/>
    </row>
    <row r="441" spans="2:2" x14ac:dyDescent="0.25">
      <c r="B441" s="13"/>
    </row>
    <row r="442" spans="2:2" x14ac:dyDescent="0.25">
      <c r="B442" s="13"/>
    </row>
    <row r="443" spans="2:2" x14ac:dyDescent="0.25">
      <c r="B443" s="13"/>
    </row>
    <row r="444" spans="2:2" x14ac:dyDescent="0.25">
      <c r="B444" s="13"/>
    </row>
    <row r="445" spans="2:2" x14ac:dyDescent="0.25">
      <c r="B445" s="13"/>
    </row>
    <row r="446" spans="2:2" x14ac:dyDescent="0.25">
      <c r="B446" s="13"/>
    </row>
    <row r="447" spans="2:2" x14ac:dyDescent="0.25">
      <c r="B447" s="13"/>
    </row>
    <row r="448" spans="2:2" x14ac:dyDescent="0.25">
      <c r="B448" s="13"/>
    </row>
    <row r="449" spans="2:2" x14ac:dyDescent="0.25">
      <c r="B449" s="13"/>
    </row>
    <row r="450" spans="2:2" x14ac:dyDescent="0.25">
      <c r="B450" s="13"/>
    </row>
    <row r="451" spans="2:2" x14ac:dyDescent="0.25">
      <c r="B451" s="13"/>
    </row>
    <row r="452" spans="2:2" x14ac:dyDescent="0.25">
      <c r="B452" s="13"/>
    </row>
    <row r="453" spans="2:2" x14ac:dyDescent="0.25">
      <c r="B453" s="13"/>
    </row>
    <row r="454" spans="2:2" x14ac:dyDescent="0.25">
      <c r="B454" s="13"/>
    </row>
    <row r="455" spans="2:2" x14ac:dyDescent="0.25">
      <c r="B455" s="13"/>
    </row>
    <row r="456" spans="2:2" x14ac:dyDescent="0.25">
      <c r="B456" s="13"/>
    </row>
    <row r="457" spans="2:2" x14ac:dyDescent="0.25">
      <c r="B457" s="13"/>
    </row>
    <row r="458" spans="2:2" x14ac:dyDescent="0.25">
      <c r="B458" s="13"/>
    </row>
    <row r="459" spans="2:2" x14ac:dyDescent="0.25">
      <c r="B459" s="13"/>
    </row>
    <row r="460" spans="2:2" x14ac:dyDescent="0.25">
      <c r="B460" s="13"/>
    </row>
    <row r="461" spans="2:2" x14ac:dyDescent="0.25">
      <c r="B461" s="13"/>
    </row>
    <row r="462" spans="2:2" x14ac:dyDescent="0.25">
      <c r="B462" s="13"/>
    </row>
    <row r="463" spans="2:2" x14ac:dyDescent="0.25">
      <c r="B463" s="13"/>
    </row>
    <row r="464" spans="2:2" x14ac:dyDescent="0.25">
      <c r="B464" s="13"/>
    </row>
    <row r="465" spans="2:2" x14ac:dyDescent="0.25">
      <c r="B465" s="13"/>
    </row>
    <row r="466" spans="2:2" x14ac:dyDescent="0.25">
      <c r="B466" s="13"/>
    </row>
    <row r="467" spans="2:2" x14ac:dyDescent="0.25">
      <c r="B467" s="13"/>
    </row>
    <row r="468" spans="2:2" x14ac:dyDescent="0.25">
      <c r="B468" s="13"/>
    </row>
    <row r="469" spans="2:2" x14ac:dyDescent="0.25">
      <c r="B469" s="13"/>
    </row>
    <row r="470" spans="2:2" x14ac:dyDescent="0.25">
      <c r="B470" s="13"/>
    </row>
    <row r="471" spans="2:2" x14ac:dyDescent="0.25">
      <c r="B471" s="13"/>
    </row>
    <row r="472" spans="2:2" x14ac:dyDescent="0.25">
      <c r="B472" s="13"/>
    </row>
    <row r="473" spans="2:2" x14ac:dyDescent="0.25">
      <c r="B473" s="13"/>
    </row>
    <row r="474" spans="2:2" x14ac:dyDescent="0.25">
      <c r="B474" s="13"/>
    </row>
    <row r="475" spans="2:2" x14ac:dyDescent="0.25">
      <c r="B475" s="13"/>
    </row>
    <row r="476" spans="2:2" x14ac:dyDescent="0.25">
      <c r="B476" s="13"/>
    </row>
    <row r="477" spans="2:2" x14ac:dyDescent="0.25">
      <c r="B477" s="13"/>
    </row>
    <row r="478" spans="2:2" x14ac:dyDescent="0.25">
      <c r="B478" s="13"/>
    </row>
    <row r="479" spans="2:2" x14ac:dyDescent="0.25">
      <c r="B479" s="13"/>
    </row>
    <row r="480" spans="2:2" x14ac:dyDescent="0.25">
      <c r="B480" s="13"/>
    </row>
    <row r="481" spans="2:2" x14ac:dyDescent="0.25">
      <c r="B481" s="13"/>
    </row>
    <row r="482" spans="2:2" x14ac:dyDescent="0.25">
      <c r="B482" s="13"/>
    </row>
    <row r="483" spans="2:2" x14ac:dyDescent="0.25">
      <c r="B483" s="13"/>
    </row>
    <row r="484" spans="2:2" x14ac:dyDescent="0.25">
      <c r="B484" s="13"/>
    </row>
    <row r="485" spans="2:2" x14ac:dyDescent="0.25">
      <c r="B485" s="13"/>
    </row>
    <row r="486" spans="2:2" x14ac:dyDescent="0.25">
      <c r="B486" s="13"/>
    </row>
    <row r="487" spans="2:2" x14ac:dyDescent="0.25">
      <c r="B487" s="13"/>
    </row>
    <row r="488" spans="2:2" x14ac:dyDescent="0.25">
      <c r="B488" s="13"/>
    </row>
    <row r="489" spans="2:2" x14ac:dyDescent="0.25">
      <c r="B489" s="13"/>
    </row>
    <row r="490" spans="2:2" x14ac:dyDescent="0.25">
      <c r="B490" s="13"/>
    </row>
    <row r="491" spans="2:2" x14ac:dyDescent="0.25">
      <c r="B491" s="13"/>
    </row>
    <row r="492" spans="2:2" x14ac:dyDescent="0.25">
      <c r="B492" s="13"/>
    </row>
    <row r="493" spans="2:2" x14ac:dyDescent="0.25">
      <c r="B493" s="13"/>
    </row>
    <row r="494" spans="2:2" x14ac:dyDescent="0.25">
      <c r="B494" s="13"/>
    </row>
    <row r="495" spans="2:2" x14ac:dyDescent="0.25">
      <c r="B495" s="13"/>
    </row>
    <row r="496" spans="2:2" x14ac:dyDescent="0.25">
      <c r="B496" s="13"/>
    </row>
    <row r="497" spans="2:2" x14ac:dyDescent="0.25">
      <c r="B497" s="13"/>
    </row>
    <row r="498" spans="2:2" x14ac:dyDescent="0.25">
      <c r="B498" s="13"/>
    </row>
    <row r="499" spans="2:2" x14ac:dyDescent="0.25">
      <c r="B499" s="13"/>
    </row>
    <row r="500" spans="2:2" x14ac:dyDescent="0.25">
      <c r="B500" s="13"/>
    </row>
    <row r="501" spans="2:2" x14ac:dyDescent="0.25">
      <c r="B501" s="13"/>
    </row>
    <row r="502" spans="2:2" x14ac:dyDescent="0.25">
      <c r="B502" s="13"/>
    </row>
    <row r="503" spans="2:2" x14ac:dyDescent="0.25">
      <c r="B503" s="13"/>
    </row>
    <row r="504" spans="2:2" x14ac:dyDescent="0.25">
      <c r="B504" s="13"/>
    </row>
    <row r="505" spans="2:2" x14ac:dyDescent="0.25">
      <c r="B505" s="13"/>
    </row>
    <row r="506" spans="2:2" x14ac:dyDescent="0.25">
      <c r="B506" s="13"/>
    </row>
    <row r="507" spans="2:2" x14ac:dyDescent="0.25">
      <c r="B507" s="13"/>
    </row>
    <row r="508" spans="2:2" x14ac:dyDescent="0.25">
      <c r="B508" s="13"/>
    </row>
    <row r="509" spans="2:2" x14ac:dyDescent="0.25">
      <c r="B509" s="13"/>
    </row>
    <row r="510" spans="2:2" x14ac:dyDescent="0.25">
      <c r="B510" s="13"/>
    </row>
    <row r="511" spans="2:2" x14ac:dyDescent="0.25">
      <c r="B511" s="13"/>
    </row>
    <row r="512" spans="2:2" x14ac:dyDescent="0.25">
      <c r="B512" s="13"/>
    </row>
    <row r="513" spans="2:2" x14ac:dyDescent="0.25">
      <c r="B513" s="13"/>
    </row>
    <row r="514" spans="2:2" x14ac:dyDescent="0.25">
      <c r="B514" s="13"/>
    </row>
    <row r="515" spans="2:2" x14ac:dyDescent="0.25">
      <c r="B515" s="13"/>
    </row>
    <row r="516" spans="2:2" x14ac:dyDescent="0.25">
      <c r="B516" s="13"/>
    </row>
    <row r="517" spans="2:2" x14ac:dyDescent="0.25">
      <c r="B517" s="13"/>
    </row>
    <row r="518" spans="2:2" x14ac:dyDescent="0.25">
      <c r="B518" s="13"/>
    </row>
    <row r="519" spans="2:2" x14ac:dyDescent="0.25">
      <c r="B519" s="13"/>
    </row>
    <row r="520" spans="2:2" x14ac:dyDescent="0.25">
      <c r="B520" s="13"/>
    </row>
    <row r="521" spans="2:2" x14ac:dyDescent="0.25">
      <c r="B521" s="13"/>
    </row>
    <row r="522" spans="2:2" x14ac:dyDescent="0.25">
      <c r="B522" s="13"/>
    </row>
    <row r="523" spans="2:2" x14ac:dyDescent="0.25">
      <c r="B523" s="13"/>
    </row>
    <row r="524" spans="2:2" x14ac:dyDescent="0.25">
      <c r="B524" s="13"/>
    </row>
    <row r="525" spans="2:2" x14ac:dyDescent="0.25">
      <c r="B525" s="13"/>
    </row>
    <row r="526" spans="2:2" x14ac:dyDescent="0.25">
      <c r="B526" s="13"/>
    </row>
    <row r="527" spans="2:2" x14ac:dyDescent="0.25">
      <c r="B527" s="13"/>
    </row>
    <row r="528" spans="2:2" x14ac:dyDescent="0.25">
      <c r="B528" s="13"/>
    </row>
    <row r="529" spans="2:2" x14ac:dyDescent="0.25">
      <c r="B529" s="13"/>
    </row>
    <row r="530" spans="2:2" x14ac:dyDescent="0.25">
      <c r="B530" s="13"/>
    </row>
    <row r="531" spans="2:2" x14ac:dyDescent="0.25">
      <c r="B531" s="13"/>
    </row>
    <row r="532" spans="2:2" x14ac:dyDescent="0.25">
      <c r="B532" s="13"/>
    </row>
    <row r="533" spans="2:2" x14ac:dyDescent="0.25">
      <c r="B533" s="13"/>
    </row>
    <row r="534" spans="2:2" x14ac:dyDescent="0.25">
      <c r="B534" s="13"/>
    </row>
    <row r="535" spans="2:2" x14ac:dyDescent="0.25">
      <c r="B535" s="13"/>
    </row>
    <row r="536" spans="2:2" x14ac:dyDescent="0.25">
      <c r="B536" s="13"/>
    </row>
    <row r="537" spans="2:2" x14ac:dyDescent="0.25">
      <c r="B537" s="13"/>
    </row>
    <row r="538" spans="2:2" x14ac:dyDescent="0.25">
      <c r="B538" s="13"/>
    </row>
    <row r="539" spans="2:2" x14ac:dyDescent="0.25">
      <c r="B539" s="13"/>
    </row>
    <row r="540" spans="2:2" x14ac:dyDescent="0.25">
      <c r="B540" s="13"/>
    </row>
    <row r="541" spans="2:2" x14ac:dyDescent="0.25">
      <c r="B541" s="13"/>
    </row>
    <row r="542" spans="2:2" x14ac:dyDescent="0.25">
      <c r="B542" s="13"/>
    </row>
    <row r="543" spans="2:2" x14ac:dyDescent="0.25">
      <c r="B543" s="13"/>
    </row>
    <row r="544" spans="2:2" x14ac:dyDescent="0.25">
      <c r="B544" s="13"/>
    </row>
    <row r="545" spans="2:2" x14ac:dyDescent="0.25">
      <c r="B545" s="13"/>
    </row>
    <row r="546" spans="2:2" x14ac:dyDescent="0.25">
      <c r="B546" s="13"/>
    </row>
    <row r="547" spans="2:2" x14ac:dyDescent="0.25">
      <c r="B547" s="13"/>
    </row>
    <row r="548" spans="2:2" x14ac:dyDescent="0.25">
      <c r="B548" s="13"/>
    </row>
    <row r="549" spans="2:2" x14ac:dyDescent="0.25">
      <c r="B549" s="13"/>
    </row>
    <row r="550" spans="2:2" x14ac:dyDescent="0.25">
      <c r="B550" s="13"/>
    </row>
    <row r="551" spans="2:2" x14ac:dyDescent="0.25">
      <c r="B551" s="13"/>
    </row>
    <row r="552" spans="2:2" x14ac:dyDescent="0.25">
      <c r="B552" s="13"/>
    </row>
    <row r="553" spans="2:2" x14ac:dyDescent="0.25">
      <c r="B553" s="13"/>
    </row>
    <row r="554" spans="2:2" x14ac:dyDescent="0.25">
      <c r="B554" s="13"/>
    </row>
    <row r="555" spans="2:2" x14ac:dyDescent="0.25">
      <c r="B555" s="13"/>
    </row>
    <row r="556" spans="2:2" x14ac:dyDescent="0.25">
      <c r="B556" s="13"/>
    </row>
    <row r="557" spans="2:2" x14ac:dyDescent="0.25">
      <c r="B557" s="13"/>
    </row>
    <row r="558" spans="2:2" x14ac:dyDescent="0.25">
      <c r="B558" s="13"/>
    </row>
    <row r="559" spans="2:2" x14ac:dyDescent="0.25">
      <c r="B559" s="13"/>
    </row>
    <row r="560" spans="2:2" x14ac:dyDescent="0.25">
      <c r="B560" s="13"/>
    </row>
    <row r="561" spans="2:2" x14ac:dyDescent="0.25">
      <c r="B561" s="13"/>
    </row>
    <row r="562" spans="2:2" x14ac:dyDescent="0.25">
      <c r="B562" s="13"/>
    </row>
    <row r="563" spans="2:2" x14ac:dyDescent="0.25">
      <c r="B563" s="13"/>
    </row>
    <row r="564" spans="2:2" x14ac:dyDescent="0.25">
      <c r="B564" s="13"/>
    </row>
    <row r="565" spans="2:2" x14ac:dyDescent="0.25">
      <c r="B565" s="13"/>
    </row>
    <row r="566" spans="2:2" x14ac:dyDescent="0.25">
      <c r="B566" s="13"/>
    </row>
    <row r="567" spans="2:2" x14ac:dyDescent="0.25">
      <c r="B567" s="13"/>
    </row>
    <row r="568" spans="2:2" x14ac:dyDescent="0.25">
      <c r="B568" s="13"/>
    </row>
    <row r="569" spans="2:2" x14ac:dyDescent="0.25">
      <c r="B569" s="13"/>
    </row>
    <row r="570" spans="2:2" x14ac:dyDescent="0.25">
      <c r="B570" s="13"/>
    </row>
    <row r="571" spans="2:2" x14ac:dyDescent="0.25">
      <c r="B571" s="13"/>
    </row>
    <row r="572" spans="2:2" x14ac:dyDescent="0.25">
      <c r="B572" s="13"/>
    </row>
    <row r="573" spans="2:2" x14ac:dyDescent="0.25">
      <c r="B573" s="13"/>
    </row>
    <row r="574" spans="2:2" x14ac:dyDescent="0.25">
      <c r="B574" s="13"/>
    </row>
    <row r="575" spans="2:2" x14ac:dyDescent="0.25">
      <c r="B575" s="13"/>
    </row>
    <row r="576" spans="2:2" x14ac:dyDescent="0.25">
      <c r="B576" s="13"/>
    </row>
    <row r="577" spans="2:2" x14ac:dyDescent="0.25">
      <c r="B577" s="13"/>
    </row>
    <row r="578" spans="2:2" x14ac:dyDescent="0.25">
      <c r="B578" s="13"/>
    </row>
    <row r="579" spans="2:2" x14ac:dyDescent="0.25">
      <c r="B579" s="13"/>
    </row>
    <row r="580" spans="2:2" x14ac:dyDescent="0.25">
      <c r="B580" s="13"/>
    </row>
    <row r="581" spans="2:2" x14ac:dyDescent="0.25">
      <c r="B581" s="13"/>
    </row>
    <row r="582" spans="2:2" x14ac:dyDescent="0.25">
      <c r="B582" s="13"/>
    </row>
    <row r="583" spans="2:2" x14ac:dyDescent="0.25">
      <c r="B583" s="13"/>
    </row>
    <row r="584" spans="2:2" x14ac:dyDescent="0.25">
      <c r="B584" s="13"/>
    </row>
    <row r="585" spans="2:2" x14ac:dyDescent="0.25">
      <c r="B585" s="13"/>
    </row>
    <row r="586" spans="2:2" x14ac:dyDescent="0.25">
      <c r="B586" s="13"/>
    </row>
    <row r="587" spans="2:2" x14ac:dyDescent="0.25">
      <c r="B587" s="13"/>
    </row>
    <row r="588" spans="2:2" x14ac:dyDescent="0.25">
      <c r="B588" s="13"/>
    </row>
    <row r="589" spans="2:2" x14ac:dyDescent="0.25">
      <c r="B589" s="13"/>
    </row>
    <row r="590" spans="2:2" x14ac:dyDescent="0.25">
      <c r="B590" s="13"/>
    </row>
    <row r="591" spans="2:2" x14ac:dyDescent="0.25">
      <c r="B591" s="13"/>
    </row>
    <row r="592" spans="2:2" x14ac:dyDescent="0.25">
      <c r="B592" s="13"/>
    </row>
    <row r="593" spans="2:2" x14ac:dyDescent="0.25">
      <c r="B593" s="13"/>
    </row>
    <row r="594" spans="2:2" x14ac:dyDescent="0.25">
      <c r="B594" s="13"/>
    </row>
    <row r="595" spans="2:2" x14ac:dyDescent="0.25">
      <c r="B595" s="13"/>
    </row>
    <row r="596" spans="2:2" x14ac:dyDescent="0.25">
      <c r="B596" s="13"/>
    </row>
    <row r="597" spans="2:2" x14ac:dyDescent="0.25">
      <c r="B597" s="13"/>
    </row>
    <row r="598" spans="2:2" x14ac:dyDescent="0.25">
      <c r="B598" s="13"/>
    </row>
    <row r="599" spans="2:2" x14ac:dyDescent="0.25">
      <c r="B599" s="13"/>
    </row>
    <row r="600" spans="2:2" x14ac:dyDescent="0.25">
      <c r="B600" s="13"/>
    </row>
    <row r="601" spans="2:2" x14ac:dyDescent="0.25">
      <c r="B601" s="13"/>
    </row>
    <row r="602" spans="2:2" x14ac:dyDescent="0.25">
      <c r="B602" s="13"/>
    </row>
    <row r="603" spans="2:2" x14ac:dyDescent="0.25">
      <c r="B603" s="13"/>
    </row>
    <row r="604" spans="2:2" x14ac:dyDescent="0.25">
      <c r="B604" s="13"/>
    </row>
    <row r="605" spans="2:2" x14ac:dyDescent="0.25">
      <c r="B605" s="13"/>
    </row>
    <row r="606" spans="2:2" x14ac:dyDescent="0.25">
      <c r="B606" s="13"/>
    </row>
    <row r="607" spans="2:2" x14ac:dyDescent="0.25">
      <c r="B607" s="13"/>
    </row>
    <row r="608" spans="2:2" x14ac:dyDescent="0.25">
      <c r="B608" s="13"/>
    </row>
    <row r="609" spans="2:2" x14ac:dyDescent="0.25">
      <c r="B609" s="13"/>
    </row>
    <row r="610" spans="2:2" x14ac:dyDescent="0.25">
      <c r="B610" s="13"/>
    </row>
    <row r="611" spans="2:2" x14ac:dyDescent="0.25">
      <c r="B611" s="13"/>
    </row>
    <row r="612" spans="2:2" x14ac:dyDescent="0.25">
      <c r="B612" s="13"/>
    </row>
    <row r="613" spans="2:2" x14ac:dyDescent="0.25">
      <c r="B613" s="13"/>
    </row>
    <row r="614" spans="2:2" x14ac:dyDescent="0.25">
      <c r="B614" s="13"/>
    </row>
    <row r="615" spans="2:2" x14ac:dyDescent="0.25">
      <c r="B615" s="13"/>
    </row>
    <row r="616" spans="2:2" x14ac:dyDescent="0.25">
      <c r="B616" s="13"/>
    </row>
    <row r="617" spans="2:2" x14ac:dyDescent="0.25">
      <c r="B617" s="13"/>
    </row>
    <row r="618" spans="2:2" x14ac:dyDescent="0.25">
      <c r="B618" s="13"/>
    </row>
    <row r="619" spans="2:2" x14ac:dyDescent="0.25">
      <c r="B619" s="13"/>
    </row>
    <row r="620" spans="2:2" x14ac:dyDescent="0.25">
      <c r="B620" s="13"/>
    </row>
    <row r="621" spans="2:2" x14ac:dyDescent="0.25">
      <c r="B621" s="13"/>
    </row>
    <row r="622" spans="2:2" x14ac:dyDescent="0.25">
      <c r="B622" s="13"/>
    </row>
    <row r="623" spans="2:2" x14ac:dyDescent="0.25">
      <c r="B623" s="13"/>
    </row>
    <row r="624" spans="2:2" x14ac:dyDescent="0.25">
      <c r="B624" s="13"/>
    </row>
    <row r="625" spans="2:2" x14ac:dyDescent="0.25">
      <c r="B625" s="13"/>
    </row>
    <row r="626" spans="2:2" x14ac:dyDescent="0.25">
      <c r="B626" s="13"/>
    </row>
    <row r="627" spans="2:2" x14ac:dyDescent="0.25">
      <c r="B627" s="13"/>
    </row>
    <row r="628" spans="2:2" x14ac:dyDescent="0.25">
      <c r="B628" s="13"/>
    </row>
    <row r="629" spans="2:2" x14ac:dyDescent="0.25">
      <c r="B629" s="13"/>
    </row>
    <row r="630" spans="2:2" x14ac:dyDescent="0.25">
      <c r="B630" s="13"/>
    </row>
    <row r="631" spans="2:2" x14ac:dyDescent="0.25">
      <c r="B631" s="13"/>
    </row>
    <row r="632" spans="2:2" x14ac:dyDescent="0.25">
      <c r="B632" s="13"/>
    </row>
    <row r="633" spans="2:2" x14ac:dyDescent="0.25">
      <c r="B633" s="13"/>
    </row>
    <row r="634" spans="2:2" x14ac:dyDescent="0.25">
      <c r="B634" s="13"/>
    </row>
    <row r="635" spans="2:2" x14ac:dyDescent="0.25">
      <c r="B635" s="13"/>
    </row>
    <row r="636" spans="2:2" x14ac:dyDescent="0.25">
      <c r="B636" s="13"/>
    </row>
    <row r="637" spans="2:2" x14ac:dyDescent="0.25">
      <c r="B637" s="13"/>
    </row>
    <row r="638" spans="2:2" x14ac:dyDescent="0.25">
      <c r="B638" s="13"/>
    </row>
    <row r="639" spans="2:2" x14ac:dyDescent="0.25">
      <c r="B639" s="13"/>
    </row>
    <row r="640" spans="2:2" x14ac:dyDescent="0.25">
      <c r="B640" s="13"/>
    </row>
    <row r="641" spans="2:2" x14ac:dyDescent="0.25">
      <c r="B641" s="13"/>
    </row>
    <row r="642" spans="2:2" x14ac:dyDescent="0.25">
      <c r="B642" s="13"/>
    </row>
    <row r="643" spans="2:2" x14ac:dyDescent="0.25">
      <c r="B643" s="13"/>
    </row>
    <row r="644" spans="2:2" x14ac:dyDescent="0.25">
      <c r="B644" s="13"/>
    </row>
    <row r="645" spans="2:2" x14ac:dyDescent="0.25">
      <c r="B645" s="13"/>
    </row>
    <row r="646" spans="2:2" x14ac:dyDescent="0.25">
      <c r="B646" s="13"/>
    </row>
    <row r="647" spans="2:2" x14ac:dyDescent="0.25">
      <c r="B647" s="13"/>
    </row>
    <row r="648" spans="2:2" x14ac:dyDescent="0.25">
      <c r="B648" s="13"/>
    </row>
    <row r="649" spans="2:2" x14ac:dyDescent="0.25">
      <c r="B649" s="13"/>
    </row>
    <row r="650" spans="2:2" x14ac:dyDescent="0.25">
      <c r="B650" s="13"/>
    </row>
    <row r="651" spans="2:2" x14ac:dyDescent="0.25">
      <c r="B651" s="13"/>
    </row>
    <row r="652" spans="2:2" x14ac:dyDescent="0.25">
      <c r="B652" s="13"/>
    </row>
    <row r="653" spans="2:2" x14ac:dyDescent="0.25">
      <c r="B653" s="13"/>
    </row>
    <row r="654" spans="2:2" x14ac:dyDescent="0.25">
      <c r="B654" s="13"/>
    </row>
    <row r="655" spans="2:2" x14ac:dyDescent="0.25">
      <c r="B655" s="13"/>
    </row>
    <row r="656" spans="2:2" x14ac:dyDescent="0.25">
      <c r="B656" s="13"/>
    </row>
    <row r="657" spans="2:2" x14ac:dyDescent="0.25">
      <c r="B657" s="13"/>
    </row>
    <row r="658" spans="2:2" x14ac:dyDescent="0.25">
      <c r="B658" s="13"/>
    </row>
    <row r="659" spans="2:2" x14ac:dyDescent="0.25">
      <c r="B659" s="13"/>
    </row>
    <row r="660" spans="2:2" x14ac:dyDescent="0.25">
      <c r="B660" s="13"/>
    </row>
    <row r="661" spans="2:2" x14ac:dyDescent="0.25">
      <c r="B661" s="13"/>
    </row>
    <row r="662" spans="2:2" x14ac:dyDescent="0.25">
      <c r="B662" s="13"/>
    </row>
    <row r="663" spans="2:2" x14ac:dyDescent="0.25">
      <c r="B663" s="13"/>
    </row>
    <row r="664" spans="2:2" x14ac:dyDescent="0.25">
      <c r="B664" s="13"/>
    </row>
    <row r="665" spans="2:2" x14ac:dyDescent="0.25">
      <c r="B665" s="13"/>
    </row>
    <row r="666" spans="2:2" x14ac:dyDescent="0.25">
      <c r="B666" s="13"/>
    </row>
    <row r="667" spans="2:2" x14ac:dyDescent="0.25">
      <c r="B667" s="13"/>
    </row>
    <row r="668" spans="2:2" x14ac:dyDescent="0.25">
      <c r="B668" s="13"/>
    </row>
    <row r="669" spans="2:2" x14ac:dyDescent="0.25">
      <c r="B669" s="13"/>
    </row>
    <row r="670" spans="2:2" x14ac:dyDescent="0.25">
      <c r="B670" s="13"/>
    </row>
    <row r="671" spans="2:2" x14ac:dyDescent="0.25">
      <c r="B671" s="13"/>
    </row>
    <row r="672" spans="2:2" x14ac:dyDescent="0.25">
      <c r="B672" s="13"/>
    </row>
    <row r="673" spans="2:2" x14ac:dyDescent="0.25">
      <c r="B673" s="13"/>
    </row>
    <row r="674" spans="2:2" x14ac:dyDescent="0.25">
      <c r="B674" s="13"/>
    </row>
    <row r="675" spans="2:2" x14ac:dyDescent="0.25">
      <c r="B675" s="13"/>
    </row>
    <row r="676" spans="2:2" x14ac:dyDescent="0.25">
      <c r="B676" s="13"/>
    </row>
    <row r="677" spans="2:2" x14ac:dyDescent="0.25">
      <c r="B677" s="13"/>
    </row>
    <row r="678" spans="2:2" x14ac:dyDescent="0.25">
      <c r="B678" s="13"/>
    </row>
    <row r="679" spans="2:2" x14ac:dyDescent="0.25">
      <c r="B679" s="13"/>
    </row>
    <row r="680" spans="2:2" x14ac:dyDescent="0.25">
      <c r="B680" s="13"/>
    </row>
    <row r="681" spans="2:2" x14ac:dyDescent="0.25">
      <c r="B681" s="13"/>
    </row>
    <row r="682" spans="2:2" x14ac:dyDescent="0.25">
      <c r="B682" s="13"/>
    </row>
    <row r="683" spans="2:2" x14ac:dyDescent="0.25">
      <c r="B683" s="13"/>
    </row>
    <row r="684" spans="2:2" x14ac:dyDescent="0.25">
      <c r="B684" s="13"/>
    </row>
    <row r="685" spans="2:2" x14ac:dyDescent="0.25">
      <c r="B685" s="13"/>
    </row>
    <row r="686" spans="2:2" x14ac:dyDescent="0.25">
      <c r="B686" s="13"/>
    </row>
    <row r="687" spans="2:2" x14ac:dyDescent="0.25">
      <c r="B687" s="13"/>
    </row>
    <row r="688" spans="2:2" x14ac:dyDescent="0.25">
      <c r="B688" s="13"/>
    </row>
    <row r="689" spans="2:2" x14ac:dyDescent="0.25">
      <c r="B689" s="13"/>
    </row>
    <row r="690" spans="2:2" x14ac:dyDescent="0.25">
      <c r="B690" s="13"/>
    </row>
    <row r="691" spans="2:2" x14ac:dyDescent="0.25">
      <c r="B691" s="13"/>
    </row>
    <row r="692" spans="2:2" x14ac:dyDescent="0.25">
      <c r="B692" s="13"/>
    </row>
    <row r="693" spans="2:2" x14ac:dyDescent="0.25">
      <c r="B693" s="13"/>
    </row>
    <row r="694" spans="2:2" x14ac:dyDescent="0.25">
      <c r="B694" s="13"/>
    </row>
    <row r="695" spans="2:2" x14ac:dyDescent="0.25">
      <c r="B695" s="13"/>
    </row>
    <row r="696" spans="2:2" x14ac:dyDescent="0.25">
      <c r="B696" s="13"/>
    </row>
    <row r="697" spans="2:2" x14ac:dyDescent="0.25">
      <c r="B697" s="13"/>
    </row>
    <row r="698" spans="2:2" x14ac:dyDescent="0.25">
      <c r="B698" s="13"/>
    </row>
    <row r="699" spans="2:2" x14ac:dyDescent="0.25">
      <c r="B699" s="13"/>
    </row>
    <row r="700" spans="2:2" x14ac:dyDescent="0.25">
      <c r="B700" s="13"/>
    </row>
    <row r="701" spans="2:2" x14ac:dyDescent="0.25">
      <c r="B701" s="13"/>
    </row>
    <row r="702" spans="2:2" x14ac:dyDescent="0.25">
      <c r="B702" s="13"/>
    </row>
    <row r="703" spans="2:2" x14ac:dyDescent="0.25">
      <c r="B703" s="13"/>
    </row>
    <row r="704" spans="2:2" x14ac:dyDescent="0.25">
      <c r="B704" s="13"/>
    </row>
    <row r="705" spans="2:2" x14ac:dyDescent="0.25">
      <c r="B705" s="13"/>
    </row>
    <row r="706" spans="2:2" x14ac:dyDescent="0.25">
      <c r="B706" s="13"/>
    </row>
    <row r="707" spans="2:2" x14ac:dyDescent="0.25">
      <c r="B707" s="13"/>
    </row>
    <row r="708" spans="2:2" x14ac:dyDescent="0.25">
      <c r="B708" s="13"/>
    </row>
    <row r="709" spans="2:2" x14ac:dyDescent="0.25">
      <c r="B709" s="13"/>
    </row>
    <row r="710" spans="2:2" x14ac:dyDescent="0.25">
      <c r="B710" s="13"/>
    </row>
    <row r="711" spans="2:2" x14ac:dyDescent="0.25">
      <c r="B711" s="13"/>
    </row>
    <row r="712" spans="2:2" x14ac:dyDescent="0.25">
      <c r="B712" s="13"/>
    </row>
    <row r="713" spans="2:2" x14ac:dyDescent="0.25">
      <c r="B713" s="13"/>
    </row>
    <row r="714" spans="2:2" x14ac:dyDescent="0.25">
      <c r="B714" s="13"/>
    </row>
    <row r="715" spans="2:2" x14ac:dyDescent="0.25">
      <c r="B715" s="13"/>
    </row>
    <row r="716" spans="2:2" x14ac:dyDescent="0.25">
      <c r="B716" s="13"/>
    </row>
    <row r="717" spans="2:2" x14ac:dyDescent="0.25">
      <c r="B717" s="13"/>
    </row>
    <row r="718" spans="2:2" x14ac:dyDescent="0.25">
      <c r="B718" s="13"/>
    </row>
    <row r="719" spans="2:2" x14ac:dyDescent="0.25">
      <c r="B719" s="13"/>
    </row>
    <row r="720" spans="2:2" x14ac:dyDescent="0.25">
      <c r="B720" s="13"/>
    </row>
    <row r="721" spans="2:2" x14ac:dyDescent="0.25">
      <c r="B721" s="13"/>
    </row>
    <row r="722" spans="2:2" x14ac:dyDescent="0.25">
      <c r="B722" s="13"/>
    </row>
    <row r="723" spans="2:2" x14ac:dyDescent="0.25">
      <c r="B723" s="13"/>
    </row>
    <row r="724" spans="2:2" x14ac:dyDescent="0.25">
      <c r="B724" s="13"/>
    </row>
    <row r="725" spans="2:2" x14ac:dyDescent="0.25">
      <c r="B725" s="13"/>
    </row>
    <row r="726" spans="2:2" x14ac:dyDescent="0.25">
      <c r="B726" s="13"/>
    </row>
    <row r="727" spans="2:2" x14ac:dyDescent="0.25">
      <c r="B727" s="13"/>
    </row>
    <row r="728" spans="2:2" x14ac:dyDescent="0.25">
      <c r="B728" s="13"/>
    </row>
    <row r="729" spans="2:2" x14ac:dyDescent="0.25">
      <c r="B729" s="13"/>
    </row>
    <row r="730" spans="2:2" x14ac:dyDescent="0.25">
      <c r="B730" s="13"/>
    </row>
    <row r="731" spans="2:2" x14ac:dyDescent="0.25">
      <c r="B731" s="13"/>
    </row>
    <row r="732" spans="2:2" x14ac:dyDescent="0.25">
      <c r="B732" s="13"/>
    </row>
    <row r="733" spans="2:2" x14ac:dyDescent="0.25">
      <c r="B733" s="13"/>
    </row>
    <row r="734" spans="2:2" x14ac:dyDescent="0.25">
      <c r="B734" s="13"/>
    </row>
    <row r="735" spans="2:2" x14ac:dyDescent="0.25">
      <c r="B735" s="13"/>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D895-9DA2-4237-8116-7931F773A8CD}">
  <dimension ref="B1:C8"/>
  <sheetViews>
    <sheetView zoomScale="120" zoomScaleNormal="120" workbookViewId="0">
      <selection activeCell="B5" sqref="B5"/>
    </sheetView>
  </sheetViews>
  <sheetFormatPr defaultRowHeight="15" x14ac:dyDescent="0.25"/>
  <cols>
    <col min="1" max="1" width="2.85546875" customWidth="1"/>
    <col min="2" max="2" width="12.42578125" bestFit="1" customWidth="1"/>
    <col min="3" max="3" width="14.140625" bestFit="1" customWidth="1"/>
    <col min="4" max="4" width="9.42578125" customWidth="1"/>
  </cols>
  <sheetData>
    <row r="1" spans="2:3" ht="39" x14ac:dyDescent="0.7">
      <c r="B1" s="2" t="s">
        <v>5</v>
      </c>
    </row>
    <row r="2" spans="2:3" ht="18.75" x14ac:dyDescent="0.3">
      <c r="B2" s="6" t="s">
        <v>86</v>
      </c>
    </row>
    <row r="4" spans="2:3" x14ac:dyDescent="0.25">
      <c r="B4" s="19" t="s">
        <v>114</v>
      </c>
      <c r="C4" t="s">
        <v>102</v>
      </c>
    </row>
    <row r="5" spans="2:3" x14ac:dyDescent="0.25">
      <c r="B5" s="20" t="s">
        <v>110</v>
      </c>
      <c r="C5" s="14">
        <v>2503561.64</v>
      </c>
    </row>
    <row r="6" spans="2:3" x14ac:dyDescent="0.25">
      <c r="B6" s="20" t="s">
        <v>111</v>
      </c>
      <c r="C6" s="14">
        <v>1149028.8</v>
      </c>
    </row>
    <row r="7" spans="2:3" x14ac:dyDescent="0.25">
      <c r="B7" s="20" t="s">
        <v>112</v>
      </c>
      <c r="C7" s="14">
        <v>280139.03000000003</v>
      </c>
    </row>
    <row r="8" spans="2:3" x14ac:dyDescent="0.25">
      <c r="B8" s="20" t="s">
        <v>109</v>
      </c>
      <c r="C8" s="14">
        <v>3932729.47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17F2-3723-44DF-981D-53D3DDFF7A29}">
  <dimension ref="B1:G56"/>
  <sheetViews>
    <sheetView topLeftCell="A55" zoomScale="120" zoomScaleNormal="120" workbookViewId="0">
      <selection activeCell="F4" sqref="F4:G55"/>
    </sheetView>
  </sheetViews>
  <sheetFormatPr defaultRowHeight="15" x14ac:dyDescent="0.25"/>
  <cols>
    <col min="1" max="1" width="2.85546875" customWidth="1"/>
    <col min="2" max="2" width="18.7109375" bestFit="1" customWidth="1"/>
    <col min="3" max="3" width="14.140625" bestFit="1" customWidth="1"/>
    <col min="4" max="4" width="9.42578125" customWidth="1"/>
    <col min="6" max="6" width="18.7109375" bestFit="1" customWidth="1"/>
    <col min="7" max="7" width="14.140625" style="14" bestFit="1" customWidth="1"/>
  </cols>
  <sheetData>
    <row r="1" spans="2:7" ht="39" x14ac:dyDescent="0.7">
      <c r="B1" s="2" t="s">
        <v>5</v>
      </c>
    </row>
    <row r="2" spans="2:7" ht="18.75" x14ac:dyDescent="0.3">
      <c r="B2" s="6" t="s">
        <v>84</v>
      </c>
    </row>
    <row r="4" spans="2:7" x14ac:dyDescent="0.25">
      <c r="B4" s="19" t="s">
        <v>30</v>
      </c>
      <c r="C4" t="s">
        <v>102</v>
      </c>
      <c r="F4" s="21" t="str">
        <f t="shared" ref="F4:F35" si="0">B4</f>
        <v>State</v>
      </c>
      <c r="G4" s="22" t="str">
        <f t="shared" ref="G4:G35" si="1">C4</f>
        <v>Total Revenue</v>
      </c>
    </row>
    <row r="5" spans="2:7" x14ac:dyDescent="0.25">
      <c r="B5" s="20" t="s">
        <v>115</v>
      </c>
      <c r="C5" s="14">
        <v>29599.13</v>
      </c>
      <c r="F5" t="str">
        <f t="shared" si="0"/>
        <v>Alabama</v>
      </c>
      <c r="G5" s="14">
        <f t="shared" si="1"/>
        <v>29599.13</v>
      </c>
    </row>
    <row r="6" spans="2:7" x14ac:dyDescent="0.25">
      <c r="B6" s="20" t="s">
        <v>116</v>
      </c>
      <c r="C6" s="14">
        <v>3251.54</v>
      </c>
      <c r="F6" t="str">
        <f t="shared" si="0"/>
        <v>Alaska</v>
      </c>
      <c r="G6" s="14">
        <f t="shared" si="1"/>
        <v>3251.54</v>
      </c>
    </row>
    <row r="7" spans="2:7" x14ac:dyDescent="0.25">
      <c r="B7" s="20" t="s">
        <v>117</v>
      </c>
      <c r="C7" s="14">
        <v>43239.24</v>
      </c>
      <c r="F7" t="str">
        <f t="shared" si="0"/>
        <v>Arizona</v>
      </c>
      <c r="G7" s="14">
        <f t="shared" si="1"/>
        <v>43239.24</v>
      </c>
    </row>
    <row r="8" spans="2:7" x14ac:dyDescent="0.25">
      <c r="B8" s="20" t="s">
        <v>118</v>
      </c>
      <c r="C8" s="14">
        <v>17194.21</v>
      </c>
      <c r="F8" t="str">
        <f t="shared" si="0"/>
        <v>Arkansas</v>
      </c>
      <c r="G8" s="14">
        <f t="shared" si="1"/>
        <v>17194.21</v>
      </c>
    </row>
    <row r="9" spans="2:7" x14ac:dyDescent="0.25">
      <c r="B9" s="20" t="s">
        <v>119</v>
      </c>
      <c r="C9" s="14">
        <v>232063.83</v>
      </c>
      <c r="F9" t="str">
        <f t="shared" si="0"/>
        <v>California</v>
      </c>
      <c r="G9" s="14">
        <f t="shared" si="1"/>
        <v>232063.83</v>
      </c>
    </row>
    <row r="10" spans="2:7" x14ac:dyDescent="0.25">
      <c r="B10" s="20" t="s">
        <v>120</v>
      </c>
      <c r="C10" s="14">
        <v>26625.69</v>
      </c>
      <c r="F10" t="str">
        <f t="shared" si="0"/>
        <v>Colorado</v>
      </c>
      <c r="G10" s="14">
        <f t="shared" si="1"/>
        <v>26625.69</v>
      </c>
    </row>
    <row r="11" spans="2:7" x14ac:dyDescent="0.25">
      <c r="B11" s="20" t="s">
        <v>121</v>
      </c>
      <c r="C11" s="14">
        <v>23772.65</v>
      </c>
      <c r="F11" t="str">
        <f t="shared" si="0"/>
        <v>Connecticut</v>
      </c>
      <c r="G11" s="14">
        <f t="shared" si="1"/>
        <v>23772.65</v>
      </c>
    </row>
    <row r="12" spans="2:7" x14ac:dyDescent="0.25">
      <c r="B12" s="20" t="s">
        <v>122</v>
      </c>
      <c r="C12" s="14">
        <v>6100.56</v>
      </c>
      <c r="F12" t="str">
        <f t="shared" si="0"/>
        <v>Delaware</v>
      </c>
      <c r="G12" s="14">
        <f t="shared" si="1"/>
        <v>6100.56</v>
      </c>
    </row>
    <row r="13" spans="2:7" x14ac:dyDescent="0.25">
      <c r="B13" s="20" t="s">
        <v>123</v>
      </c>
      <c r="C13" s="14">
        <v>46654.42</v>
      </c>
      <c r="F13" t="str">
        <f t="shared" si="0"/>
        <v>District of Columbia</v>
      </c>
      <c r="G13" s="14">
        <f t="shared" si="1"/>
        <v>46654.42</v>
      </c>
    </row>
    <row r="14" spans="2:7" x14ac:dyDescent="0.25">
      <c r="B14" s="20" t="s">
        <v>124</v>
      </c>
      <c r="C14" s="14">
        <v>114977.37</v>
      </c>
      <c r="F14" t="str">
        <f t="shared" si="0"/>
        <v>Florida</v>
      </c>
      <c r="G14" s="14">
        <f t="shared" si="1"/>
        <v>114977.37</v>
      </c>
    </row>
    <row r="15" spans="2:7" x14ac:dyDescent="0.25">
      <c r="B15" s="20" t="s">
        <v>125</v>
      </c>
      <c r="C15" s="14">
        <v>58264.24</v>
      </c>
      <c r="F15" t="str">
        <f t="shared" si="0"/>
        <v>Georgia</v>
      </c>
      <c r="G15" s="14">
        <f t="shared" si="1"/>
        <v>58264.24</v>
      </c>
    </row>
    <row r="16" spans="2:7" x14ac:dyDescent="0.25">
      <c r="B16" s="20" t="s">
        <v>126</v>
      </c>
      <c r="C16" s="14">
        <v>8094.51</v>
      </c>
      <c r="F16" t="str">
        <f t="shared" si="0"/>
        <v>Hawaii</v>
      </c>
      <c r="G16" s="14">
        <f t="shared" si="1"/>
        <v>8094.51</v>
      </c>
    </row>
    <row r="17" spans="2:7" x14ac:dyDescent="0.25">
      <c r="B17" s="20" t="s">
        <v>127</v>
      </c>
      <c r="C17" s="14">
        <v>10420.84</v>
      </c>
      <c r="F17" t="str">
        <f t="shared" si="0"/>
        <v>Idaho</v>
      </c>
      <c r="G17" s="14">
        <f t="shared" si="1"/>
        <v>10420.84</v>
      </c>
    </row>
    <row r="18" spans="2:7" x14ac:dyDescent="0.25">
      <c r="B18" s="20" t="s">
        <v>128</v>
      </c>
      <c r="C18" s="14">
        <v>463639.77</v>
      </c>
      <c r="F18" t="str">
        <f t="shared" si="0"/>
        <v>Illinois</v>
      </c>
      <c r="G18" s="14">
        <f t="shared" si="1"/>
        <v>463639.77</v>
      </c>
    </row>
    <row r="19" spans="2:7" x14ac:dyDescent="0.25">
      <c r="B19" s="20" t="s">
        <v>129</v>
      </c>
      <c r="C19" s="14">
        <v>441894.96</v>
      </c>
      <c r="F19" t="str">
        <f t="shared" si="0"/>
        <v>Indiana</v>
      </c>
      <c r="G19" s="14">
        <f t="shared" si="1"/>
        <v>441894.96</v>
      </c>
    </row>
    <row r="20" spans="2:7" x14ac:dyDescent="0.25">
      <c r="B20" s="20" t="s">
        <v>130</v>
      </c>
      <c r="C20" s="14">
        <v>18517.849999999999</v>
      </c>
      <c r="F20" t="str">
        <f t="shared" si="0"/>
        <v>Iowa</v>
      </c>
      <c r="G20" s="14">
        <f t="shared" si="1"/>
        <v>18517.849999999999</v>
      </c>
    </row>
    <row r="21" spans="2:7" x14ac:dyDescent="0.25">
      <c r="B21" s="20" t="s">
        <v>131</v>
      </c>
      <c r="C21" s="14">
        <v>21734.12</v>
      </c>
      <c r="F21" t="str">
        <f t="shared" si="0"/>
        <v>Kansas</v>
      </c>
      <c r="G21" s="14">
        <f t="shared" si="1"/>
        <v>21734.12</v>
      </c>
    </row>
    <row r="22" spans="2:7" x14ac:dyDescent="0.25">
      <c r="B22" s="20" t="s">
        <v>132</v>
      </c>
      <c r="C22" s="14">
        <v>32774.839999999997</v>
      </c>
      <c r="F22" t="str">
        <f t="shared" si="0"/>
        <v>Kentucky</v>
      </c>
      <c r="G22" s="14">
        <f t="shared" si="1"/>
        <v>32774.839999999997</v>
      </c>
    </row>
    <row r="23" spans="2:7" x14ac:dyDescent="0.25">
      <c r="B23" s="20" t="s">
        <v>133</v>
      </c>
      <c r="C23" s="14">
        <v>28382.9</v>
      </c>
      <c r="F23" t="str">
        <f t="shared" si="0"/>
        <v>Louisiana</v>
      </c>
      <c r="G23" s="14">
        <f t="shared" si="1"/>
        <v>28382.9</v>
      </c>
    </row>
    <row r="24" spans="2:7" x14ac:dyDescent="0.25">
      <c r="B24" s="20" t="s">
        <v>134</v>
      </c>
      <c r="C24" s="14">
        <v>11035.98</v>
      </c>
      <c r="F24" t="str">
        <f t="shared" si="0"/>
        <v>Maine</v>
      </c>
      <c r="G24" s="14">
        <f t="shared" si="1"/>
        <v>11035.98</v>
      </c>
    </row>
    <row r="25" spans="2:7" x14ac:dyDescent="0.25">
      <c r="B25" s="20" t="s">
        <v>135</v>
      </c>
      <c r="C25" s="14">
        <v>209293.43</v>
      </c>
      <c r="F25" t="str">
        <f t="shared" si="0"/>
        <v>Maryland</v>
      </c>
      <c r="G25" s="14">
        <f t="shared" si="1"/>
        <v>209293.43</v>
      </c>
    </row>
    <row r="26" spans="2:7" x14ac:dyDescent="0.25">
      <c r="B26" s="20" t="s">
        <v>136</v>
      </c>
      <c r="C26" s="14">
        <v>26228.720000000001</v>
      </c>
      <c r="F26" t="str">
        <f t="shared" si="0"/>
        <v>Massachusetts</v>
      </c>
      <c r="G26" s="14">
        <f t="shared" si="1"/>
        <v>26228.720000000001</v>
      </c>
    </row>
    <row r="27" spans="2:7" x14ac:dyDescent="0.25">
      <c r="B27" s="20" t="s">
        <v>137</v>
      </c>
      <c r="C27" s="14">
        <v>60247.12</v>
      </c>
      <c r="F27" t="str">
        <f t="shared" si="0"/>
        <v>Michigan</v>
      </c>
      <c r="G27" s="14">
        <f t="shared" si="1"/>
        <v>60247.12</v>
      </c>
    </row>
    <row r="28" spans="2:7" x14ac:dyDescent="0.25">
      <c r="B28" s="20" t="s">
        <v>138</v>
      </c>
      <c r="C28" s="14">
        <v>34048.76</v>
      </c>
      <c r="F28" t="str">
        <f t="shared" si="0"/>
        <v>Minnesota</v>
      </c>
      <c r="G28" s="14">
        <f t="shared" si="1"/>
        <v>34048.76</v>
      </c>
    </row>
    <row r="29" spans="2:7" x14ac:dyDescent="0.25">
      <c r="B29" s="20" t="s">
        <v>139</v>
      </c>
      <c r="C29" s="14">
        <v>16401.34</v>
      </c>
      <c r="F29" t="str">
        <f t="shared" si="0"/>
        <v>Mississippi</v>
      </c>
      <c r="G29" s="14">
        <f t="shared" si="1"/>
        <v>16401.34</v>
      </c>
    </row>
    <row r="30" spans="2:7" x14ac:dyDescent="0.25">
      <c r="B30" s="20" t="s">
        <v>140</v>
      </c>
      <c r="C30" s="14">
        <v>33022.79</v>
      </c>
      <c r="F30" t="str">
        <f t="shared" si="0"/>
        <v>Missouri</v>
      </c>
      <c r="G30" s="14">
        <f t="shared" si="1"/>
        <v>33022.79</v>
      </c>
    </row>
    <row r="31" spans="2:7" x14ac:dyDescent="0.25">
      <c r="B31" s="20" t="s">
        <v>141</v>
      </c>
      <c r="C31" s="14">
        <v>13542.68</v>
      </c>
      <c r="F31" t="str">
        <f t="shared" si="0"/>
        <v>Montana</v>
      </c>
      <c r="G31" s="14">
        <f t="shared" si="1"/>
        <v>13542.68</v>
      </c>
    </row>
    <row r="32" spans="2:7" x14ac:dyDescent="0.25">
      <c r="B32" s="20" t="s">
        <v>142</v>
      </c>
      <c r="C32" s="14">
        <v>13398.15</v>
      </c>
      <c r="F32" t="str">
        <f t="shared" si="0"/>
        <v>Nebraska</v>
      </c>
      <c r="G32" s="14">
        <f t="shared" si="1"/>
        <v>13398.15</v>
      </c>
    </row>
    <row r="33" spans="2:7" x14ac:dyDescent="0.25">
      <c r="B33" s="20" t="s">
        <v>143</v>
      </c>
      <c r="C33" s="14">
        <v>18710.8</v>
      </c>
      <c r="F33" t="str">
        <f t="shared" si="0"/>
        <v>Nevada</v>
      </c>
      <c r="G33" s="14">
        <f t="shared" si="1"/>
        <v>18710.8</v>
      </c>
    </row>
    <row r="34" spans="2:7" x14ac:dyDescent="0.25">
      <c r="B34" s="20" t="s">
        <v>144</v>
      </c>
      <c r="C34" s="14">
        <v>11099.03</v>
      </c>
      <c r="F34" t="str">
        <f t="shared" si="0"/>
        <v>New Hampshire</v>
      </c>
      <c r="G34" s="14">
        <f t="shared" si="1"/>
        <v>11099.03</v>
      </c>
    </row>
    <row r="35" spans="2:7" x14ac:dyDescent="0.25">
      <c r="B35" s="20" t="s">
        <v>145</v>
      </c>
      <c r="C35" s="14">
        <v>481005.92</v>
      </c>
      <c r="F35" t="str">
        <f t="shared" si="0"/>
        <v>New Jersey</v>
      </c>
      <c r="G35" s="14">
        <f t="shared" si="1"/>
        <v>481005.92</v>
      </c>
    </row>
    <row r="36" spans="2:7" x14ac:dyDescent="0.25">
      <c r="B36" s="20" t="s">
        <v>146</v>
      </c>
      <c r="C36" s="14">
        <v>44718.29</v>
      </c>
      <c r="F36" t="str">
        <f t="shared" ref="F36:F56" si="2">B36</f>
        <v>New Mexico</v>
      </c>
      <c r="G36" s="14">
        <f t="shared" ref="G36:G56" si="3">C36</f>
        <v>44718.29</v>
      </c>
    </row>
    <row r="37" spans="2:7" x14ac:dyDescent="0.25">
      <c r="B37" s="20" t="s">
        <v>147</v>
      </c>
      <c r="C37" s="14">
        <v>391612.41</v>
      </c>
      <c r="F37" t="str">
        <f t="shared" si="2"/>
        <v>New York</v>
      </c>
      <c r="G37" s="14">
        <f t="shared" si="3"/>
        <v>391612.41</v>
      </c>
    </row>
    <row r="38" spans="2:7" x14ac:dyDescent="0.25">
      <c r="B38" s="20" t="s">
        <v>148</v>
      </c>
      <c r="C38" s="14">
        <v>56195.8</v>
      </c>
      <c r="F38" t="str">
        <f t="shared" si="2"/>
        <v>North Carolina</v>
      </c>
      <c r="G38" s="14">
        <f t="shared" si="3"/>
        <v>56195.8</v>
      </c>
    </row>
    <row r="39" spans="2:7" x14ac:dyDescent="0.25">
      <c r="B39" s="20" t="s">
        <v>149</v>
      </c>
      <c r="C39" s="14">
        <v>4251.2299999999996</v>
      </c>
      <c r="F39" t="str">
        <f t="shared" si="2"/>
        <v>North Dakota</v>
      </c>
      <c r="G39" s="14">
        <f t="shared" si="3"/>
        <v>4251.2299999999996</v>
      </c>
    </row>
    <row r="40" spans="2:7" x14ac:dyDescent="0.25">
      <c r="B40" s="20" t="s">
        <v>150</v>
      </c>
      <c r="C40" s="14">
        <v>86076.85</v>
      </c>
      <c r="F40" t="str">
        <f t="shared" si="2"/>
        <v>Ohio</v>
      </c>
      <c r="G40" s="14">
        <f t="shared" si="3"/>
        <v>86076.85</v>
      </c>
    </row>
    <row r="41" spans="2:7" x14ac:dyDescent="0.25">
      <c r="B41" s="20" t="s">
        <v>151</v>
      </c>
      <c r="C41" s="14">
        <v>27368.83</v>
      </c>
      <c r="F41" t="str">
        <f t="shared" si="2"/>
        <v>Oklahoma</v>
      </c>
      <c r="G41" s="14">
        <f t="shared" si="3"/>
        <v>27368.83</v>
      </c>
    </row>
    <row r="42" spans="2:7" x14ac:dyDescent="0.25">
      <c r="B42" s="20" t="s">
        <v>152</v>
      </c>
      <c r="C42" s="14">
        <v>17664.93</v>
      </c>
      <c r="F42" t="str">
        <f t="shared" si="2"/>
        <v>Oregon</v>
      </c>
      <c r="G42" s="14">
        <f t="shared" si="3"/>
        <v>17664.93</v>
      </c>
    </row>
    <row r="43" spans="2:7" x14ac:dyDescent="0.25">
      <c r="B43" s="20" t="s">
        <v>153</v>
      </c>
      <c r="C43" s="14">
        <v>369753.87</v>
      </c>
      <c r="F43" t="str">
        <f t="shared" si="2"/>
        <v>Pennsylvania</v>
      </c>
      <c r="G43" s="14">
        <f t="shared" si="3"/>
        <v>369753.87</v>
      </c>
    </row>
    <row r="44" spans="2:7" x14ac:dyDescent="0.25">
      <c r="B44" s="20" t="s">
        <v>154</v>
      </c>
      <c r="C44" s="14">
        <v>8505.6200000000008</v>
      </c>
      <c r="F44" t="str">
        <f t="shared" si="2"/>
        <v>Rhode Island</v>
      </c>
      <c r="G44" s="14">
        <f t="shared" si="3"/>
        <v>8505.6200000000008</v>
      </c>
    </row>
    <row r="45" spans="2:7" x14ac:dyDescent="0.25">
      <c r="B45" s="20" t="s">
        <v>155</v>
      </c>
      <c r="C45" s="14">
        <v>21308.58</v>
      </c>
      <c r="F45" t="str">
        <f t="shared" si="2"/>
        <v>South Carolina</v>
      </c>
      <c r="G45" s="14">
        <f t="shared" si="3"/>
        <v>21308.58</v>
      </c>
    </row>
    <row r="46" spans="2:7" x14ac:dyDescent="0.25">
      <c r="B46" s="20" t="s">
        <v>156</v>
      </c>
      <c r="C46" s="14">
        <v>4162.3999999999996</v>
      </c>
      <c r="F46" t="str">
        <f t="shared" si="2"/>
        <v>South Dakota</v>
      </c>
      <c r="G46" s="14">
        <f t="shared" si="3"/>
        <v>4162.3999999999996</v>
      </c>
    </row>
    <row r="47" spans="2:7" x14ac:dyDescent="0.25">
      <c r="B47" s="20" t="s">
        <v>157</v>
      </c>
      <c r="C47" s="14">
        <v>41363.72</v>
      </c>
      <c r="F47" t="str">
        <f t="shared" si="2"/>
        <v>Tennessee</v>
      </c>
      <c r="G47" s="14">
        <f t="shared" si="3"/>
        <v>41363.72</v>
      </c>
    </row>
    <row r="48" spans="2:7" x14ac:dyDescent="0.25">
      <c r="B48" s="20" t="s">
        <v>158</v>
      </c>
      <c r="C48" s="14">
        <v>147559.92000000001</v>
      </c>
      <c r="F48" t="str">
        <f t="shared" si="2"/>
        <v>Texas</v>
      </c>
      <c r="G48" s="14">
        <f t="shared" si="3"/>
        <v>147559.92000000001</v>
      </c>
    </row>
    <row r="49" spans="2:7" x14ac:dyDescent="0.25">
      <c r="B49" s="20" t="s">
        <v>159</v>
      </c>
      <c r="C49" s="14">
        <v>16023.42</v>
      </c>
      <c r="F49" t="str">
        <f t="shared" si="2"/>
        <v>Utah</v>
      </c>
      <c r="G49" s="14">
        <f t="shared" si="3"/>
        <v>16023.42</v>
      </c>
    </row>
    <row r="50" spans="2:7" x14ac:dyDescent="0.25">
      <c r="B50" s="20" t="s">
        <v>160</v>
      </c>
      <c r="C50" s="14">
        <v>2346.1999999999998</v>
      </c>
      <c r="F50" t="str">
        <f t="shared" si="2"/>
        <v>Vermont</v>
      </c>
      <c r="G50" s="14">
        <f t="shared" si="3"/>
        <v>2346.1999999999998</v>
      </c>
    </row>
    <row r="51" spans="2:7" x14ac:dyDescent="0.25">
      <c r="B51" s="20" t="s">
        <v>161</v>
      </c>
      <c r="C51" s="14">
        <v>35164.879999999997</v>
      </c>
      <c r="F51" t="str">
        <f t="shared" si="2"/>
        <v>Virginia</v>
      </c>
      <c r="G51" s="14">
        <f t="shared" si="3"/>
        <v>35164.879999999997</v>
      </c>
    </row>
    <row r="52" spans="2:7" x14ac:dyDescent="0.25">
      <c r="B52" s="20" t="s">
        <v>162</v>
      </c>
      <c r="C52" s="14">
        <v>48057.89</v>
      </c>
      <c r="F52" t="str">
        <f t="shared" si="2"/>
        <v>Washington</v>
      </c>
      <c r="G52" s="14">
        <f t="shared" si="3"/>
        <v>48057.89</v>
      </c>
    </row>
    <row r="53" spans="2:7" x14ac:dyDescent="0.25">
      <c r="B53" s="20" t="s">
        <v>163</v>
      </c>
      <c r="C53" s="14">
        <v>13169.83</v>
      </c>
      <c r="F53" t="str">
        <f t="shared" si="2"/>
        <v>West Virginia</v>
      </c>
      <c r="G53" s="14">
        <f t="shared" si="3"/>
        <v>13169.83</v>
      </c>
    </row>
    <row r="54" spans="2:7" x14ac:dyDescent="0.25">
      <c r="B54" s="20" t="s">
        <v>164</v>
      </c>
      <c r="C54" s="14">
        <v>39389.53</v>
      </c>
      <c r="F54" t="str">
        <f t="shared" si="2"/>
        <v>Wisconsin</v>
      </c>
      <c r="G54" s="14">
        <f t="shared" si="3"/>
        <v>39389.53</v>
      </c>
    </row>
    <row r="55" spans="2:7" x14ac:dyDescent="0.25">
      <c r="B55" s="20" t="s">
        <v>165</v>
      </c>
      <c r="C55" s="14">
        <v>2797.88</v>
      </c>
      <c r="F55" t="str">
        <f t="shared" si="2"/>
        <v>Wyoming</v>
      </c>
      <c r="G55" s="14">
        <f t="shared" si="3"/>
        <v>2797.88</v>
      </c>
    </row>
    <row r="56" spans="2:7" x14ac:dyDescent="0.25">
      <c r="B56" s="20" t="s">
        <v>109</v>
      </c>
      <c r="C56" s="14">
        <v>3932729.47</v>
      </c>
      <c r="F56" t="str">
        <f t="shared" si="2"/>
        <v>Grand Total</v>
      </c>
      <c r="G56" s="14">
        <f t="shared" si="3"/>
        <v>3932729.47</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E7ED-9E61-4AEF-8D16-A7A0B1A983E9}">
  <dimension ref="B1:D62"/>
  <sheetViews>
    <sheetView zoomScale="120" zoomScaleNormal="120" workbookViewId="0"/>
  </sheetViews>
  <sheetFormatPr defaultRowHeight="15" x14ac:dyDescent="0.25"/>
  <cols>
    <col min="1" max="1" width="3.140625" customWidth="1"/>
    <col min="2" max="2" width="18.85546875" customWidth="1"/>
    <col min="3" max="3" width="13.7109375" customWidth="1"/>
    <col min="4" max="4" width="44" customWidth="1"/>
  </cols>
  <sheetData>
    <row r="1" spans="2:4" ht="39" x14ac:dyDescent="0.7">
      <c r="B1" s="2" t="s">
        <v>5</v>
      </c>
    </row>
    <row r="2" spans="2:4" ht="18.75" x14ac:dyDescent="0.3">
      <c r="B2" s="6" t="s">
        <v>6</v>
      </c>
    </row>
    <row r="4" spans="2:4" x14ac:dyDescent="0.25">
      <c r="B4" s="7" t="s">
        <v>18</v>
      </c>
    </row>
    <row r="5" spans="2:4" x14ac:dyDescent="0.25">
      <c r="B5" s="8" t="s">
        <v>7</v>
      </c>
      <c r="C5" s="8" t="s">
        <v>8</v>
      </c>
      <c r="D5" s="8" t="s">
        <v>4</v>
      </c>
    </row>
    <row r="6" spans="2:4" x14ac:dyDescent="0.25">
      <c r="B6" s="10" t="s">
        <v>3</v>
      </c>
      <c r="C6" s="9" t="s">
        <v>13</v>
      </c>
      <c r="D6" s="1" t="s">
        <v>90</v>
      </c>
    </row>
    <row r="7" spans="2:4" ht="30" x14ac:dyDescent="0.25">
      <c r="B7" s="10" t="s">
        <v>9</v>
      </c>
      <c r="C7" s="9" t="s">
        <v>13</v>
      </c>
      <c r="D7" s="1" t="s">
        <v>22</v>
      </c>
    </row>
    <row r="8" spans="2:4" x14ac:dyDescent="0.25">
      <c r="B8" s="10" t="s">
        <v>10</v>
      </c>
      <c r="C8" s="9" t="s">
        <v>12</v>
      </c>
      <c r="D8" s="1" t="s">
        <v>15</v>
      </c>
    </row>
    <row r="9" spans="2:4" x14ac:dyDescent="0.25">
      <c r="B9" s="10" t="s">
        <v>11</v>
      </c>
      <c r="C9" s="9" t="s">
        <v>13</v>
      </c>
      <c r="D9" s="1" t="s">
        <v>16</v>
      </c>
    </row>
    <row r="10" spans="2:4" ht="23.25" customHeight="1" x14ac:dyDescent="0.25">
      <c r="B10" s="10" t="s">
        <v>4</v>
      </c>
      <c r="C10" s="9" t="s">
        <v>14</v>
      </c>
      <c r="D10" s="1" t="s">
        <v>17</v>
      </c>
    </row>
    <row r="12" spans="2:4" x14ac:dyDescent="0.25">
      <c r="B12" s="7" t="s">
        <v>19</v>
      </c>
    </row>
    <row r="13" spans="2:4" x14ac:dyDescent="0.25">
      <c r="B13" s="8" t="s">
        <v>7</v>
      </c>
      <c r="C13" s="8" t="s">
        <v>8</v>
      </c>
      <c r="D13" s="8" t="s">
        <v>4</v>
      </c>
    </row>
    <row r="14" spans="2:4" x14ac:dyDescent="0.25">
      <c r="B14" s="10" t="s">
        <v>1</v>
      </c>
      <c r="C14" s="9" t="s">
        <v>20</v>
      </c>
      <c r="D14" s="1" t="s">
        <v>91</v>
      </c>
    </row>
    <row r="15" spans="2:4" ht="30" x14ac:dyDescent="0.25">
      <c r="B15" s="10" t="s">
        <v>21</v>
      </c>
      <c r="C15" s="9" t="s">
        <v>13</v>
      </c>
      <c r="D15" s="1" t="s">
        <v>23</v>
      </c>
    </row>
    <row r="17" spans="2:4" x14ac:dyDescent="0.25">
      <c r="B17" s="7" t="s">
        <v>24</v>
      </c>
    </row>
    <row r="18" spans="2:4" x14ac:dyDescent="0.25">
      <c r="B18" s="11" t="s">
        <v>25</v>
      </c>
    </row>
    <row r="19" spans="2:4" x14ac:dyDescent="0.25">
      <c r="B19" s="8" t="s">
        <v>7</v>
      </c>
      <c r="C19" s="8" t="s">
        <v>8</v>
      </c>
      <c r="D19" s="8" t="s">
        <v>4</v>
      </c>
    </row>
    <row r="20" spans="2:4" x14ac:dyDescent="0.25">
      <c r="B20" s="12" t="s">
        <v>26</v>
      </c>
      <c r="C20" s="9" t="s">
        <v>14</v>
      </c>
      <c r="D20" s="1" t="s">
        <v>27</v>
      </c>
    </row>
    <row r="21" spans="2:4" x14ac:dyDescent="0.25">
      <c r="B21" s="12" t="s">
        <v>28</v>
      </c>
      <c r="C21" s="9" t="s">
        <v>14</v>
      </c>
      <c r="D21" s="1" t="s">
        <v>29</v>
      </c>
    </row>
    <row r="22" spans="2:4" ht="30" x14ac:dyDescent="0.25">
      <c r="B22" s="12" t="s">
        <v>30</v>
      </c>
      <c r="C22" s="9" t="s">
        <v>14</v>
      </c>
      <c r="D22" s="1" t="s">
        <v>33</v>
      </c>
    </row>
    <row r="23" spans="2:4" x14ac:dyDescent="0.25">
      <c r="B23" s="12" t="s">
        <v>31</v>
      </c>
      <c r="C23" s="9" t="s">
        <v>14</v>
      </c>
      <c r="D23" s="1" t="s">
        <v>32</v>
      </c>
    </row>
    <row r="25" spans="2:4" x14ac:dyDescent="0.25">
      <c r="B25" s="11" t="s">
        <v>34</v>
      </c>
    </row>
    <row r="26" spans="2:4" x14ac:dyDescent="0.25">
      <c r="B26" s="8" t="s">
        <v>7</v>
      </c>
      <c r="C26" s="8" t="s">
        <v>8</v>
      </c>
      <c r="D26" s="8" t="s">
        <v>4</v>
      </c>
    </row>
    <row r="27" spans="2:4" x14ac:dyDescent="0.25">
      <c r="B27" s="12" t="s">
        <v>35</v>
      </c>
      <c r="C27" s="9" t="s">
        <v>14</v>
      </c>
      <c r="D27" s="1" t="s">
        <v>52</v>
      </c>
    </row>
    <row r="28" spans="2:4" x14ac:dyDescent="0.25">
      <c r="B28" s="12" t="s">
        <v>36</v>
      </c>
      <c r="C28" s="9" t="s">
        <v>20</v>
      </c>
      <c r="D28" s="1" t="s">
        <v>37</v>
      </c>
    </row>
    <row r="29" spans="2:4" x14ac:dyDescent="0.25">
      <c r="B29" s="12" t="s">
        <v>38</v>
      </c>
      <c r="C29" s="9" t="s">
        <v>14</v>
      </c>
      <c r="D29" s="1" t="s">
        <v>50</v>
      </c>
    </row>
    <row r="30" spans="2:4" x14ac:dyDescent="0.25">
      <c r="B30" s="12" t="s">
        <v>26</v>
      </c>
      <c r="C30" s="9" t="s">
        <v>14</v>
      </c>
      <c r="D30" s="1" t="s">
        <v>27</v>
      </c>
    </row>
    <row r="31" spans="2:4" x14ac:dyDescent="0.25">
      <c r="B31" s="12" t="s">
        <v>39</v>
      </c>
      <c r="C31" s="9" t="s">
        <v>13</v>
      </c>
      <c r="D31" s="1" t="s">
        <v>40</v>
      </c>
    </row>
    <row r="32" spans="2:4" x14ac:dyDescent="0.25">
      <c r="B32" s="12" t="s">
        <v>41</v>
      </c>
      <c r="C32" s="9" t="s">
        <v>42</v>
      </c>
      <c r="D32" s="1" t="s">
        <v>43</v>
      </c>
    </row>
    <row r="33" spans="2:4" x14ac:dyDescent="0.25">
      <c r="B33" s="12" t="s">
        <v>44</v>
      </c>
      <c r="C33" s="9" t="s">
        <v>42</v>
      </c>
      <c r="D33" s="1" t="s">
        <v>45</v>
      </c>
    </row>
    <row r="34" spans="2:4" x14ac:dyDescent="0.25">
      <c r="B34" s="12" t="s">
        <v>46</v>
      </c>
      <c r="C34" s="9" t="s">
        <v>42</v>
      </c>
      <c r="D34" s="1" t="s">
        <v>47</v>
      </c>
    </row>
    <row r="35" spans="2:4" ht="30" x14ac:dyDescent="0.25">
      <c r="B35" s="12" t="s">
        <v>48</v>
      </c>
      <c r="C35" s="9" t="s">
        <v>42</v>
      </c>
      <c r="D35" s="1" t="s">
        <v>49</v>
      </c>
    </row>
    <row r="37" spans="2:4" x14ac:dyDescent="0.25">
      <c r="B37" s="11" t="s">
        <v>51</v>
      </c>
    </row>
    <row r="38" spans="2:4" x14ac:dyDescent="0.25">
      <c r="B38" s="8" t="s">
        <v>7</v>
      </c>
      <c r="C38" s="8" t="s">
        <v>8</v>
      </c>
      <c r="D38" s="8" t="s">
        <v>4</v>
      </c>
    </row>
    <row r="39" spans="2:4" x14ac:dyDescent="0.25">
      <c r="B39" s="12" t="s">
        <v>35</v>
      </c>
      <c r="C39" s="9" t="s">
        <v>14</v>
      </c>
      <c r="D39" s="1" t="s">
        <v>52</v>
      </c>
    </row>
    <row r="40" spans="2:4" x14ac:dyDescent="0.25">
      <c r="B40" s="12" t="s">
        <v>53</v>
      </c>
      <c r="C40" s="9" t="s">
        <v>14</v>
      </c>
      <c r="D40" s="1" t="s">
        <v>54</v>
      </c>
    </row>
    <row r="41" spans="2:4" x14ac:dyDescent="0.25">
      <c r="B41" s="12" t="s">
        <v>55</v>
      </c>
      <c r="C41" s="9" t="s">
        <v>13</v>
      </c>
      <c r="D41" s="1" t="s">
        <v>56</v>
      </c>
    </row>
    <row r="42" spans="2:4" x14ac:dyDescent="0.25">
      <c r="B42" s="12" t="s">
        <v>57</v>
      </c>
      <c r="C42" s="9" t="s">
        <v>42</v>
      </c>
      <c r="D42" s="1" t="s">
        <v>58</v>
      </c>
    </row>
    <row r="44" spans="2:4" x14ac:dyDescent="0.25">
      <c r="B44" s="11" t="s">
        <v>59</v>
      </c>
    </row>
    <row r="45" spans="2:4" x14ac:dyDescent="0.25">
      <c r="B45" s="8" t="s">
        <v>7</v>
      </c>
      <c r="C45" s="8" t="s">
        <v>8</v>
      </c>
      <c r="D45" s="8" t="s">
        <v>4</v>
      </c>
    </row>
    <row r="46" spans="2:4" x14ac:dyDescent="0.25">
      <c r="B46" s="12" t="s">
        <v>53</v>
      </c>
      <c r="C46" s="9" t="s">
        <v>14</v>
      </c>
      <c r="D46" s="1" t="s">
        <v>54</v>
      </c>
    </row>
    <row r="47" spans="2:4" x14ac:dyDescent="0.25">
      <c r="B47" s="12" t="s">
        <v>60</v>
      </c>
      <c r="C47" s="9" t="s">
        <v>14</v>
      </c>
      <c r="D47" s="1" t="s">
        <v>61</v>
      </c>
    </row>
    <row r="48" spans="2:4" x14ac:dyDescent="0.25">
      <c r="B48" s="12" t="s">
        <v>62</v>
      </c>
      <c r="C48" s="9" t="s">
        <v>14</v>
      </c>
      <c r="D48" s="1" t="s">
        <v>63</v>
      </c>
    </row>
    <row r="49" spans="2:4" x14ac:dyDescent="0.25">
      <c r="B49" s="12" t="s">
        <v>64</v>
      </c>
      <c r="C49" s="9" t="s">
        <v>14</v>
      </c>
      <c r="D49" s="1" t="s">
        <v>65</v>
      </c>
    </row>
    <row r="51" spans="2:4" x14ac:dyDescent="0.25">
      <c r="B51" s="11" t="s">
        <v>66</v>
      </c>
    </row>
    <row r="52" spans="2:4" x14ac:dyDescent="0.25">
      <c r="B52" s="8" t="s">
        <v>7</v>
      </c>
      <c r="C52" s="8" t="s">
        <v>8</v>
      </c>
      <c r="D52" s="8" t="s">
        <v>4</v>
      </c>
    </row>
    <row r="53" spans="2:4" x14ac:dyDescent="0.25">
      <c r="B53" s="12" t="s">
        <v>38</v>
      </c>
      <c r="C53" s="9" t="s">
        <v>14</v>
      </c>
      <c r="D53" s="1" t="s">
        <v>50</v>
      </c>
    </row>
    <row r="54" spans="2:4" x14ac:dyDescent="0.25">
      <c r="B54" s="12" t="s">
        <v>67</v>
      </c>
      <c r="C54" s="9" t="s">
        <v>68</v>
      </c>
      <c r="D54" s="1" t="s">
        <v>87</v>
      </c>
    </row>
    <row r="55" spans="2:4" ht="45" x14ac:dyDescent="0.25">
      <c r="B55" s="12" t="s">
        <v>69</v>
      </c>
      <c r="C55" s="9" t="s">
        <v>68</v>
      </c>
      <c r="D55" s="1" t="s">
        <v>70</v>
      </c>
    </row>
    <row r="56" spans="2:4" x14ac:dyDescent="0.25">
      <c r="B56" s="12" t="s">
        <v>71</v>
      </c>
      <c r="C56" s="9" t="s">
        <v>14</v>
      </c>
      <c r="D56" s="1" t="s">
        <v>72</v>
      </c>
    </row>
    <row r="57" spans="2:4" x14ac:dyDescent="0.25">
      <c r="B57" s="12" t="s">
        <v>28</v>
      </c>
      <c r="C57" s="9" t="s">
        <v>14</v>
      </c>
      <c r="D57" s="1" t="s">
        <v>73</v>
      </c>
    </row>
    <row r="58" spans="2:4" x14ac:dyDescent="0.25">
      <c r="B58" s="12" t="s">
        <v>30</v>
      </c>
      <c r="C58" s="9" t="s">
        <v>14</v>
      </c>
      <c r="D58" s="1" t="s">
        <v>74</v>
      </c>
    </row>
    <row r="59" spans="2:4" x14ac:dyDescent="0.25">
      <c r="B59" s="12" t="s">
        <v>31</v>
      </c>
      <c r="C59" s="9" t="s">
        <v>14</v>
      </c>
      <c r="D59" s="1" t="s">
        <v>75</v>
      </c>
    </row>
    <row r="60" spans="2:4" x14ac:dyDescent="0.25">
      <c r="B60" s="12" t="s">
        <v>76</v>
      </c>
      <c r="C60" s="9" t="s">
        <v>14</v>
      </c>
      <c r="D60" s="1" t="s">
        <v>77</v>
      </c>
    </row>
    <row r="61" spans="2:4" x14ac:dyDescent="0.25">
      <c r="B61" s="12" t="s">
        <v>78</v>
      </c>
      <c r="C61" s="9" t="s">
        <v>14</v>
      </c>
      <c r="D61" s="1" t="s">
        <v>79</v>
      </c>
    </row>
    <row r="62" spans="2:4" x14ac:dyDescent="0.25">
      <c r="B62" s="12" t="s">
        <v>80</v>
      </c>
      <c r="C62" s="9" t="s">
        <v>13</v>
      </c>
      <c r="D62" s="1"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4E3C9D0-CFBB-492B-9D06-61CAE43CD56F}">
  <ds:schemaRefs/>
</ds:datastoreItem>
</file>

<file path=customXml/itemProps2.xml><?xml version="1.0" encoding="utf-8"?>
<ds:datastoreItem xmlns:ds="http://schemas.openxmlformats.org/officeDocument/2006/customXml" ds:itemID="{7B3F0943-E9A0-414C-9F8F-089321F2DCCB}">
  <ds:schemaRefs/>
</ds:datastoreItem>
</file>

<file path=customXml/itemProps3.xml><?xml version="1.0" encoding="utf-8"?>
<ds:datastoreItem xmlns:ds="http://schemas.openxmlformats.org/officeDocument/2006/customXml" ds:itemID="{7A91DEED-998F-47C2-987F-B8DEAA93478D}">
  <ds:schemaRefs/>
</ds:datastoreItem>
</file>

<file path=customXml/itemProps4.xml><?xml version="1.0" encoding="utf-8"?>
<ds:datastoreItem xmlns:ds="http://schemas.openxmlformats.org/officeDocument/2006/customXml" ds:itemID="{0C00D5E9-DFD3-4927-A919-A9200B7B2E56}">
  <ds:schemaRefs/>
</ds:datastoreItem>
</file>

<file path=customXml/itemProps5.xml><?xml version="1.0" encoding="utf-8"?>
<ds:datastoreItem xmlns:ds="http://schemas.openxmlformats.org/officeDocument/2006/customXml" ds:itemID="{8E3609E9-B6B6-44A8-94BD-918FC28824FB}">
  <ds:schemaRefs/>
</ds:datastoreItem>
</file>

<file path=customXml/itemProps6.xml><?xml version="1.0" encoding="utf-8"?>
<ds:datastoreItem xmlns:ds="http://schemas.openxmlformats.org/officeDocument/2006/customXml" ds:itemID="{E7F3487B-8E27-47A1-8BEA-9B9BC8762926}">
  <ds:schemaRefs/>
</ds:datastoreItem>
</file>

<file path=customXml/itemProps7.xml><?xml version="1.0" encoding="utf-8"?>
<ds:datastoreItem xmlns:ds="http://schemas.openxmlformats.org/officeDocument/2006/customXml" ds:itemID="{FD10E8A8-131E-4538-BB68-62B9D5AFC65F}">
  <ds:schemaRefs/>
</ds:datastoreItem>
</file>

<file path=customXml/itemProps8.xml><?xml version="1.0" encoding="utf-8"?>
<ds:datastoreItem xmlns:ds="http://schemas.openxmlformats.org/officeDocument/2006/customXml" ds:itemID="{0AF60D77-7D09-4529-868C-5AC4323AC2FC}">
  <ds:schemaRefs/>
</ds:datastoreItem>
</file>

<file path=customXml/itemProps9.xml><?xml version="1.0" encoding="utf-8"?>
<ds:datastoreItem xmlns:ds="http://schemas.openxmlformats.org/officeDocument/2006/customXml" ds:itemID="{38510BDB-6222-4B02-84FD-10FC3E9C270B}">
  <ds:schemaRefs/>
</ds:datastoreItem>
</file>

<file path=customXml/itemProps10.xml><?xml version="1.0" encoding="utf-8"?>
<ds:datastoreItem xmlns:ds="http://schemas.openxmlformats.org/officeDocument/2006/customXml" ds:itemID="{C6258775-7646-4A21-A3D7-68301C4E37D5}">
  <ds:schemaRefs/>
</ds:datastoreItem>
</file>

<file path=customXml/itemProps11.xml><?xml version="1.0" encoding="utf-8"?>
<ds:datastoreItem xmlns:ds="http://schemas.openxmlformats.org/officeDocument/2006/customXml" ds:itemID="{6DC9A8AC-7C9C-42F4-B179-DA0F108E9284}">
  <ds:schemaRefs/>
</ds:datastoreItem>
</file>

<file path=customXml/itemProps12.xml><?xml version="1.0" encoding="utf-8"?>
<ds:datastoreItem xmlns:ds="http://schemas.openxmlformats.org/officeDocument/2006/customXml" ds:itemID="{86FC13FA-C7B3-4D18-8FBA-7196A574C32B}">
  <ds:schemaRefs/>
</ds:datastoreItem>
</file>

<file path=customXml/itemProps13.xml><?xml version="1.0" encoding="utf-8"?>
<ds:datastoreItem xmlns:ds="http://schemas.openxmlformats.org/officeDocument/2006/customXml" ds:itemID="{293BC702-5FCD-47F8-A7B8-3DDD36FFB3B5}">
  <ds:schemaRefs/>
</ds:datastoreItem>
</file>

<file path=customXml/itemProps14.xml><?xml version="1.0" encoding="utf-8"?>
<ds:datastoreItem xmlns:ds="http://schemas.openxmlformats.org/officeDocument/2006/customXml" ds:itemID="{65E5D961-0D47-4BE5-85B6-156489164C82}">
  <ds:schemaRefs/>
</ds:datastoreItem>
</file>

<file path=customXml/itemProps15.xml><?xml version="1.0" encoding="utf-8"?>
<ds:datastoreItem xmlns:ds="http://schemas.openxmlformats.org/officeDocument/2006/customXml" ds:itemID="{43866B54-DDDE-45FE-81F1-2C1BDC2E3CB9}">
  <ds:schemaRefs/>
</ds:datastoreItem>
</file>

<file path=customXml/itemProps16.xml><?xml version="1.0" encoding="utf-8"?>
<ds:datastoreItem xmlns:ds="http://schemas.openxmlformats.org/officeDocument/2006/customXml" ds:itemID="{D247D4B8-4BBB-4943-AD6B-411F73682483}">
  <ds:schemaRefs>
    <ds:schemaRef ds:uri="http://schemas.microsoft.com/DataMashup"/>
  </ds:schemaRefs>
</ds:datastoreItem>
</file>

<file path=customXml/itemProps17.xml><?xml version="1.0" encoding="utf-8"?>
<ds:datastoreItem xmlns:ds="http://schemas.openxmlformats.org/officeDocument/2006/customXml" ds:itemID="{D7FDEEB7-DB7D-4BBB-82BF-50F5D35A2C36}">
  <ds:schemaRefs/>
</ds:datastoreItem>
</file>

<file path=customXml/itemProps18.xml><?xml version="1.0" encoding="utf-8"?>
<ds:datastoreItem xmlns:ds="http://schemas.openxmlformats.org/officeDocument/2006/customXml" ds:itemID="{005E79BF-0BE5-406E-BCEC-95CD69A2AEDF}">
  <ds:schemaRefs/>
</ds:datastoreItem>
</file>

<file path=customXml/itemProps19.xml><?xml version="1.0" encoding="utf-8"?>
<ds:datastoreItem xmlns:ds="http://schemas.openxmlformats.org/officeDocument/2006/customXml" ds:itemID="{B810CE9E-38E1-4CA5-887B-BC0B0A7DD465}">
  <ds:schemaRefs/>
</ds:datastoreItem>
</file>

<file path=customXml/itemProps20.xml><?xml version="1.0" encoding="utf-8"?>
<ds:datastoreItem xmlns:ds="http://schemas.openxmlformats.org/officeDocument/2006/customXml" ds:itemID="{FD0CA608-2743-4FEF-8571-6A3E9EFB9FD6}">
  <ds:schemaRefs/>
</ds:datastoreItem>
</file>

<file path=customXml/itemProps21.xml><?xml version="1.0" encoding="utf-8"?>
<ds:datastoreItem xmlns:ds="http://schemas.openxmlformats.org/officeDocument/2006/customXml" ds:itemID="{2098A4B4-8985-4F15-9907-6F8F68D890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Documentation</vt:lpstr>
      <vt:lpstr>Historical Trends</vt:lpstr>
      <vt:lpstr>Revenue Dashboard</vt:lpstr>
      <vt:lpstr>Company History</vt:lpstr>
      <vt:lpstr>Monthly Revenue Forcast</vt:lpstr>
      <vt:lpstr>Recent History</vt:lpstr>
      <vt:lpstr>Product Pivot</vt:lpstr>
      <vt:lpstr>Revenue by State</vt:lpstr>
      <vt:lpstr>Data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10, Module Case</dc:title>
  <dc:creator>Your Name</dc:creator>
  <cp:lastModifiedBy>Fangfang Lin</cp:lastModifiedBy>
  <dcterms:created xsi:type="dcterms:W3CDTF">2015-11-12T22:55:14Z</dcterms:created>
  <dcterms:modified xsi:type="dcterms:W3CDTF">2026-03-30T19:03:59Z</dcterms:modified>
</cp:coreProperties>
</file>