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Alvacast\SISTRAT 2022 (github)\_proposal_grant\2023\"/>
    </mc:Choice>
  </mc:AlternateContent>
  <xr:revisionPtr revIDLastSave="0" documentId="13_ncr:1_{F917B185-130A-40CB-A113-D89C8184FD8B}" xr6:coauthVersionLast="47" xr6:coauthVersionMax="47" xr10:uidLastSave="{00000000-0000-0000-0000-000000000000}"/>
  <bookViews>
    <workbookView xWindow="-120" yWindow="-120" windowWidth="29040" windowHeight="15720" tabRatio="675" activeTab="1" xr2:uid="{A3A7DBA3-AE34-4226-A57E-FBAFEE885BAF}"/>
  </bookViews>
  <sheets>
    <sheet name="ultisimo final- Table 3 y S3" sheetId="6" r:id="rId1"/>
    <sheet name="Table S3" sheetId="14" r:id="rId2"/>
    <sheet name="IIWs Table S1" sheetId="5" r:id="rId3"/>
    <sheet name="Table S2" sheetId="8" r:id="rId4"/>
    <sheet name="Table S2(2)" sheetId="13" r:id="rId5"/>
    <sheet name="Table 2" sheetId="9" r:id="rId6"/>
    <sheet name="Table 2(2)" sheetId="12" r:id="rId7"/>
    <sheet name="Hoja3" sheetId="15" r:id="rId8"/>
  </sheets>
  <definedNames>
    <definedName name="_xlnm._FilterDatabase" localSheetId="0" hidden="1">'ultisimo final- Table 3 y S3'!$A$1:$O$101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4" l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3" i="15"/>
  <c r="H4" i="15"/>
  <c r="H5" i="15"/>
  <c r="H6" i="15"/>
  <c r="H7" i="15"/>
  <c r="H8" i="15"/>
  <c r="H9" i="15"/>
  <c r="H2" i="15"/>
  <c r="F2" i="9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2" i="14"/>
  <c r="F101" i="14" a="1"/>
  <c r="F101" i="14" s="1"/>
  <c r="G101" i="14" s="1"/>
  <c r="F100" i="14" a="1"/>
  <c r="F100" i="14" s="1"/>
  <c r="G100" i="14" s="1"/>
  <c r="F99" i="14" a="1"/>
  <c r="F99" i="14" s="1"/>
  <c r="G99" i="14" s="1"/>
  <c r="F98" i="14" a="1"/>
  <c r="F98" i="14" s="1"/>
  <c r="G98" i="14" s="1"/>
  <c r="F97" i="14" a="1"/>
  <c r="F97" i="14" s="1"/>
  <c r="G97" i="14" s="1"/>
  <c r="F96" i="14" a="1"/>
  <c r="F96" i="14" s="1"/>
  <c r="G96" i="14" s="1"/>
  <c r="F95" i="14" a="1"/>
  <c r="F95" i="14" s="1"/>
  <c r="G95" i="14" s="1"/>
  <c r="F94" i="14" a="1"/>
  <c r="F94" i="14" s="1"/>
  <c r="G94" i="14" s="1"/>
  <c r="F93" i="14" a="1"/>
  <c r="F93" i="14" s="1"/>
  <c r="G93" i="14" s="1"/>
  <c r="F92" i="14" a="1"/>
  <c r="F92" i="14" s="1"/>
  <c r="G92" i="14" s="1"/>
  <c r="F91" i="14" a="1"/>
  <c r="F91" i="14" s="1"/>
  <c r="G91" i="14" s="1"/>
  <c r="F90" i="14" a="1"/>
  <c r="F90" i="14" s="1"/>
  <c r="G90" i="14" s="1"/>
  <c r="F89" i="14" a="1"/>
  <c r="F89" i="14" s="1"/>
  <c r="G89" i="14" s="1"/>
  <c r="F88" i="14" a="1"/>
  <c r="F88" i="14" s="1"/>
  <c r="G88" i="14" s="1"/>
  <c r="F87" i="14" a="1"/>
  <c r="F87" i="14" s="1"/>
  <c r="G87" i="14" s="1"/>
  <c r="F86" i="14" a="1"/>
  <c r="F86" i="14" s="1"/>
  <c r="G86" i="14" s="1"/>
  <c r="F85" i="14" a="1"/>
  <c r="F85" i="14" s="1"/>
  <c r="G85" i="14" s="1"/>
  <c r="F84" i="14" a="1"/>
  <c r="F84" i="14" s="1"/>
  <c r="G84" i="14" s="1"/>
  <c r="F83" i="14" a="1"/>
  <c r="F83" i="14" s="1"/>
  <c r="G83" i="14" s="1"/>
  <c r="F82" i="14" a="1"/>
  <c r="F82" i="14" s="1"/>
  <c r="G82" i="14" s="1"/>
  <c r="F81" i="14" a="1"/>
  <c r="F81" i="14" s="1"/>
  <c r="G81" i="14" s="1"/>
  <c r="F80" i="14" a="1"/>
  <c r="F80" i="14" s="1"/>
  <c r="G80" i="14" s="1"/>
  <c r="F79" i="14" a="1"/>
  <c r="F79" i="14" s="1"/>
  <c r="G79" i="14" s="1"/>
  <c r="F78" i="14" a="1"/>
  <c r="F78" i="14" s="1"/>
  <c r="G78" i="14" s="1"/>
  <c r="F77" i="14" a="1"/>
  <c r="F77" i="14" s="1"/>
  <c r="G77" i="14" s="1"/>
  <c r="F76" i="14" a="1"/>
  <c r="F76" i="14" s="1"/>
  <c r="G76" i="14" s="1"/>
  <c r="F75" i="14" a="1"/>
  <c r="F75" i="14" s="1"/>
  <c r="G75" i="14" s="1"/>
  <c r="F74" i="14" a="1"/>
  <c r="F74" i="14" s="1"/>
  <c r="G74" i="14" s="1"/>
  <c r="F73" i="14" a="1"/>
  <c r="F73" i="14" s="1"/>
  <c r="G73" i="14" s="1"/>
  <c r="F72" i="14" a="1"/>
  <c r="F72" i="14" s="1"/>
  <c r="G72" i="14" s="1"/>
  <c r="F71" i="14" a="1"/>
  <c r="F71" i="14" s="1"/>
  <c r="G71" i="14" s="1"/>
  <c r="F70" i="14" a="1"/>
  <c r="F70" i="14" s="1"/>
  <c r="G70" i="14" s="1"/>
  <c r="F69" i="14" a="1"/>
  <c r="F69" i="14" s="1"/>
  <c r="G69" i="14" s="1"/>
  <c r="F68" i="14" a="1"/>
  <c r="F68" i="14" s="1"/>
  <c r="G68" i="14" s="1"/>
  <c r="F67" i="14" a="1"/>
  <c r="F67" i="14" s="1"/>
  <c r="G67" i="14" s="1"/>
  <c r="F66" i="14" a="1"/>
  <c r="F66" i="14" s="1"/>
  <c r="G66" i="14" s="1"/>
  <c r="F65" i="14" a="1"/>
  <c r="F65" i="14" s="1"/>
  <c r="G65" i="14" s="1"/>
  <c r="F64" i="14" a="1"/>
  <c r="F64" i="14" s="1"/>
  <c r="G64" i="14" s="1"/>
  <c r="F63" i="14" a="1"/>
  <c r="F63" i="14" s="1"/>
  <c r="G63" i="14" s="1"/>
  <c r="F62" i="14" a="1"/>
  <c r="F62" i="14" s="1"/>
  <c r="G62" i="14" s="1"/>
  <c r="F61" i="14" a="1"/>
  <c r="F61" i="14" s="1"/>
  <c r="G61" i="14" s="1"/>
  <c r="F60" i="14" a="1"/>
  <c r="F60" i="14" s="1"/>
  <c r="G60" i="14" s="1"/>
  <c r="F59" i="14" a="1"/>
  <c r="F59" i="14" s="1"/>
  <c r="G59" i="14" s="1"/>
  <c r="F58" i="14" a="1"/>
  <c r="F58" i="14" s="1"/>
  <c r="G58" i="14" s="1"/>
  <c r="F57" i="14" a="1"/>
  <c r="F57" i="14" s="1"/>
  <c r="G57" i="14" s="1"/>
  <c r="F56" i="14" a="1"/>
  <c r="F56" i="14" s="1"/>
  <c r="G56" i="14" s="1"/>
  <c r="F55" i="14" a="1"/>
  <c r="F55" i="14" s="1"/>
  <c r="G55" i="14" s="1"/>
  <c r="F54" i="14" a="1"/>
  <c r="F54" i="14" s="1"/>
  <c r="G54" i="14" s="1"/>
  <c r="F53" i="14" a="1"/>
  <c r="F53" i="14" s="1"/>
  <c r="G53" i="14" s="1"/>
  <c r="F52" i="14" a="1"/>
  <c r="F52" i="14" s="1"/>
  <c r="G52" i="14" s="1"/>
  <c r="F51" i="14" a="1"/>
  <c r="F51" i="14" s="1"/>
  <c r="G51" i="14" s="1"/>
  <c r="F50" i="14" a="1"/>
  <c r="F50" i="14" s="1"/>
  <c r="G50" i="14" s="1"/>
  <c r="F49" i="14" a="1"/>
  <c r="F49" i="14" s="1"/>
  <c r="G49" i="14" s="1"/>
  <c r="F48" i="14" a="1"/>
  <c r="F48" i="14" s="1"/>
  <c r="G48" i="14" s="1"/>
  <c r="F47" i="14" a="1"/>
  <c r="F47" i="14" s="1"/>
  <c r="G47" i="14" s="1"/>
  <c r="F46" i="14" a="1"/>
  <c r="F46" i="14" s="1"/>
  <c r="G46" i="14" s="1"/>
  <c r="F45" i="14" a="1"/>
  <c r="F45" i="14" s="1"/>
  <c r="G45" i="14" s="1"/>
  <c r="F44" i="14" a="1"/>
  <c r="F44" i="14" s="1"/>
  <c r="G44" i="14" s="1"/>
  <c r="F43" i="14" a="1"/>
  <c r="F43" i="14" s="1"/>
  <c r="G43" i="14" s="1"/>
  <c r="F42" i="14" a="1"/>
  <c r="F42" i="14" s="1"/>
  <c r="G42" i="14" s="1"/>
  <c r="F41" i="14" a="1"/>
  <c r="F41" i="14" s="1"/>
  <c r="G41" i="14" s="1"/>
  <c r="F40" i="14" a="1"/>
  <c r="F40" i="14" s="1"/>
  <c r="G40" i="14" s="1"/>
  <c r="F39" i="14" a="1"/>
  <c r="F39" i="14" s="1"/>
  <c r="G39" i="14" s="1"/>
  <c r="F38" i="14" a="1"/>
  <c r="F38" i="14" s="1"/>
  <c r="G38" i="14" s="1"/>
  <c r="F37" i="14" a="1"/>
  <c r="F37" i="14" s="1"/>
  <c r="G37" i="14" s="1"/>
  <c r="F36" i="14" a="1"/>
  <c r="F36" i="14" s="1"/>
  <c r="G36" i="14" s="1"/>
  <c r="F35" i="14" a="1"/>
  <c r="F35" i="14" s="1"/>
  <c r="G35" i="14" s="1"/>
  <c r="F34" i="14" a="1"/>
  <c r="F34" i="14" s="1"/>
  <c r="G34" i="14" s="1"/>
  <c r="F33" i="14" a="1"/>
  <c r="F33" i="14" s="1"/>
  <c r="G33" i="14" s="1"/>
  <c r="F32" i="14" a="1"/>
  <c r="F32" i="14" s="1"/>
  <c r="G32" i="14" s="1"/>
  <c r="F31" i="14" a="1"/>
  <c r="F31" i="14" s="1"/>
  <c r="G31" i="14" s="1"/>
  <c r="F30" i="14" a="1"/>
  <c r="F30" i="14" s="1"/>
  <c r="G30" i="14" s="1"/>
  <c r="F29" i="14" a="1"/>
  <c r="F29" i="14" s="1"/>
  <c r="G29" i="14" s="1"/>
  <c r="F28" i="14" a="1"/>
  <c r="F28" i="14" s="1"/>
  <c r="G28" i="14" s="1"/>
  <c r="F27" i="14" a="1"/>
  <c r="F27" i="14" s="1"/>
  <c r="G27" i="14" s="1"/>
  <c r="F26" i="14" a="1"/>
  <c r="F26" i="14" s="1"/>
  <c r="G26" i="14" s="1"/>
  <c r="F25" i="14" a="1"/>
  <c r="F25" i="14" s="1"/>
  <c r="G25" i="14" s="1"/>
  <c r="F24" i="14" a="1"/>
  <c r="F24" i="14" s="1"/>
  <c r="G24" i="14" s="1"/>
  <c r="F23" i="14" a="1"/>
  <c r="F23" i="14" s="1"/>
  <c r="G23" i="14" s="1"/>
  <c r="F22" i="14" a="1"/>
  <c r="F22" i="14" s="1"/>
  <c r="G22" i="14" s="1"/>
  <c r="F21" i="14" a="1"/>
  <c r="F21" i="14" s="1"/>
  <c r="G21" i="14" s="1"/>
  <c r="F20" i="14" a="1"/>
  <c r="F20" i="14" s="1"/>
  <c r="G20" i="14" s="1"/>
  <c r="F19" i="14" a="1"/>
  <c r="F19" i="14" s="1"/>
  <c r="G19" i="14" s="1"/>
  <c r="F18" i="14" a="1"/>
  <c r="F18" i="14" s="1"/>
  <c r="G18" i="14" s="1"/>
  <c r="F17" i="14" a="1"/>
  <c r="F17" i="14" s="1"/>
  <c r="G17" i="14" s="1"/>
  <c r="F16" i="14" a="1"/>
  <c r="F16" i="14" s="1"/>
  <c r="G16" i="14" s="1"/>
  <c r="F15" i="14" a="1"/>
  <c r="F15" i="14" s="1"/>
  <c r="G15" i="14" s="1"/>
  <c r="F14" i="14" a="1"/>
  <c r="F14" i="14" s="1"/>
  <c r="G14" i="14" s="1"/>
  <c r="F13" i="14" a="1"/>
  <c r="F13" i="14" s="1"/>
  <c r="G13" i="14" s="1"/>
  <c r="F12" i="14" a="1"/>
  <c r="F12" i="14" s="1"/>
  <c r="G12" i="14" s="1"/>
  <c r="F11" i="14" a="1"/>
  <c r="F11" i="14" s="1"/>
  <c r="G11" i="14" s="1"/>
  <c r="F10" i="14" a="1"/>
  <c r="F10" i="14" s="1"/>
  <c r="G10" i="14" s="1"/>
  <c r="F9" i="14" a="1"/>
  <c r="F9" i="14" s="1"/>
  <c r="G9" i="14" s="1"/>
  <c r="F8" i="14" a="1"/>
  <c r="F8" i="14" s="1"/>
  <c r="G8" i="14" s="1"/>
  <c r="F7" i="14" a="1"/>
  <c r="F7" i="14" s="1"/>
  <c r="G7" i="14" s="1"/>
  <c r="F6" i="14" a="1"/>
  <c r="F6" i="14" s="1"/>
  <c r="G6" i="14" s="1"/>
  <c r="F5" i="14" a="1"/>
  <c r="F5" i="14" s="1"/>
  <c r="G5" i="14" s="1"/>
  <c r="F4" i="14" a="1"/>
  <c r="F4" i="14" s="1"/>
  <c r="G4" i="14" s="1"/>
  <c r="F3" i="14" a="1"/>
  <c r="F3" i="14" s="1"/>
  <c r="G3" i="14" s="1"/>
  <c r="F2" i="14" a="1"/>
  <c r="F2" i="14" s="1"/>
  <c r="G2" i="14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C3" i="8"/>
  <c r="B3" i="8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2" i="6"/>
  <c r="M2" i="6" a="1"/>
  <c r="M2" i="6" s="1"/>
  <c r="N2" i="6" s="1"/>
  <c r="M3" i="6" a="1"/>
  <c r="M3" i="6" s="1"/>
  <c r="N3" i="6" s="1"/>
  <c r="M4" i="6" a="1"/>
  <c r="M4" i="6" s="1"/>
  <c r="N4" i="6" s="1"/>
  <c r="M5" i="6" a="1"/>
  <c r="M5" i="6" s="1"/>
  <c r="N5" i="6" s="1"/>
  <c r="M6" i="6" a="1"/>
  <c r="M6" i="6" s="1"/>
  <c r="N6" i="6" s="1"/>
  <c r="M7" i="6" a="1"/>
  <c r="M7" i="6" s="1"/>
  <c r="N7" i="6" s="1"/>
  <c r="M8" i="6" a="1"/>
  <c r="M8" i="6" s="1"/>
  <c r="N8" i="6" s="1"/>
  <c r="M9" i="6" a="1"/>
  <c r="M9" i="6" s="1"/>
  <c r="N9" i="6" s="1"/>
  <c r="M10" i="6" a="1"/>
  <c r="M10" i="6" s="1"/>
  <c r="N10" i="6" s="1"/>
  <c r="M11" i="6" a="1"/>
  <c r="M11" i="6" s="1"/>
  <c r="N11" i="6" s="1"/>
  <c r="M12" i="6" a="1"/>
  <c r="M12" i="6" s="1"/>
  <c r="N12" i="6" s="1"/>
  <c r="M13" i="6" a="1"/>
  <c r="M13" i="6" s="1"/>
  <c r="N13" i="6" s="1"/>
  <c r="M14" i="6" a="1"/>
  <c r="M14" i="6" s="1"/>
  <c r="N14" i="6" s="1"/>
  <c r="M15" i="6" a="1"/>
  <c r="M15" i="6" s="1"/>
  <c r="N15" i="6" s="1"/>
  <c r="M16" i="6" a="1"/>
  <c r="M16" i="6" s="1"/>
  <c r="N16" i="6" s="1"/>
  <c r="M17" i="6" a="1"/>
  <c r="M17" i="6" s="1"/>
  <c r="N17" i="6" s="1"/>
  <c r="M18" i="6" a="1"/>
  <c r="M18" i="6" s="1"/>
  <c r="N18" i="6" s="1"/>
  <c r="M19" i="6" a="1"/>
  <c r="M19" i="6" s="1"/>
  <c r="N19" i="6" s="1"/>
  <c r="M20" i="6" a="1"/>
  <c r="M20" i="6" s="1"/>
  <c r="N20" i="6" s="1"/>
  <c r="M21" i="6" a="1"/>
  <c r="M21" i="6" s="1"/>
  <c r="N21" i="6" s="1"/>
  <c r="M22" i="6" a="1"/>
  <c r="M22" i="6" s="1"/>
  <c r="N22" i="6" s="1"/>
  <c r="M23" i="6" a="1"/>
  <c r="M23" i="6" s="1"/>
  <c r="N23" i="6" s="1"/>
  <c r="M24" i="6" a="1"/>
  <c r="M24" i="6" s="1"/>
  <c r="N24" i="6" s="1"/>
  <c r="M25" i="6" a="1"/>
  <c r="M25" i="6" s="1"/>
  <c r="N25" i="6" s="1"/>
  <c r="M26" i="6" a="1"/>
  <c r="M26" i="6" s="1"/>
  <c r="N26" i="6" s="1"/>
  <c r="M27" i="6" a="1"/>
  <c r="M27" i="6" s="1"/>
  <c r="N27" i="6" s="1"/>
  <c r="M28" i="6" a="1"/>
  <c r="M28" i="6" s="1"/>
  <c r="N28" i="6" s="1"/>
  <c r="M29" i="6" a="1"/>
  <c r="M29" i="6" s="1"/>
  <c r="N29" i="6" s="1"/>
  <c r="M30" i="6" a="1"/>
  <c r="M30" i="6" s="1"/>
  <c r="N30" i="6" s="1"/>
  <c r="M31" i="6" a="1"/>
  <c r="M31" i="6" s="1"/>
  <c r="N31" i="6" s="1"/>
  <c r="M32" i="6" a="1"/>
  <c r="M32" i="6" s="1"/>
  <c r="N32" i="6" s="1"/>
  <c r="M33" i="6" a="1"/>
  <c r="M33" i="6" s="1"/>
  <c r="N33" i="6" s="1"/>
  <c r="M34" i="6" a="1"/>
  <c r="M34" i="6" s="1"/>
  <c r="N34" i="6" s="1"/>
  <c r="M35" i="6" a="1"/>
  <c r="M35" i="6" s="1"/>
  <c r="N35" i="6" s="1"/>
  <c r="M36" i="6" a="1"/>
  <c r="M36" i="6" s="1"/>
  <c r="N36" i="6" s="1"/>
  <c r="M37" i="6" a="1"/>
  <c r="M37" i="6" s="1"/>
  <c r="N37" i="6" s="1"/>
  <c r="M38" i="6" a="1"/>
  <c r="M38" i="6" s="1"/>
  <c r="N38" i="6" s="1"/>
  <c r="M39" i="6" a="1"/>
  <c r="M39" i="6" s="1"/>
  <c r="N39" i="6" s="1"/>
  <c r="M40" i="6" a="1"/>
  <c r="M40" i="6" s="1"/>
  <c r="N40" i="6" s="1"/>
  <c r="M41" i="6" a="1"/>
  <c r="M41" i="6" s="1"/>
  <c r="N41" i="6" s="1"/>
  <c r="M42" i="6" a="1"/>
  <c r="M42" i="6" s="1"/>
  <c r="N42" i="6" s="1"/>
  <c r="M43" i="6" a="1"/>
  <c r="M43" i="6" s="1"/>
  <c r="N43" i="6" s="1"/>
  <c r="M44" i="6" a="1"/>
  <c r="M44" i="6" s="1"/>
  <c r="N44" i="6" s="1"/>
  <c r="M45" i="6" a="1"/>
  <c r="M45" i="6" s="1"/>
  <c r="N45" i="6" s="1"/>
  <c r="M46" i="6" a="1"/>
  <c r="M46" i="6" s="1"/>
  <c r="N46" i="6" s="1"/>
  <c r="M47" i="6" a="1"/>
  <c r="M47" i="6" s="1"/>
  <c r="N47" i="6" s="1"/>
  <c r="M48" i="6" a="1"/>
  <c r="M48" i="6" s="1"/>
  <c r="N48" i="6" s="1"/>
  <c r="M49" i="6" a="1"/>
  <c r="M49" i="6" s="1"/>
  <c r="N49" i="6" s="1"/>
  <c r="M50" i="6" a="1"/>
  <c r="M50" i="6" s="1"/>
  <c r="N50" i="6" s="1"/>
  <c r="M51" i="6" a="1"/>
  <c r="M51" i="6" s="1"/>
  <c r="N51" i="6" s="1"/>
  <c r="M52" i="6" a="1"/>
  <c r="M52" i="6" s="1"/>
  <c r="N52" i="6" s="1"/>
  <c r="M53" i="6" a="1"/>
  <c r="M53" i="6" s="1"/>
  <c r="N53" i="6" s="1"/>
  <c r="M54" i="6" a="1"/>
  <c r="M54" i="6" s="1"/>
  <c r="N54" i="6" s="1"/>
  <c r="M55" i="6" a="1"/>
  <c r="M55" i="6" s="1"/>
  <c r="N55" i="6" s="1"/>
  <c r="M56" i="6" a="1"/>
  <c r="M56" i="6" s="1"/>
  <c r="N56" i="6" s="1"/>
  <c r="M57" i="6" a="1"/>
  <c r="M57" i="6" s="1"/>
  <c r="N57" i="6" s="1"/>
  <c r="M58" i="6" a="1"/>
  <c r="M58" i="6" s="1"/>
  <c r="N58" i="6" s="1"/>
  <c r="M59" i="6" a="1"/>
  <c r="M59" i="6" s="1"/>
  <c r="N59" i="6" s="1"/>
  <c r="M60" i="6" a="1"/>
  <c r="M60" i="6" s="1"/>
  <c r="N60" i="6" s="1"/>
  <c r="M61" i="6" a="1"/>
  <c r="M61" i="6" s="1"/>
  <c r="N61" i="6" s="1"/>
  <c r="M62" i="6" a="1"/>
  <c r="M62" i="6" s="1"/>
  <c r="N62" i="6" s="1"/>
  <c r="M63" i="6" a="1"/>
  <c r="M63" i="6" s="1"/>
  <c r="N63" i="6" s="1"/>
  <c r="M64" i="6" a="1"/>
  <c r="M64" i="6" s="1"/>
  <c r="N64" i="6" s="1"/>
  <c r="M65" i="6" a="1"/>
  <c r="M65" i="6" s="1"/>
  <c r="N65" i="6" s="1"/>
  <c r="M66" i="6" a="1"/>
  <c r="M66" i="6" s="1"/>
  <c r="N66" i="6" s="1"/>
  <c r="M67" i="6" a="1"/>
  <c r="M67" i="6" s="1"/>
  <c r="N67" i="6" s="1"/>
  <c r="M68" i="6" a="1"/>
  <c r="M68" i="6" s="1"/>
  <c r="N68" i="6" s="1"/>
  <c r="M69" i="6" a="1"/>
  <c r="M69" i="6" s="1"/>
  <c r="N69" i="6" s="1"/>
  <c r="M70" i="6" a="1"/>
  <c r="M70" i="6" s="1"/>
  <c r="N70" i="6" s="1"/>
  <c r="M71" i="6" a="1"/>
  <c r="M71" i="6" s="1"/>
  <c r="N71" i="6" s="1"/>
  <c r="M72" i="6" a="1"/>
  <c r="M72" i="6" s="1"/>
  <c r="N72" i="6" s="1"/>
  <c r="M73" i="6" a="1"/>
  <c r="M73" i="6" s="1"/>
  <c r="N73" i="6" s="1"/>
  <c r="M74" i="6" a="1"/>
  <c r="M74" i="6" s="1"/>
  <c r="N74" i="6" s="1"/>
  <c r="M75" i="6" a="1"/>
  <c r="M75" i="6" s="1"/>
  <c r="N75" i="6" s="1"/>
  <c r="M76" i="6" a="1"/>
  <c r="M76" i="6" s="1"/>
  <c r="N76" i="6" s="1"/>
  <c r="M77" i="6" a="1"/>
  <c r="M77" i="6" s="1"/>
  <c r="N77" i="6" s="1"/>
  <c r="M78" i="6" a="1"/>
  <c r="M78" i="6" s="1"/>
  <c r="N78" i="6" s="1"/>
  <c r="M79" i="6" a="1"/>
  <c r="M79" i="6" s="1"/>
  <c r="N79" i="6" s="1"/>
  <c r="M80" i="6" a="1"/>
  <c r="M80" i="6" s="1"/>
  <c r="N80" i="6" s="1"/>
  <c r="M81" i="6" a="1"/>
  <c r="M81" i="6" s="1"/>
  <c r="N81" i="6" s="1"/>
  <c r="M82" i="6" a="1"/>
  <c r="M82" i="6" s="1"/>
  <c r="N82" i="6" s="1"/>
  <c r="M83" i="6" a="1"/>
  <c r="M83" i="6" s="1"/>
  <c r="N83" i="6" s="1"/>
  <c r="M84" i="6" a="1"/>
  <c r="M84" i="6" s="1"/>
  <c r="N84" i="6" s="1"/>
  <c r="M85" i="6" a="1"/>
  <c r="M85" i="6" s="1"/>
  <c r="N85" i="6" s="1"/>
  <c r="M86" i="6" a="1"/>
  <c r="M86" i="6" s="1"/>
  <c r="N86" i="6" s="1"/>
  <c r="M87" i="6" a="1"/>
  <c r="M87" i="6" s="1"/>
  <c r="N87" i="6" s="1"/>
  <c r="M88" i="6" a="1"/>
  <c r="M88" i="6" s="1"/>
  <c r="N88" i="6" s="1"/>
  <c r="M89" i="6" a="1"/>
  <c r="M89" i="6" s="1"/>
  <c r="N89" i="6" s="1"/>
  <c r="M90" i="6" a="1"/>
  <c r="M90" i="6" s="1"/>
  <c r="N90" i="6" s="1"/>
  <c r="M91" i="6" a="1"/>
  <c r="M91" i="6" s="1"/>
  <c r="N91" i="6" s="1"/>
  <c r="M92" i="6" a="1"/>
  <c r="M92" i="6" s="1"/>
  <c r="N92" i="6" s="1"/>
  <c r="M93" i="6" a="1"/>
  <c r="M93" i="6" s="1"/>
  <c r="N93" i="6" s="1"/>
  <c r="M94" i="6" a="1"/>
  <c r="M94" i="6" s="1"/>
  <c r="N94" i="6" s="1"/>
  <c r="M95" i="6" a="1"/>
  <c r="M95" i="6" s="1"/>
  <c r="N95" i="6" s="1"/>
  <c r="M96" i="6" a="1"/>
  <c r="M96" i="6" s="1"/>
  <c r="N96" i="6" s="1"/>
  <c r="M97" i="6" a="1"/>
  <c r="M97" i="6" s="1"/>
  <c r="N97" i="6" s="1"/>
  <c r="M98" i="6" a="1"/>
  <c r="M98" i="6" s="1"/>
  <c r="N98" i="6" s="1"/>
  <c r="M99" i="6" a="1"/>
  <c r="M99" i="6" s="1"/>
  <c r="N99" i="6" s="1"/>
  <c r="M100" i="6" a="1"/>
  <c r="M100" i="6" s="1"/>
  <c r="N100" i="6" s="1"/>
  <c r="M101" i="6" a="1"/>
  <c r="M101" i="6" s="1"/>
  <c r="N101" i="6" s="1"/>
</calcChain>
</file>

<file path=xl/sharedStrings.xml><?xml version="1.0" encoding="utf-8"?>
<sst xmlns="http://schemas.openxmlformats.org/spreadsheetml/2006/main" count="2347" uniqueCount="427">
  <si>
    <t>model</t>
  </si>
  <si>
    <t>QIC</t>
  </si>
  <si>
    <t>Term</t>
  </si>
  <si>
    <t>Estimates</t>
  </si>
  <si>
    <t>Wald</t>
  </si>
  <si>
    <t>CI.lower</t>
  </si>
  <si>
    <t>CI.upper</t>
  </si>
  <si>
    <t>p.value</t>
  </si>
  <si>
    <t>No correction</t>
  </si>
  <si>
    <t>policonsumo2</t>
  </si>
  <si>
    <t>1.02</t>
  </si>
  <si>
    <t>0.01</t>
  </si>
  <si>
    <t>1.00</t>
  </si>
  <si>
    <t>1.05</t>
  </si>
  <si>
    <t>No correction, NB</t>
  </si>
  <si>
    <t>No correction, main</t>
  </si>
  <si>
    <t>0.02</t>
  </si>
  <si>
    <t>1.34</t>
  </si>
  <si>
    <t>0.99</t>
  </si>
  <si>
    <t>No correction, main, NB</t>
  </si>
  <si>
    <t>1.33</t>
  </si>
  <si>
    <t>No correction, alternative</t>
  </si>
  <si>
    <t>1.73</t>
  </si>
  <si>
    <t>0.0838</t>
  </si>
  <si>
    <t>No correction, alternative, NB</t>
  </si>
  <si>
    <t>Correction for PH, no weight</t>
  </si>
  <si>
    <t>1.78</t>
  </si>
  <si>
    <t>0.075</t>
  </si>
  <si>
    <t>Correction for PH, no weight, NB</t>
  </si>
  <si>
    <t>Correction for PH, main</t>
  </si>
  <si>
    <t>1.53</t>
  </si>
  <si>
    <t>1.06</t>
  </si>
  <si>
    <t>Correction for PH, main, NB</t>
  </si>
  <si>
    <t>Correction for PH, alternative</t>
  </si>
  <si>
    <t>1.03</t>
  </si>
  <si>
    <t>1.22</t>
  </si>
  <si>
    <t>0.98</t>
  </si>
  <si>
    <t>1.07</t>
  </si>
  <si>
    <t>0.2209</t>
  </si>
  <si>
    <t>Correction for PH, alternative, NB</t>
  </si>
  <si>
    <t>1.04</t>
  </si>
  <si>
    <t>1.01</t>
  </si>
  <si>
    <t>1.08</t>
  </si>
  <si>
    <t>2.49</t>
  </si>
  <si>
    <t>0.0127</t>
  </si>
  <si>
    <t>2.50</t>
  </si>
  <si>
    <t>0.0125</t>
  </si>
  <si>
    <t>2.61</t>
  </si>
  <si>
    <t>0.009</t>
  </si>
  <si>
    <t>2.92</t>
  </si>
  <si>
    <t>1.99</t>
  </si>
  <si>
    <t>1.09</t>
  </si>
  <si>
    <t>0.0463</t>
  </si>
  <si>
    <t>0.96</t>
  </si>
  <si>
    <t>0.03</t>
  </si>
  <si>
    <t>0.91</t>
  </si>
  <si>
    <t>0.97</t>
  </si>
  <si>
    <t>0.92</t>
  </si>
  <si>
    <t>0.95</t>
  </si>
  <si>
    <t>-1.65</t>
  </si>
  <si>
    <t>0.90</t>
  </si>
  <si>
    <t>0.0991</t>
  </si>
  <si>
    <t>-1.31</t>
  </si>
  <si>
    <t>0.1904</t>
  </si>
  <si>
    <t>-0.05</t>
  </si>
  <si>
    <t>0.93</t>
  </si>
  <si>
    <t>0.9636</t>
  </si>
  <si>
    <t>0.04</t>
  </si>
  <si>
    <t>-0.33</t>
  </si>
  <si>
    <t>0.7381</t>
  </si>
  <si>
    <t>-0.38</t>
  </si>
  <si>
    <t>0.7075</t>
  </si>
  <si>
    <t>0.05</t>
  </si>
  <si>
    <t>0.16</t>
  </si>
  <si>
    <t>1.12</t>
  </si>
  <si>
    <t>0.8719</t>
  </si>
  <si>
    <t>1.14</t>
  </si>
  <si>
    <t>1.23</t>
  </si>
  <si>
    <t>1.16</t>
  </si>
  <si>
    <t>1.26</t>
  </si>
  <si>
    <t>1.13</t>
  </si>
  <si>
    <t>3.00</t>
  </si>
  <si>
    <t>0.0027</t>
  </si>
  <si>
    <t>3.45</t>
  </si>
  <si>
    <t>2.74</t>
  </si>
  <si>
    <t>1.21</t>
  </si>
  <si>
    <t>2.53</t>
  </si>
  <si>
    <t>1.25</t>
  </si>
  <si>
    <t>0.0115</t>
  </si>
  <si>
    <t>2.52</t>
  </si>
  <si>
    <t>WO residential</t>
  </si>
  <si>
    <t>WO intensive ambulatory</t>
  </si>
  <si>
    <t>GP residential</t>
  </si>
  <si>
    <t>GP intensive ambulatory</t>
  </si>
  <si>
    <t>basic ambulatory</t>
  </si>
  <si>
    <t>setting</t>
  </si>
  <si>
    <t>Stratified, no weight</t>
  </si>
  <si>
    <t>Stratified, no weight, NB</t>
  </si>
  <si>
    <t>Stratified, main</t>
  </si>
  <si>
    <t>Stratified, main, NB</t>
  </si>
  <si>
    <t>Stratified, alternative</t>
  </si>
  <si>
    <t>Stratified, alternative, NB</t>
  </si>
  <si>
    <t>Stratified, 2nd alternative</t>
  </si>
  <si>
    <t>Stratified, 2nd alternative, NB</t>
  </si>
  <si>
    <t>1.42</t>
  </si>
  <si>
    <t>0.79</t>
  </si>
  <si>
    <t>0.80</t>
  </si>
  <si>
    <t>0.89</t>
  </si>
  <si>
    <t>0.13</t>
  </si>
  <si>
    <t>1.10</t>
  </si>
  <si>
    <t>0.94</t>
  </si>
  <si>
    <t>0.87</t>
  </si>
  <si>
    <t>1.11</t>
  </si>
  <si>
    <t>1.20</t>
  </si>
  <si>
    <t>delta</t>
  </si>
  <si>
    <t>Model.SE</t>
  </si>
  <si>
    <t>Robust.SE</t>
  </si>
  <si>
    <t>min_qic_setting</t>
  </si>
  <si>
    <t>min qic</t>
  </si>
  <si>
    <t>Primary (no corrections, lag=0)</t>
  </si>
  <si>
    <t>1.54</t>
  </si>
  <si>
    <t>Alternative (no corrections, lag=1)</t>
  </si>
  <si>
    <t>0.42</t>
  </si>
  <si>
    <t>0.68</t>
  </si>
  <si>
    <t>0.70</t>
  </si>
  <si>
    <t>Primary (after PH, lag=0)</t>
  </si>
  <si>
    <t>0.69</t>
  </si>
  <si>
    <t>0.88</t>
  </si>
  <si>
    <t>Alternative (after PH, lag=1)</t>
  </si>
  <si>
    <t>0.10</t>
  </si>
  <si>
    <t>0.17</t>
  </si>
  <si>
    <t>0.55</t>
  </si>
  <si>
    <t>1.36</t>
  </si>
  <si>
    <t>3.56</t>
  </si>
  <si>
    <t>Primary (strata, lag=0)</t>
  </si>
  <si>
    <t>0.78</t>
  </si>
  <si>
    <t>Alternative (strata, lag=1)</t>
  </si>
  <si>
    <t>0.29</t>
  </si>
  <si>
    <t>0.61</t>
  </si>
  <si>
    <t>Min.</t>
  </si>
  <si>
    <t>First quartile</t>
  </si>
  <si>
    <t>Median</t>
  </si>
  <si>
    <t>Mean</t>
  </si>
  <si>
    <t>Third quartile</t>
  </si>
  <si>
    <t>Max.</t>
  </si>
  <si>
    <t>0.21</t>
  </si>
  <si>
    <t>1.62</t>
  </si>
  <si>
    <t>1.83</t>
  </si>
  <si>
    <t>2.56</t>
  </si>
  <si>
    <t>3.79</t>
  </si>
  <si>
    <t>0.47</t>
  </si>
  <si>
    <t>0.67</t>
  </si>
  <si>
    <t>1.90</t>
  </si>
  <si>
    <t>3.03</t>
  </si>
  <si>
    <t>0.60</t>
  </si>
  <si>
    <t>0.86</t>
  </si>
  <si>
    <t>1.18</t>
  </si>
  <si>
    <t>3.02</t>
  </si>
  <si>
    <t>1.38</t>
  </si>
  <si>
    <t>0.1665</t>
  </si>
  <si>
    <t>1.50</t>
  </si>
  <si>
    <t>0.1328</t>
  </si>
  <si>
    <t>0.287</t>
  </si>
  <si>
    <t>2.32</t>
  </si>
  <si>
    <t>0.0202</t>
  </si>
  <si>
    <t>1.40</t>
  </si>
  <si>
    <t>0.1613</t>
  </si>
  <si>
    <t>2.54</t>
  </si>
  <si>
    <t>0.0112</t>
  </si>
  <si>
    <t>0.0035</t>
  </si>
  <si>
    <t>2.35</t>
  </si>
  <si>
    <t>0.019</t>
  </si>
  <si>
    <t>0.1547</t>
  </si>
  <si>
    <t>0.4255</t>
  </si>
  <si>
    <t>-1.14</t>
  </si>
  <si>
    <t>0.2528</t>
  </si>
  <si>
    <t>-0.77</t>
  </si>
  <si>
    <t>0.4442</t>
  </si>
  <si>
    <t>-1.60</t>
  </si>
  <si>
    <t>0.1097</t>
  </si>
  <si>
    <t>-0.82</t>
  </si>
  <si>
    <t>0.4096</t>
  </si>
  <si>
    <t>0.11</t>
  </si>
  <si>
    <t>0.9098</t>
  </si>
  <si>
    <t>-0.17</t>
  </si>
  <si>
    <t>0.8688</t>
  </si>
  <si>
    <t>0.22</t>
  </si>
  <si>
    <t>0.8228</t>
  </si>
  <si>
    <t>-0.44</t>
  </si>
  <si>
    <t>0.6603</t>
  </si>
  <si>
    <t>-0.62</t>
  </si>
  <si>
    <t>0.5343</t>
  </si>
  <si>
    <t>-1.42</t>
  </si>
  <si>
    <t>0.1571</t>
  </si>
  <si>
    <t>1.15</t>
  </si>
  <si>
    <t>3.31</t>
  </si>
  <si>
    <t>2.58</t>
  </si>
  <si>
    <t>0.0098</t>
  </si>
  <si>
    <t>2.55</t>
  </si>
  <si>
    <t>0.0108</t>
  </si>
  <si>
    <t>1.80</t>
  </si>
  <si>
    <t>0.0718</t>
  </si>
  <si>
    <t>RR</t>
  </si>
  <si>
    <t>term</t>
  </si>
  <si>
    <t>estimate</t>
  </si>
  <si>
    <t>conf.low</t>
  </si>
  <si>
    <t>conf.high</t>
  </si>
  <si>
    <t>0.65</t>
  </si>
  <si>
    <t>0.0000</t>
  </si>
  <si>
    <t>0.63</t>
  </si>
  <si>
    <t>0.85</t>
  </si>
  <si>
    <t>0.84</t>
  </si>
  <si>
    <t>0.72</t>
  </si>
  <si>
    <t>0.62</t>
  </si>
  <si>
    <t>0.64</t>
  </si>
  <si>
    <t>edad_al_ing_1</t>
  </si>
  <si>
    <t>ano_nac_corr</t>
  </si>
  <si>
    <t>susinidum_coc</t>
  </si>
  <si>
    <t>0.7113</t>
  </si>
  <si>
    <t>susinidum_oh</t>
  </si>
  <si>
    <t>0.6612</t>
  </si>
  <si>
    <t>susinidum_pbc</t>
  </si>
  <si>
    <t>0.5410</t>
  </si>
  <si>
    <t>susinidum_mar</t>
  </si>
  <si>
    <t>0.1549</t>
  </si>
  <si>
    <t>psycom_dum_with</t>
  </si>
  <si>
    <t>0.6546</t>
  </si>
  <si>
    <t>psycom_dum_study</t>
  </si>
  <si>
    <t>0.8221</t>
  </si>
  <si>
    <t>freq_cons_dum_5day</t>
  </si>
  <si>
    <t>0.0079</t>
  </si>
  <si>
    <t>cond_oc_dum_2inact</t>
  </si>
  <si>
    <t>0.2252</t>
  </si>
  <si>
    <t>cond_oc_dum_3unemp</t>
  </si>
  <si>
    <t>0.0055</t>
  </si>
  <si>
    <t>susprindum_oh</t>
  </si>
  <si>
    <t>0.8273</t>
  </si>
  <si>
    <t>susprindum_coc</t>
  </si>
  <si>
    <t>0.0012</t>
  </si>
  <si>
    <t>1.19</t>
  </si>
  <si>
    <t>susprindum_pbc</t>
  </si>
  <si>
    <t>susprindum_mar</t>
  </si>
  <si>
    <t>0.3261</t>
  </si>
  <si>
    <t>1.30</t>
  </si>
  <si>
    <t>1.48</t>
  </si>
  <si>
    <t>1.44</t>
  </si>
  <si>
    <t>2.63</t>
  </si>
  <si>
    <t>1.57</t>
  </si>
  <si>
    <t>0.1460</t>
  </si>
  <si>
    <t>0.1400</t>
  </si>
  <si>
    <t>0.1317</t>
  </si>
  <si>
    <t>0.2575</t>
  </si>
  <si>
    <t>0.74</t>
  </si>
  <si>
    <t>0.76</t>
  </si>
  <si>
    <t>0.0016</t>
  </si>
  <si>
    <t>0.0276</t>
  </si>
  <si>
    <t>0.81</t>
  </si>
  <si>
    <t>0.4187</t>
  </si>
  <si>
    <t>0.3297</t>
  </si>
  <si>
    <t>0.6524</t>
  </si>
  <si>
    <t>1.29</t>
  </si>
  <si>
    <t>0.1974</t>
  </si>
  <si>
    <t>main</t>
  </si>
  <si>
    <t>alternative</t>
  </si>
  <si>
    <t>Treatment outcome of the previous treatment</t>
  </si>
  <si>
    <t>Previous biopsychosocial compromise (severe)</t>
  </si>
  <si>
    <t>Previous treatment duration (&lt;90 days)</t>
  </si>
  <si>
    <t>Previous treatment duration (in logarithmic scaled days)</t>
  </si>
  <si>
    <t>Polysubstance use status of the previous treatment</t>
  </si>
  <si>
    <t>Age at admission to treatment</t>
  </si>
  <si>
    <t>Birth year</t>
  </si>
  <si>
    <t>Primary substance (initial diagnosis), cocaine</t>
  </si>
  <si>
    <t>Primary substance (initial diagnosis), alcohol</t>
  </si>
  <si>
    <t>Primary substance (initial diagnosis), cocaine base paste</t>
  </si>
  <si>
    <t>Primary substance (initial diagnosis), marijuana</t>
  </si>
  <si>
    <t>Psychiatric comorbidity (diagnosis unknown or under study)</t>
  </si>
  <si>
    <t>Psychiatric comorbidity (confirmed comorbidity)</t>
  </si>
  <si>
    <t>Daily frequence of primary substance use at admission</t>
  </si>
  <si>
    <t>Occupational status (inactive)</t>
  </si>
  <si>
    <t>Occupational status (unemployed)</t>
  </si>
  <si>
    <t>Primary substance at admission to treatment (alcohol)</t>
  </si>
  <si>
    <t>Primary substance at admission to treatment (cocaine hydrochloride)</t>
  </si>
  <si>
    <t>Primary substance at admission to treatment (cocaine base paste)</t>
  </si>
  <si>
    <t>Primary substance at admission to treatment (marijuana)</t>
  </si>
  <si>
    <t>HR</t>
  </si>
  <si>
    <t>Hazard ratio (95% CI)</t>
  </si>
  <si>
    <t>lag_tr_outcome</t>
  </si>
  <si>
    <t>1.17</t>
  </si>
  <si>
    <t>lag_comp_bpsc_y3_severe</t>
  </si>
  <si>
    <t>lag_less_90d_tr1</t>
  </si>
  <si>
    <t>log_lag_dias_treat_imp_sin_na</t>
  </si>
  <si>
    <t>lag_policonsumo2</t>
  </si>
  <si>
    <t>1.27</t>
  </si>
  <si>
    <t>1.28</t>
  </si>
  <si>
    <t>term_label</t>
  </si>
  <si>
    <t>lag_tr_outcome_rec</t>
  </si>
  <si>
    <t>lag_less_90d_tr1_rec</t>
  </si>
  <si>
    <t>susinidum_coc_rec2</t>
  </si>
  <si>
    <t>psycom_dum_with_rec2</t>
  </si>
  <si>
    <t>Treatment outcome of the previous treatment (recoded for interaction with time)</t>
  </si>
  <si>
    <t>Previous biopsychosocial compromise (severe, recoded for interaction with time)</t>
  </si>
  <si>
    <t>Previous treatment duration (&lt;90 days, recoded for interaction with time)</t>
  </si>
  <si>
    <t>Primary substance (initial diagnosis), cocaine (recoded for interaction with time)</t>
  </si>
  <si>
    <t>Psychiatric comorbidity (confirmed comorbidity, recoded for interaction with time)</t>
  </si>
  <si>
    <t>After PH</t>
  </si>
  <si>
    <t>0.09</t>
  </si>
  <si>
    <t>0.08</t>
  </si>
  <si>
    <t>0.49</t>
  </si>
  <si>
    <t>0.77</t>
  </si>
  <si>
    <t>lag_comp_bpsc_y3_severe_rec</t>
  </si>
  <si>
    <t>0.19</t>
  </si>
  <si>
    <t>1.31</t>
  </si>
  <si>
    <t>0.82</t>
  </si>
  <si>
    <t>Stratifying</t>
  </si>
  <si>
    <t>0.83</t>
  </si>
  <si>
    <t>Stratifying, alt strata</t>
  </si>
  <si>
    <t>1.24</t>
  </si>
  <si>
    <t>Table S2. Specifications of the treatment (visit) process, in Hazard Ratios (HR)</t>
  </si>
  <si>
    <t>HR (95% CI) lag=0</t>
  </si>
  <si>
    <t>HR (95% CI) lag=1</t>
  </si>
  <si>
    <t>0.65 (0.63, 0.67)</t>
  </si>
  <si>
    <t>1.30 (1.26, 1.34)</t>
  </si>
  <si>
    <t>0.85 (0.84, 0.86)</t>
  </si>
  <si>
    <t>1.48 (1.44, 1.53)</t>
  </si>
  <si>
    <t>0.69 (0.67, 0.72)</t>
  </si>
  <si>
    <t>2.63 (2.52, 2.74)</t>
  </si>
  <si>
    <t>0.88 (0.85, 0.90)</t>
  </si>
  <si>
    <t>1.54 (1.50, 1.57)</t>
  </si>
  <si>
    <t>0.62 (0.61, 0.64)</t>
  </si>
  <si>
    <t>1.26 (1.22, 1.30)</t>
  </si>
  <si>
    <t>1.05 (1.05, 1.06)</t>
  </si>
  <si>
    <t>1.06 (1.06, 1.06)</t>
  </si>
  <si>
    <t>1.01 (0.95, 1.08)</t>
  </si>
  <si>
    <t>1.05 (0.98, 1.12)</t>
  </si>
  <si>
    <t>1.01 (0.96, 1.07)</t>
  </si>
  <si>
    <t>1.04 (0.99, 1.10)</t>
  </si>
  <si>
    <t>0.98 (0.92, 1.04)</t>
  </si>
  <si>
    <t>1.05 (0.99, 1.11)</t>
  </si>
  <si>
    <t>1.03 (0.98, 1.09)</t>
  </si>
  <si>
    <t>1.00 (0.99, 1.02)</t>
  </si>
  <si>
    <t>0.95 (0.94, 0.97)</t>
  </si>
  <si>
    <t>1.00 (0.98, 1.03)</t>
  </si>
  <si>
    <t>0.74 (0.72, 0.76)</t>
  </si>
  <si>
    <t>1.02 (1.01, 1.04)</t>
  </si>
  <si>
    <t>0.99 (0.96, 1.01)</t>
  </si>
  <si>
    <t>0.96 (0.94, 0.99)</t>
  </si>
  <si>
    <t>1.03 (1.01, 1.05)</t>
  </si>
  <si>
    <t>0.98 (0.96, 1.00)</t>
  </si>
  <si>
    <t>0.99 (0.93, 1.06)</t>
  </si>
  <si>
    <t>1.03 (0.96, 1.09)</t>
  </si>
  <si>
    <t>1.11 (1.04, 1.19)</t>
  </si>
  <si>
    <t>1.03 (0.97, 1.10)</t>
  </si>
  <si>
    <t>1.14 (1.07, 1.22)</t>
  </si>
  <si>
    <t>1.04 (0.96, 1.12)</t>
  </si>
  <si>
    <t xml:space="preserve">Note. 95%CI= 95% confidence intervals in parenthesis; Intensity model, in Andersen-Gill format, </t>
  </si>
  <si>
    <t>lag=0: Lagged covariates were fixed to 0 for binary variables and natural logarithm of 45 days in a hypothetical previous treatment stay for the first treatment; lag=1: Lagged covariates were fixed to 1 for binary variables and natural logarithm of 90 days in a hypothetical previous treatment stay for the first treatment.</t>
  </si>
  <si>
    <t>nocorr</t>
  </si>
  <si>
    <t>0.12</t>
  </si>
  <si>
    <t>0.44</t>
  </si>
  <si>
    <t>3.07</t>
  </si>
  <si>
    <t>1.02 (1.00, 1.05)</t>
  </si>
  <si>
    <t>1.02 (0.99, 1.05)</t>
  </si>
  <si>
    <t>1.03 (0.99, 1.06)</t>
  </si>
  <si>
    <t>1.03 (0.98, 1.07)</t>
  </si>
  <si>
    <t>1.02 (0.98, 1.05)</t>
  </si>
  <si>
    <t>1.04 (1.01, 1.07)</t>
  </si>
  <si>
    <t>1.03 (0.99, 1.07)</t>
  </si>
  <si>
    <t>1.04 (1.01, 1.08)</t>
  </si>
  <si>
    <t>1.05 (1.02, 1.09)</t>
  </si>
  <si>
    <t>1.05 (1.00, 1.09)</t>
  </si>
  <si>
    <t>1.01 (0.98, 1.05)</t>
  </si>
  <si>
    <t>0.97 (0.92, 1.02)</t>
  </si>
  <si>
    <t>0.95 (0.90, 1.01)</t>
  </si>
  <si>
    <t>0.98 (0.92, 1.03)</t>
  </si>
  <si>
    <t>1.00 (0.93, 1.07)</t>
  </si>
  <si>
    <t>0.95 (0.89, 1.01)</t>
  </si>
  <si>
    <t>0.97 (0.91, 1.04)</t>
  </si>
  <si>
    <t>1.01 (0.92, 1.10)</t>
  </si>
  <si>
    <t>0.99 (0.92, 1.05)</t>
  </si>
  <si>
    <t>0.99 (0.92, 1.07)</t>
  </si>
  <si>
    <t>0.99 (0.92, 1.06)</t>
  </si>
  <si>
    <t>1.01 (0.91, 1.12)</t>
  </si>
  <si>
    <t>0.98 (0.90, 1.07)</t>
  </si>
  <si>
    <t>0.98 (0.91, 1.05)</t>
  </si>
  <si>
    <t>0.94 (0.87, 1.02)</t>
  </si>
  <si>
    <t>1.14 (1.06, 1.23)</t>
  </si>
  <si>
    <t>1.15 (1.06, 1.26)</t>
  </si>
  <si>
    <t>1.13 (1.04, 1.22)</t>
  </si>
  <si>
    <t>1.11 (1.02, 1.21)</t>
  </si>
  <si>
    <t>1.13 (1.03, 1.25)</t>
  </si>
  <si>
    <t>1.12 (1.03, 1.22)</t>
  </si>
  <si>
    <t>1.11 (1.02, 1.20)</t>
  </si>
  <si>
    <t>1.09 (0.99, 1.20)</t>
  </si>
  <si>
    <t>Sig</t>
  </si>
  <si>
    <t>type</t>
  </si>
  <si>
    <t>rate</t>
  </si>
  <si>
    <t>lower</t>
  </si>
  <si>
    <t>upper</t>
  </si>
  <si>
    <t>PSU at admission and at least one dropout from the first admission</t>
  </si>
  <si>
    <t>13.19</t>
  </si>
  <si>
    <t>12.64</t>
  </si>
  <si>
    <t>13.76</t>
  </si>
  <si>
    <t>11.55</t>
  </si>
  <si>
    <t>11.33</t>
  </si>
  <si>
    <t>11.78</t>
  </si>
  <si>
    <t>PSU at admission and first dropout</t>
  </si>
  <si>
    <t>10.81</t>
  </si>
  <si>
    <t>11.86</t>
  </si>
  <si>
    <t>9.87</t>
  </si>
  <si>
    <t>9.66</t>
  </si>
  <si>
    <t>10.08</t>
  </si>
  <si>
    <t>At least one treatment reporting PSU and at least one dropout from the first admission</t>
  </si>
  <si>
    <t>13.92</t>
  </si>
  <si>
    <t>13.11</t>
  </si>
  <si>
    <t>14.77</t>
  </si>
  <si>
    <t>11.64</t>
  </si>
  <si>
    <t>11.42</t>
  </si>
  <si>
    <t>11.85</t>
  </si>
  <si>
    <t>At least one treatment reporting PSU and first dropout</t>
  </si>
  <si>
    <t>11.11</t>
  </si>
  <si>
    <t>9.95</t>
  </si>
  <si>
    <t>9.75</t>
  </si>
  <si>
    <t>10.15</t>
  </si>
  <si>
    <t>Polysubstance use</t>
  </si>
  <si>
    <t>Follow-up time</t>
  </si>
  <si>
    <t>Events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</si>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</sst>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3FF0-5BBB-4A43-AC4E-72A468D62357}">
  <dimension ref="A1:O101"/>
  <sheetViews>
    <sheetView topLeftCell="A64" workbookViewId="0">
      <selection sqref="A1:O101"/>
    </sheetView>
  </sheetViews>
  <sheetFormatPr baseColWidth="10" defaultRowHeight="15" x14ac:dyDescent="0.25"/>
  <cols>
    <col min="1" max="1" width="23.85546875" bestFit="1" customWidth="1"/>
    <col min="2" max="2" width="30.85546875" bestFit="1" customWidth="1"/>
    <col min="3" max="3" width="10" bestFit="1" customWidth="1"/>
    <col min="4" max="4" width="13.42578125" bestFit="1" customWidth="1"/>
    <col min="5" max="5" width="9.5703125" bestFit="1" customWidth="1"/>
    <col min="6" max="6" width="9.28515625" bestFit="1" customWidth="1"/>
    <col min="7" max="7" width="9.7109375" bestFit="1" customWidth="1"/>
    <col min="8" max="8" width="5.5703125" bestFit="1" customWidth="1"/>
    <col min="9" max="9" width="8.42578125" bestFit="1" customWidth="1"/>
    <col min="10" max="10" width="8.5703125" bestFit="1" customWidth="1"/>
    <col min="11" max="11" width="8.28515625" bestFit="1" customWidth="1"/>
    <col min="12" max="12" width="15.140625" bestFit="1" customWidth="1"/>
    <col min="15" max="15" width="14.5703125" bestFit="1" customWidth="1"/>
  </cols>
  <sheetData>
    <row r="1" spans="1:15" x14ac:dyDescent="0.25">
      <c r="A1" s="4" t="s">
        <v>95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115</v>
      </c>
      <c r="G1" s="4" t="s">
        <v>116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117</v>
      </c>
      <c r="M1" s="4" t="s">
        <v>118</v>
      </c>
      <c r="N1" s="4" t="s">
        <v>114</v>
      </c>
      <c r="O1" s="4" t="s">
        <v>202</v>
      </c>
    </row>
    <row r="2" spans="1:15" s="2" customFormat="1" x14ac:dyDescent="0.25">
      <c r="A2" s="2" t="s">
        <v>94</v>
      </c>
      <c r="B2" s="2" t="s">
        <v>8</v>
      </c>
      <c r="C2" s="2">
        <v>19452.855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26</v>
      </c>
      <c r="I2" s="2" t="s">
        <v>12</v>
      </c>
      <c r="J2" s="2" t="s">
        <v>13</v>
      </c>
      <c r="K2" s="2" t="s">
        <v>27</v>
      </c>
      <c r="L2" s="2">
        <v>1</v>
      </c>
      <c r="M2" s="2">
        <f t="array" ref="M2">MIN(IF($A$2:$A$101=A2,$C$2:$C$101))</f>
        <v>19452.855</v>
      </c>
      <c r="N2" s="2">
        <f>C2-M2</f>
        <v>0</v>
      </c>
      <c r="O2" t="str">
        <f>E2&amp;" ("&amp;I2&amp;", "&amp;J2&amp;")"</f>
        <v>1.02 (1.00, 1.05)</v>
      </c>
    </row>
    <row r="3" spans="1:15" x14ac:dyDescent="0.25">
      <c r="A3" t="s">
        <v>94</v>
      </c>
      <c r="B3" t="s">
        <v>14</v>
      </c>
      <c r="C3">
        <v>19452.859</v>
      </c>
      <c r="D3" t="s">
        <v>9</v>
      </c>
      <c r="E3" t="s">
        <v>10</v>
      </c>
      <c r="F3" t="s">
        <v>11</v>
      </c>
      <c r="G3" t="s">
        <v>11</v>
      </c>
      <c r="H3" t="s">
        <v>26</v>
      </c>
      <c r="I3" t="s">
        <v>12</v>
      </c>
      <c r="J3" t="s">
        <v>13</v>
      </c>
      <c r="K3" t="s">
        <v>27</v>
      </c>
      <c r="L3">
        <v>0</v>
      </c>
      <c r="M3">
        <f t="array" ref="M3">MIN(IF($A$2:$A$101=A3,$C$2:$C$101))</f>
        <v>19452.855</v>
      </c>
      <c r="N3">
        <f t="shared" ref="N3:N66" si="0">C3-M3</f>
        <v>4.0000000008149073E-3</v>
      </c>
      <c r="O3" t="str">
        <f t="shared" ref="O3:O66" si="1">E3&amp;" ("&amp;I3&amp;", "&amp;J3&amp;")"</f>
        <v>1.02 (1.00, 1.05)</v>
      </c>
    </row>
    <row r="4" spans="1:15" x14ac:dyDescent="0.25">
      <c r="A4" t="s">
        <v>94</v>
      </c>
      <c r="B4" t="s">
        <v>15</v>
      </c>
      <c r="C4">
        <v>19463.52</v>
      </c>
      <c r="D4" t="s">
        <v>9</v>
      </c>
      <c r="E4" t="s">
        <v>10</v>
      </c>
      <c r="F4" t="s">
        <v>11</v>
      </c>
      <c r="G4" t="s">
        <v>16</v>
      </c>
      <c r="H4" t="s">
        <v>158</v>
      </c>
      <c r="I4" t="s">
        <v>18</v>
      </c>
      <c r="J4" t="s">
        <v>13</v>
      </c>
      <c r="K4" t="s">
        <v>159</v>
      </c>
      <c r="L4">
        <v>0</v>
      </c>
      <c r="M4">
        <f t="array" ref="M4">MIN(IF($A$2:$A$101=A4,$C$2:$C$101))</f>
        <v>19452.855</v>
      </c>
      <c r="N4">
        <f t="shared" si="0"/>
        <v>10.665000000000873</v>
      </c>
      <c r="O4" t="str">
        <f t="shared" si="1"/>
        <v>1.02 (0.99, 1.05)</v>
      </c>
    </row>
    <row r="5" spans="1:15" x14ac:dyDescent="0.25">
      <c r="A5" t="s">
        <v>94</v>
      </c>
      <c r="B5" t="s">
        <v>19</v>
      </c>
      <c r="C5">
        <v>19463.524000000001</v>
      </c>
      <c r="D5" t="s">
        <v>9</v>
      </c>
      <c r="E5" t="s">
        <v>10</v>
      </c>
      <c r="F5" t="s">
        <v>11</v>
      </c>
      <c r="G5" t="s">
        <v>16</v>
      </c>
      <c r="H5" t="s">
        <v>158</v>
      </c>
      <c r="I5" t="s">
        <v>18</v>
      </c>
      <c r="J5" t="s">
        <v>13</v>
      </c>
      <c r="K5" t="s">
        <v>159</v>
      </c>
      <c r="L5">
        <v>0</v>
      </c>
      <c r="M5">
        <f t="array" ref="M5">MIN(IF($A$2:$A$101=A5,$C$2:$C$101))</f>
        <v>19452.855</v>
      </c>
      <c r="N5">
        <f t="shared" si="0"/>
        <v>10.669000000001688</v>
      </c>
      <c r="O5" t="str">
        <f t="shared" si="1"/>
        <v>1.02 (0.99, 1.05)</v>
      </c>
    </row>
    <row r="6" spans="1:15" s="2" customFormat="1" x14ac:dyDescent="0.25">
      <c r="A6" s="2" t="s">
        <v>94</v>
      </c>
      <c r="B6" s="2" t="s">
        <v>21</v>
      </c>
      <c r="C6" s="2">
        <v>19457.642</v>
      </c>
      <c r="D6" s="2" t="s">
        <v>9</v>
      </c>
      <c r="E6" s="2" t="s">
        <v>10</v>
      </c>
      <c r="F6" s="2" t="s">
        <v>11</v>
      </c>
      <c r="G6" s="2" t="s">
        <v>11</v>
      </c>
      <c r="H6" s="2" t="s">
        <v>22</v>
      </c>
      <c r="I6" s="2" t="s">
        <v>12</v>
      </c>
      <c r="J6" s="2" t="s">
        <v>13</v>
      </c>
      <c r="K6" s="2" t="s">
        <v>23</v>
      </c>
      <c r="L6" s="2">
        <v>0</v>
      </c>
      <c r="M6" s="2">
        <f t="array" ref="M6">MIN(IF($A$2:$A$101=A6,$C$2:$C$101))</f>
        <v>19452.855</v>
      </c>
      <c r="N6" s="2">
        <f t="shared" si="0"/>
        <v>4.7870000000002619</v>
      </c>
      <c r="O6" t="str">
        <f t="shared" si="1"/>
        <v>1.02 (1.00, 1.05)</v>
      </c>
    </row>
    <row r="7" spans="1:15" x14ac:dyDescent="0.25">
      <c r="A7" t="s">
        <v>94</v>
      </c>
      <c r="B7" t="s">
        <v>24</v>
      </c>
      <c r="C7">
        <v>19457.646000000001</v>
      </c>
      <c r="D7" t="s">
        <v>9</v>
      </c>
      <c r="E7" t="s">
        <v>10</v>
      </c>
      <c r="F7" t="s">
        <v>11</v>
      </c>
      <c r="G7" t="s">
        <v>11</v>
      </c>
      <c r="H7" t="s">
        <v>22</v>
      </c>
      <c r="I7" t="s">
        <v>12</v>
      </c>
      <c r="J7" t="s">
        <v>13</v>
      </c>
      <c r="K7" t="s">
        <v>23</v>
      </c>
      <c r="L7">
        <v>0</v>
      </c>
      <c r="M7">
        <f t="array" ref="M7">MIN(IF($A$2:$A$101=A7,$C$2:$C$101))</f>
        <v>19452.855</v>
      </c>
      <c r="N7">
        <f t="shared" si="0"/>
        <v>4.7910000000010768</v>
      </c>
      <c r="O7" t="str">
        <f t="shared" si="1"/>
        <v>1.02 (1.00, 1.05)</v>
      </c>
    </row>
    <row r="8" spans="1:15" x14ac:dyDescent="0.25">
      <c r="A8" t="s">
        <v>94</v>
      </c>
      <c r="B8" t="s">
        <v>25</v>
      </c>
      <c r="C8">
        <v>19452.855</v>
      </c>
      <c r="D8" t="s">
        <v>9</v>
      </c>
      <c r="E8" t="s">
        <v>10</v>
      </c>
      <c r="F8" t="s">
        <v>11</v>
      </c>
      <c r="G8" t="s">
        <v>11</v>
      </c>
      <c r="H8" t="s">
        <v>26</v>
      </c>
      <c r="I8" t="s">
        <v>12</v>
      </c>
      <c r="J8" t="s">
        <v>13</v>
      </c>
      <c r="K8" t="s">
        <v>27</v>
      </c>
      <c r="L8">
        <v>1</v>
      </c>
      <c r="M8">
        <f t="array" ref="M8">MIN(IF($A$2:$A$101=A8,$C$2:$C$101))</f>
        <v>19452.855</v>
      </c>
      <c r="N8">
        <f t="shared" si="0"/>
        <v>0</v>
      </c>
      <c r="O8" t="str">
        <f t="shared" si="1"/>
        <v>1.02 (1.00, 1.05)</v>
      </c>
    </row>
    <row r="9" spans="1:15" x14ac:dyDescent="0.25">
      <c r="A9" t="s">
        <v>94</v>
      </c>
      <c r="B9" t="s">
        <v>28</v>
      </c>
      <c r="C9">
        <v>19452.859</v>
      </c>
      <c r="D9" t="s">
        <v>9</v>
      </c>
      <c r="E9" t="s">
        <v>10</v>
      </c>
      <c r="F9" t="s">
        <v>11</v>
      </c>
      <c r="G9" t="s">
        <v>11</v>
      </c>
      <c r="H9" t="s">
        <v>26</v>
      </c>
      <c r="I9" t="s">
        <v>12</v>
      </c>
      <c r="J9" t="s">
        <v>13</v>
      </c>
      <c r="K9" t="s">
        <v>27</v>
      </c>
      <c r="L9">
        <v>0</v>
      </c>
      <c r="M9">
        <f t="array" ref="M9">MIN(IF($A$2:$A$101=A9,$C$2:$C$101))</f>
        <v>19452.855</v>
      </c>
      <c r="N9">
        <f t="shared" si="0"/>
        <v>4.0000000008149073E-3</v>
      </c>
      <c r="O9" t="str">
        <f t="shared" si="1"/>
        <v>1.02 (1.00, 1.05)</v>
      </c>
    </row>
    <row r="10" spans="1:15" x14ac:dyDescent="0.25">
      <c r="A10" t="s">
        <v>94</v>
      </c>
      <c r="B10" t="s">
        <v>29</v>
      </c>
      <c r="C10">
        <v>19477.327000000001</v>
      </c>
      <c r="D10" t="s">
        <v>9</v>
      </c>
      <c r="E10" t="s">
        <v>34</v>
      </c>
      <c r="F10" t="s">
        <v>11</v>
      </c>
      <c r="G10" t="s">
        <v>16</v>
      </c>
      <c r="H10" t="s">
        <v>160</v>
      </c>
      <c r="I10" t="s">
        <v>18</v>
      </c>
      <c r="J10" t="s">
        <v>31</v>
      </c>
      <c r="K10" t="s">
        <v>161</v>
      </c>
      <c r="L10">
        <v>0</v>
      </c>
      <c r="M10">
        <f t="array" ref="M10">MIN(IF($A$2:$A$101=A10,$C$2:$C$101))</f>
        <v>19452.855</v>
      </c>
      <c r="N10">
        <f t="shared" si="0"/>
        <v>24.472000000001572</v>
      </c>
      <c r="O10" t="str">
        <f t="shared" si="1"/>
        <v>1.03 (0.99, 1.06)</v>
      </c>
    </row>
    <row r="11" spans="1:15" x14ac:dyDescent="0.25">
      <c r="A11" t="s">
        <v>94</v>
      </c>
      <c r="B11" t="s">
        <v>32</v>
      </c>
      <c r="C11">
        <v>19477.330999999998</v>
      </c>
      <c r="D11" t="s">
        <v>9</v>
      </c>
      <c r="E11" t="s">
        <v>34</v>
      </c>
      <c r="F11" t="s">
        <v>11</v>
      </c>
      <c r="G11" t="s">
        <v>16</v>
      </c>
      <c r="H11" t="s">
        <v>160</v>
      </c>
      <c r="I11" t="s">
        <v>18</v>
      </c>
      <c r="J11" t="s">
        <v>31</v>
      </c>
      <c r="K11" t="s">
        <v>161</v>
      </c>
      <c r="L11">
        <v>0</v>
      </c>
      <c r="M11">
        <f t="array" ref="M11">MIN(IF($A$2:$A$101=A11,$C$2:$C$101))</f>
        <v>19452.855</v>
      </c>
      <c r="N11">
        <f t="shared" si="0"/>
        <v>24.475999999998749</v>
      </c>
      <c r="O11" t="str">
        <f t="shared" si="1"/>
        <v>1.03 (0.99, 1.06)</v>
      </c>
    </row>
    <row r="12" spans="1:15" x14ac:dyDescent="0.25">
      <c r="A12" t="s">
        <v>94</v>
      </c>
      <c r="B12" t="s">
        <v>33</v>
      </c>
      <c r="C12">
        <v>19514.727999999999</v>
      </c>
      <c r="D12" t="s">
        <v>9</v>
      </c>
      <c r="E12" t="s">
        <v>34</v>
      </c>
      <c r="F12" t="s">
        <v>16</v>
      </c>
      <c r="G12" t="s">
        <v>16</v>
      </c>
      <c r="H12" t="s">
        <v>35</v>
      </c>
      <c r="I12" t="s">
        <v>36</v>
      </c>
      <c r="J12" t="s">
        <v>37</v>
      </c>
      <c r="K12" t="s">
        <v>38</v>
      </c>
      <c r="L12">
        <v>0</v>
      </c>
      <c r="M12">
        <f t="array" ref="M12">MIN(IF($A$2:$A$101=A12,$C$2:$C$101))</f>
        <v>19452.855</v>
      </c>
      <c r="N12">
        <f t="shared" si="0"/>
        <v>61.872999999999593</v>
      </c>
      <c r="O12" t="str">
        <f t="shared" si="1"/>
        <v>1.03 (0.98, 1.07)</v>
      </c>
    </row>
    <row r="13" spans="1:15" x14ac:dyDescent="0.25">
      <c r="A13" t="s">
        <v>94</v>
      </c>
      <c r="B13" t="s">
        <v>39</v>
      </c>
      <c r="C13">
        <v>19514.732</v>
      </c>
      <c r="D13" t="s">
        <v>9</v>
      </c>
      <c r="E13" t="s">
        <v>34</v>
      </c>
      <c r="F13" t="s">
        <v>16</v>
      </c>
      <c r="G13" t="s">
        <v>16</v>
      </c>
      <c r="H13" t="s">
        <v>35</v>
      </c>
      <c r="I13" t="s">
        <v>36</v>
      </c>
      <c r="J13" t="s">
        <v>37</v>
      </c>
      <c r="K13" t="s">
        <v>38</v>
      </c>
      <c r="L13">
        <v>0</v>
      </c>
      <c r="M13">
        <f t="array" ref="M13">MIN(IF($A$2:$A$101=A13,$C$2:$C$101))</f>
        <v>19452.855</v>
      </c>
      <c r="N13">
        <f t="shared" si="0"/>
        <v>61.877000000000407</v>
      </c>
      <c r="O13" t="str">
        <f t="shared" si="1"/>
        <v>1.03 (0.98, 1.07)</v>
      </c>
    </row>
    <row r="14" spans="1:15" x14ac:dyDescent="0.25">
      <c r="A14" t="s">
        <v>94</v>
      </c>
      <c r="B14" t="s">
        <v>96</v>
      </c>
      <c r="C14">
        <v>19452.855</v>
      </c>
      <c r="D14" t="s">
        <v>9</v>
      </c>
      <c r="E14" t="s">
        <v>10</v>
      </c>
      <c r="F14" t="s">
        <v>11</v>
      </c>
      <c r="G14" t="s">
        <v>11</v>
      </c>
      <c r="H14" t="s">
        <v>26</v>
      </c>
      <c r="I14" t="s">
        <v>12</v>
      </c>
      <c r="J14" t="s">
        <v>13</v>
      </c>
      <c r="K14" t="s">
        <v>27</v>
      </c>
      <c r="L14">
        <v>0</v>
      </c>
      <c r="M14">
        <f t="array" ref="M14">MIN(IF($A$2:$A$101=A14,$C$2:$C$101))</f>
        <v>19452.855</v>
      </c>
      <c r="N14">
        <f t="shared" si="0"/>
        <v>0</v>
      </c>
      <c r="O14" t="str">
        <f t="shared" si="1"/>
        <v>1.02 (1.00, 1.05)</v>
      </c>
    </row>
    <row r="15" spans="1:15" x14ac:dyDescent="0.25">
      <c r="A15" t="s">
        <v>94</v>
      </c>
      <c r="B15" t="s">
        <v>97</v>
      </c>
      <c r="C15">
        <v>19452.859</v>
      </c>
      <c r="D15" t="s">
        <v>9</v>
      </c>
      <c r="E15" t="s">
        <v>10</v>
      </c>
      <c r="F15" t="s">
        <v>11</v>
      </c>
      <c r="G15" t="s">
        <v>11</v>
      </c>
      <c r="H15" t="s">
        <v>26</v>
      </c>
      <c r="I15" t="s">
        <v>12</v>
      </c>
      <c r="J15" t="s">
        <v>13</v>
      </c>
      <c r="K15" t="s">
        <v>27</v>
      </c>
      <c r="L15">
        <v>0</v>
      </c>
      <c r="M15">
        <f t="array" ref="M15">MIN(IF($A$2:$A$101=A15,$C$2:$C$101))</f>
        <v>19452.855</v>
      </c>
      <c r="N15">
        <f t="shared" si="0"/>
        <v>4.0000000008149073E-3</v>
      </c>
      <c r="O15" t="str">
        <f t="shared" si="1"/>
        <v>1.02 (1.00, 1.05)</v>
      </c>
    </row>
    <row r="16" spans="1:15" x14ac:dyDescent="0.25">
      <c r="A16" t="s">
        <v>94</v>
      </c>
      <c r="B16" t="s">
        <v>98</v>
      </c>
      <c r="C16">
        <v>19474.651999999998</v>
      </c>
      <c r="D16" t="s">
        <v>9</v>
      </c>
      <c r="E16" t="s">
        <v>10</v>
      </c>
      <c r="F16" t="s">
        <v>11</v>
      </c>
      <c r="G16" t="s">
        <v>16</v>
      </c>
      <c r="H16" t="s">
        <v>31</v>
      </c>
      <c r="I16" t="s">
        <v>36</v>
      </c>
      <c r="J16" t="s">
        <v>13</v>
      </c>
      <c r="K16" t="s">
        <v>162</v>
      </c>
      <c r="L16">
        <v>0</v>
      </c>
      <c r="M16">
        <f t="array" ref="M16">MIN(IF($A$2:$A$101=A16,$C$2:$C$101))</f>
        <v>19452.855</v>
      </c>
      <c r="N16">
        <f t="shared" si="0"/>
        <v>21.796999999998661</v>
      </c>
      <c r="O16" t="str">
        <f t="shared" si="1"/>
        <v>1.02 (0.98, 1.05)</v>
      </c>
    </row>
    <row r="17" spans="1:15" x14ac:dyDescent="0.25">
      <c r="A17" t="s">
        <v>94</v>
      </c>
      <c r="B17" t="s">
        <v>99</v>
      </c>
      <c r="C17">
        <v>19474.655999999999</v>
      </c>
      <c r="D17" t="s">
        <v>9</v>
      </c>
      <c r="E17" t="s">
        <v>10</v>
      </c>
      <c r="F17" t="s">
        <v>11</v>
      </c>
      <c r="G17" t="s">
        <v>16</v>
      </c>
      <c r="H17" t="s">
        <v>31</v>
      </c>
      <c r="I17" t="s">
        <v>36</v>
      </c>
      <c r="J17" t="s">
        <v>13</v>
      </c>
      <c r="K17" t="s">
        <v>162</v>
      </c>
      <c r="L17">
        <v>0</v>
      </c>
      <c r="M17">
        <f t="array" ref="M17">MIN(IF($A$2:$A$101=A17,$C$2:$C$101))</f>
        <v>19452.855</v>
      </c>
      <c r="N17">
        <f t="shared" si="0"/>
        <v>21.800999999999476</v>
      </c>
      <c r="O17" t="str">
        <f t="shared" si="1"/>
        <v>1.02 (0.98, 1.05)</v>
      </c>
    </row>
    <row r="18" spans="1:15" s="5" customFormat="1" x14ac:dyDescent="0.25">
      <c r="A18" s="5" t="s">
        <v>94</v>
      </c>
      <c r="B18" s="5" t="s">
        <v>100</v>
      </c>
      <c r="C18" s="5">
        <v>19465.269</v>
      </c>
      <c r="D18" s="5" t="s">
        <v>9</v>
      </c>
      <c r="E18" s="5" t="s">
        <v>40</v>
      </c>
      <c r="F18" s="5" t="s">
        <v>11</v>
      </c>
      <c r="G18" s="5" t="s">
        <v>16</v>
      </c>
      <c r="H18" s="5" t="s">
        <v>163</v>
      </c>
      <c r="I18" s="5" t="s">
        <v>41</v>
      </c>
      <c r="J18" s="5" t="s">
        <v>37</v>
      </c>
      <c r="K18" s="5" t="s">
        <v>164</v>
      </c>
      <c r="L18" s="5">
        <v>0</v>
      </c>
      <c r="M18" s="5">
        <f t="array" ref="M18">MIN(IF($A$2:$A$101=A18,$C$2:$C$101))</f>
        <v>19452.855</v>
      </c>
      <c r="N18" s="5">
        <f t="shared" si="0"/>
        <v>12.414000000000669</v>
      </c>
      <c r="O18" t="str">
        <f t="shared" si="1"/>
        <v>1.04 (1.01, 1.07)</v>
      </c>
    </row>
    <row r="19" spans="1:15" x14ac:dyDescent="0.25">
      <c r="A19" t="s">
        <v>94</v>
      </c>
      <c r="B19" t="s">
        <v>101</v>
      </c>
      <c r="C19">
        <v>19465.273000000001</v>
      </c>
      <c r="D19" t="s">
        <v>9</v>
      </c>
      <c r="E19" t="s">
        <v>40</v>
      </c>
      <c r="F19" t="s">
        <v>11</v>
      </c>
      <c r="G19" t="s">
        <v>16</v>
      </c>
      <c r="H19" t="s">
        <v>163</v>
      </c>
      <c r="I19" t="s">
        <v>41</v>
      </c>
      <c r="J19" t="s">
        <v>37</v>
      </c>
      <c r="K19" t="s">
        <v>164</v>
      </c>
      <c r="L19">
        <v>0</v>
      </c>
      <c r="M19">
        <f t="array" ref="M19">MIN(IF($A$2:$A$101=A19,$C$2:$C$101))</f>
        <v>19452.855</v>
      </c>
      <c r="N19">
        <f t="shared" si="0"/>
        <v>12.418000000001484</v>
      </c>
      <c r="O19" t="str">
        <f t="shared" si="1"/>
        <v>1.04 (1.01, 1.07)</v>
      </c>
    </row>
    <row r="20" spans="1:15" x14ac:dyDescent="0.25">
      <c r="A20" t="s">
        <v>94</v>
      </c>
      <c r="B20" t="s">
        <v>102</v>
      </c>
      <c r="C20">
        <v>19502.788</v>
      </c>
      <c r="D20" t="s">
        <v>9</v>
      </c>
      <c r="E20" t="s">
        <v>34</v>
      </c>
      <c r="F20" t="s">
        <v>11</v>
      </c>
      <c r="G20" t="s">
        <v>16</v>
      </c>
      <c r="H20" t="s">
        <v>165</v>
      </c>
      <c r="I20" t="s">
        <v>18</v>
      </c>
      <c r="J20" t="s">
        <v>37</v>
      </c>
      <c r="K20" t="s">
        <v>166</v>
      </c>
      <c r="L20">
        <v>0</v>
      </c>
      <c r="M20">
        <f t="array" ref="M20">MIN(IF($A$2:$A$101=A20,$C$2:$C$101))</f>
        <v>19452.855</v>
      </c>
      <c r="N20">
        <f t="shared" si="0"/>
        <v>49.933000000000902</v>
      </c>
      <c r="O20" t="str">
        <f t="shared" si="1"/>
        <v>1.03 (0.99, 1.07)</v>
      </c>
    </row>
    <row r="21" spans="1:15" x14ac:dyDescent="0.25">
      <c r="A21" t="s">
        <v>94</v>
      </c>
      <c r="B21" t="s">
        <v>103</v>
      </c>
      <c r="C21">
        <v>19502.792000000001</v>
      </c>
      <c r="D21" t="s">
        <v>9</v>
      </c>
      <c r="E21" t="s">
        <v>34</v>
      </c>
      <c r="F21" t="s">
        <v>11</v>
      </c>
      <c r="G21" t="s">
        <v>16</v>
      </c>
      <c r="H21" t="s">
        <v>165</v>
      </c>
      <c r="I21" t="s">
        <v>18</v>
      </c>
      <c r="J21" t="s">
        <v>37</v>
      </c>
      <c r="K21" t="s">
        <v>166</v>
      </c>
      <c r="L21">
        <v>0</v>
      </c>
      <c r="M21">
        <f t="array" ref="M21">MIN(IF($A$2:$A$101=A21,$C$2:$C$101))</f>
        <v>19452.855</v>
      </c>
      <c r="N21">
        <f t="shared" si="0"/>
        <v>49.937000000001717</v>
      </c>
      <c r="O21" t="str">
        <f t="shared" si="1"/>
        <v>1.03 (0.99, 1.07)</v>
      </c>
    </row>
    <row r="22" spans="1:15" s="2" customFormat="1" x14ac:dyDescent="0.25">
      <c r="A22" s="2" t="s">
        <v>93</v>
      </c>
      <c r="B22" s="2" t="s">
        <v>8</v>
      </c>
      <c r="C22" s="2">
        <v>22259.098999999998</v>
      </c>
      <c r="D22" s="2" t="s">
        <v>9</v>
      </c>
      <c r="E22" s="2" t="s">
        <v>40</v>
      </c>
      <c r="F22" s="2" t="s">
        <v>11</v>
      </c>
      <c r="G22" s="2" t="s">
        <v>11</v>
      </c>
      <c r="H22" s="2" t="s">
        <v>47</v>
      </c>
      <c r="I22" s="2" t="s">
        <v>41</v>
      </c>
      <c r="J22" s="2" t="s">
        <v>37</v>
      </c>
      <c r="K22" s="2" t="s">
        <v>48</v>
      </c>
      <c r="L22" s="2">
        <v>1</v>
      </c>
      <c r="M22" s="2">
        <f t="array" ref="M22">MIN(IF($A$2:$A$101=A22,$C$2:$C$101))</f>
        <v>22259.098999999998</v>
      </c>
      <c r="N22" s="2">
        <f t="shared" si="0"/>
        <v>0</v>
      </c>
      <c r="O22" t="str">
        <f t="shared" si="1"/>
        <v>1.04 (1.01, 1.07)</v>
      </c>
    </row>
    <row r="23" spans="1:15" x14ac:dyDescent="0.25">
      <c r="A23" t="s">
        <v>93</v>
      </c>
      <c r="B23" t="s">
        <v>14</v>
      </c>
      <c r="C23">
        <v>22259.103999999999</v>
      </c>
      <c r="D23" t="s">
        <v>9</v>
      </c>
      <c r="E23" t="s">
        <v>40</v>
      </c>
      <c r="F23" t="s">
        <v>11</v>
      </c>
      <c r="G23" t="s">
        <v>11</v>
      </c>
      <c r="H23" t="s">
        <v>47</v>
      </c>
      <c r="I23" t="s">
        <v>41</v>
      </c>
      <c r="J23" t="s">
        <v>37</v>
      </c>
      <c r="K23" t="s">
        <v>48</v>
      </c>
      <c r="L23">
        <v>0</v>
      </c>
      <c r="M23">
        <f t="array" ref="M23">MIN(IF($A$2:$A$101=A23,$C$2:$C$101))</f>
        <v>22259.098999999998</v>
      </c>
      <c r="N23">
        <f t="shared" si="0"/>
        <v>5.0000000010186341E-3</v>
      </c>
      <c r="O23" t="str">
        <f t="shared" si="1"/>
        <v>1.04 (1.01, 1.07)</v>
      </c>
    </row>
    <row r="24" spans="1:15" x14ac:dyDescent="0.25">
      <c r="A24" t="s">
        <v>93</v>
      </c>
      <c r="B24" t="s">
        <v>15</v>
      </c>
      <c r="C24">
        <v>22272.102999999999</v>
      </c>
      <c r="D24" t="s">
        <v>9</v>
      </c>
      <c r="E24" t="s">
        <v>40</v>
      </c>
      <c r="F24" t="s">
        <v>11</v>
      </c>
      <c r="G24" t="s">
        <v>16</v>
      </c>
      <c r="H24" t="s">
        <v>167</v>
      </c>
      <c r="I24" t="s">
        <v>41</v>
      </c>
      <c r="J24" t="s">
        <v>42</v>
      </c>
      <c r="K24" t="s">
        <v>168</v>
      </c>
      <c r="L24">
        <v>0</v>
      </c>
      <c r="M24">
        <f t="array" ref="M24">MIN(IF($A$2:$A$101=A24,$C$2:$C$101))</f>
        <v>22259.098999999998</v>
      </c>
      <c r="N24">
        <f t="shared" si="0"/>
        <v>13.004000000000815</v>
      </c>
      <c r="O24" t="str">
        <f t="shared" si="1"/>
        <v>1.04 (1.01, 1.08)</v>
      </c>
    </row>
    <row r="25" spans="1:15" x14ac:dyDescent="0.25">
      <c r="A25" t="s">
        <v>93</v>
      </c>
      <c r="B25" t="s">
        <v>19</v>
      </c>
      <c r="C25">
        <v>22272.107</v>
      </c>
      <c r="D25" t="s">
        <v>9</v>
      </c>
      <c r="E25" t="s">
        <v>40</v>
      </c>
      <c r="F25" t="s">
        <v>11</v>
      </c>
      <c r="G25" t="s">
        <v>16</v>
      </c>
      <c r="H25" t="s">
        <v>167</v>
      </c>
      <c r="I25" t="s">
        <v>41</v>
      </c>
      <c r="J25" t="s">
        <v>42</v>
      </c>
      <c r="K25" t="s">
        <v>168</v>
      </c>
      <c r="L25">
        <v>0</v>
      </c>
      <c r="M25">
        <f t="array" ref="M25">MIN(IF($A$2:$A$101=A25,$C$2:$C$101))</f>
        <v>22259.098999999998</v>
      </c>
      <c r="N25">
        <f t="shared" si="0"/>
        <v>13.00800000000163</v>
      </c>
      <c r="O25" t="str">
        <f t="shared" si="1"/>
        <v>1.04 (1.01, 1.08)</v>
      </c>
    </row>
    <row r="26" spans="1:15" s="2" customFormat="1" x14ac:dyDescent="0.25">
      <c r="A26" s="2" t="s">
        <v>93</v>
      </c>
      <c r="B26" s="2" t="s">
        <v>21</v>
      </c>
      <c r="C26" s="2">
        <v>22268.116000000002</v>
      </c>
      <c r="D26" s="2" t="s">
        <v>9</v>
      </c>
      <c r="E26" s="2" t="s">
        <v>40</v>
      </c>
      <c r="F26" s="2" t="s">
        <v>11</v>
      </c>
      <c r="G26" s="2" t="s">
        <v>16</v>
      </c>
      <c r="H26" s="2" t="s">
        <v>43</v>
      </c>
      <c r="I26" s="2" t="s">
        <v>41</v>
      </c>
      <c r="J26" s="2" t="s">
        <v>37</v>
      </c>
      <c r="K26" s="2" t="s">
        <v>44</v>
      </c>
      <c r="L26" s="2">
        <v>0</v>
      </c>
      <c r="M26" s="2">
        <f t="array" ref="M26">MIN(IF($A$2:$A$101=A26,$C$2:$C$101))</f>
        <v>22259.098999999998</v>
      </c>
      <c r="N26" s="2">
        <f t="shared" si="0"/>
        <v>9.0170000000034634</v>
      </c>
      <c r="O26" t="str">
        <f t="shared" si="1"/>
        <v>1.04 (1.01, 1.07)</v>
      </c>
    </row>
    <row r="27" spans="1:15" x14ac:dyDescent="0.25">
      <c r="A27" t="s">
        <v>93</v>
      </c>
      <c r="B27" t="s">
        <v>24</v>
      </c>
      <c r="C27">
        <v>22268.12</v>
      </c>
      <c r="D27" t="s">
        <v>9</v>
      </c>
      <c r="E27" t="s">
        <v>40</v>
      </c>
      <c r="F27" t="s">
        <v>11</v>
      </c>
      <c r="G27" t="s">
        <v>16</v>
      </c>
      <c r="H27" t="s">
        <v>43</v>
      </c>
      <c r="I27" t="s">
        <v>41</v>
      </c>
      <c r="J27" t="s">
        <v>37</v>
      </c>
      <c r="K27" t="s">
        <v>44</v>
      </c>
      <c r="L27">
        <v>0</v>
      </c>
      <c r="M27">
        <f t="array" ref="M27">MIN(IF($A$2:$A$101=A27,$C$2:$C$101))</f>
        <v>22259.098999999998</v>
      </c>
      <c r="N27">
        <f t="shared" si="0"/>
        <v>9.0210000000006403</v>
      </c>
      <c r="O27" t="str">
        <f t="shared" si="1"/>
        <v>1.04 (1.01, 1.07)</v>
      </c>
    </row>
    <row r="28" spans="1:15" x14ac:dyDescent="0.25">
      <c r="A28" t="s">
        <v>93</v>
      </c>
      <c r="B28" t="s">
        <v>25</v>
      </c>
      <c r="C28">
        <v>22259.098999999998</v>
      </c>
      <c r="D28" t="s">
        <v>9</v>
      </c>
      <c r="E28" t="s">
        <v>40</v>
      </c>
      <c r="F28" t="s">
        <v>11</v>
      </c>
      <c r="G28" t="s">
        <v>11</v>
      </c>
      <c r="H28" t="s">
        <v>47</v>
      </c>
      <c r="I28" t="s">
        <v>41</v>
      </c>
      <c r="J28" t="s">
        <v>37</v>
      </c>
      <c r="K28" t="s">
        <v>48</v>
      </c>
      <c r="L28">
        <v>1</v>
      </c>
      <c r="M28">
        <f t="array" ref="M28">MIN(IF($A$2:$A$101=A28,$C$2:$C$101))</f>
        <v>22259.098999999998</v>
      </c>
      <c r="N28">
        <f t="shared" si="0"/>
        <v>0</v>
      </c>
      <c r="O28" t="str">
        <f t="shared" si="1"/>
        <v>1.04 (1.01, 1.07)</v>
      </c>
    </row>
    <row r="29" spans="1:15" x14ac:dyDescent="0.25">
      <c r="A29" t="s">
        <v>93</v>
      </c>
      <c r="B29" t="s">
        <v>28</v>
      </c>
      <c r="C29">
        <v>22259.103999999999</v>
      </c>
      <c r="D29" t="s">
        <v>9</v>
      </c>
      <c r="E29" t="s">
        <v>40</v>
      </c>
      <c r="F29" t="s">
        <v>11</v>
      </c>
      <c r="G29" t="s">
        <v>11</v>
      </c>
      <c r="H29" t="s">
        <v>47</v>
      </c>
      <c r="I29" t="s">
        <v>41</v>
      </c>
      <c r="J29" t="s">
        <v>37</v>
      </c>
      <c r="K29" t="s">
        <v>48</v>
      </c>
      <c r="L29">
        <v>0</v>
      </c>
      <c r="M29">
        <f t="array" ref="M29">MIN(IF($A$2:$A$101=A29,$C$2:$C$101))</f>
        <v>22259.098999999998</v>
      </c>
      <c r="N29">
        <f t="shared" si="0"/>
        <v>5.0000000010186341E-3</v>
      </c>
      <c r="O29" t="str">
        <f t="shared" si="1"/>
        <v>1.04 (1.01, 1.07)</v>
      </c>
    </row>
    <row r="30" spans="1:15" x14ac:dyDescent="0.25">
      <c r="A30" t="s">
        <v>93</v>
      </c>
      <c r="B30" t="s">
        <v>29</v>
      </c>
      <c r="C30">
        <v>22280.502</v>
      </c>
      <c r="D30" t="s">
        <v>9</v>
      </c>
      <c r="E30" t="s">
        <v>13</v>
      </c>
      <c r="F30" t="s">
        <v>11</v>
      </c>
      <c r="G30" t="s">
        <v>16</v>
      </c>
      <c r="H30" t="s">
        <v>49</v>
      </c>
      <c r="I30" t="s">
        <v>10</v>
      </c>
      <c r="J30" t="s">
        <v>51</v>
      </c>
      <c r="K30" t="s">
        <v>169</v>
      </c>
      <c r="L30">
        <v>0</v>
      </c>
      <c r="M30">
        <f t="array" ref="M30">MIN(IF($A$2:$A$101=A30,$C$2:$C$101))</f>
        <v>22259.098999999998</v>
      </c>
      <c r="N30">
        <f t="shared" si="0"/>
        <v>21.403000000002066</v>
      </c>
      <c r="O30" t="str">
        <f t="shared" si="1"/>
        <v>1.05 (1.02, 1.09)</v>
      </c>
    </row>
    <row r="31" spans="1:15" x14ac:dyDescent="0.25">
      <c r="A31" t="s">
        <v>93</v>
      </c>
      <c r="B31" t="s">
        <v>32</v>
      </c>
      <c r="C31">
        <v>22280.506000000001</v>
      </c>
      <c r="D31" t="s">
        <v>9</v>
      </c>
      <c r="E31" t="s">
        <v>13</v>
      </c>
      <c r="F31" t="s">
        <v>11</v>
      </c>
      <c r="G31" t="s">
        <v>16</v>
      </c>
      <c r="H31" t="s">
        <v>49</v>
      </c>
      <c r="I31" t="s">
        <v>10</v>
      </c>
      <c r="J31" t="s">
        <v>51</v>
      </c>
      <c r="K31" t="s">
        <v>169</v>
      </c>
      <c r="L31">
        <v>0</v>
      </c>
      <c r="M31">
        <f t="array" ref="M31">MIN(IF($A$2:$A$101=A31,$C$2:$C$101))</f>
        <v>22259.098999999998</v>
      </c>
      <c r="N31">
        <f t="shared" si="0"/>
        <v>21.407000000002881</v>
      </c>
      <c r="O31" t="str">
        <f t="shared" si="1"/>
        <v>1.05 (1.02, 1.09)</v>
      </c>
    </row>
    <row r="32" spans="1:15" x14ac:dyDescent="0.25">
      <c r="A32" t="s">
        <v>93</v>
      </c>
      <c r="B32" t="s">
        <v>33</v>
      </c>
      <c r="C32">
        <v>22318.795999999998</v>
      </c>
      <c r="D32" t="s">
        <v>9</v>
      </c>
      <c r="E32" t="s">
        <v>13</v>
      </c>
      <c r="F32" t="s">
        <v>11</v>
      </c>
      <c r="G32" t="s">
        <v>16</v>
      </c>
      <c r="H32" t="s">
        <v>50</v>
      </c>
      <c r="I32" t="s">
        <v>12</v>
      </c>
      <c r="J32" t="s">
        <v>51</v>
      </c>
      <c r="K32" t="s">
        <v>52</v>
      </c>
      <c r="L32">
        <v>0</v>
      </c>
      <c r="M32">
        <f t="array" ref="M32">MIN(IF($A$2:$A$101=A32,$C$2:$C$101))</f>
        <v>22259.098999999998</v>
      </c>
      <c r="N32">
        <f t="shared" si="0"/>
        <v>59.697000000000116</v>
      </c>
      <c r="O32" t="str">
        <f t="shared" si="1"/>
        <v>1.05 (1.00, 1.09)</v>
      </c>
    </row>
    <row r="33" spans="1:15" x14ac:dyDescent="0.25">
      <c r="A33" t="s">
        <v>93</v>
      </c>
      <c r="B33" t="s">
        <v>39</v>
      </c>
      <c r="C33">
        <v>22318.799999999999</v>
      </c>
      <c r="D33" t="s">
        <v>9</v>
      </c>
      <c r="E33" t="s">
        <v>13</v>
      </c>
      <c r="F33" t="s">
        <v>11</v>
      </c>
      <c r="G33" t="s">
        <v>16</v>
      </c>
      <c r="H33" t="s">
        <v>50</v>
      </c>
      <c r="I33" t="s">
        <v>12</v>
      </c>
      <c r="J33" t="s">
        <v>51</v>
      </c>
      <c r="K33" t="s">
        <v>52</v>
      </c>
      <c r="L33">
        <v>0</v>
      </c>
      <c r="M33">
        <f t="array" ref="M33">MIN(IF($A$2:$A$101=A33,$C$2:$C$101))</f>
        <v>22259.098999999998</v>
      </c>
      <c r="N33">
        <f t="shared" si="0"/>
        <v>59.701000000000931</v>
      </c>
      <c r="O33" t="str">
        <f t="shared" si="1"/>
        <v>1.05 (1.00, 1.09)</v>
      </c>
    </row>
    <row r="34" spans="1:15" x14ac:dyDescent="0.25">
      <c r="A34" t="s">
        <v>93</v>
      </c>
      <c r="B34" t="s">
        <v>96</v>
      </c>
      <c r="C34">
        <v>22259.098999999998</v>
      </c>
      <c r="D34" t="s">
        <v>9</v>
      </c>
      <c r="E34" t="s">
        <v>40</v>
      </c>
      <c r="F34" t="s">
        <v>11</v>
      </c>
      <c r="G34" t="s">
        <v>11</v>
      </c>
      <c r="H34" t="s">
        <v>47</v>
      </c>
      <c r="I34" t="s">
        <v>41</v>
      </c>
      <c r="J34" t="s">
        <v>37</v>
      </c>
      <c r="K34" t="s">
        <v>48</v>
      </c>
      <c r="L34">
        <v>0</v>
      </c>
      <c r="M34">
        <f t="array" ref="M34">MIN(IF($A$2:$A$101=A34,$C$2:$C$101))</f>
        <v>22259.098999999998</v>
      </c>
      <c r="N34">
        <f t="shared" si="0"/>
        <v>0</v>
      </c>
      <c r="O34" t="str">
        <f t="shared" si="1"/>
        <v>1.04 (1.01, 1.07)</v>
      </c>
    </row>
    <row r="35" spans="1:15" x14ac:dyDescent="0.25">
      <c r="A35" t="s">
        <v>93</v>
      </c>
      <c r="B35" t="s">
        <v>97</v>
      </c>
      <c r="C35">
        <v>22259.103999999999</v>
      </c>
      <c r="D35" t="s">
        <v>9</v>
      </c>
      <c r="E35" t="s">
        <v>40</v>
      </c>
      <c r="F35" t="s">
        <v>11</v>
      </c>
      <c r="G35" t="s">
        <v>11</v>
      </c>
      <c r="H35" t="s">
        <v>47</v>
      </c>
      <c r="I35" t="s">
        <v>41</v>
      </c>
      <c r="J35" t="s">
        <v>37</v>
      </c>
      <c r="K35" t="s">
        <v>48</v>
      </c>
      <c r="L35">
        <v>0</v>
      </c>
      <c r="M35">
        <f t="array" ref="M35">MIN(IF($A$2:$A$101=A35,$C$2:$C$101))</f>
        <v>22259.098999999998</v>
      </c>
      <c r="N35">
        <f t="shared" si="0"/>
        <v>5.0000000010186341E-3</v>
      </c>
      <c r="O35" t="str">
        <f t="shared" si="1"/>
        <v>1.04 (1.01, 1.07)</v>
      </c>
    </row>
    <row r="36" spans="1:15" x14ac:dyDescent="0.25">
      <c r="A36" t="s">
        <v>93</v>
      </c>
      <c r="B36" t="s">
        <v>98</v>
      </c>
      <c r="C36">
        <v>22278.504000000001</v>
      </c>
      <c r="D36" t="s">
        <v>9</v>
      </c>
      <c r="E36" t="s">
        <v>40</v>
      </c>
      <c r="F36" t="s">
        <v>11</v>
      </c>
      <c r="G36" t="s">
        <v>16</v>
      </c>
      <c r="H36" t="s">
        <v>170</v>
      </c>
      <c r="I36" t="s">
        <v>41</v>
      </c>
      <c r="J36" t="s">
        <v>42</v>
      </c>
      <c r="K36" t="s">
        <v>171</v>
      </c>
      <c r="L36">
        <v>0</v>
      </c>
      <c r="M36">
        <f t="array" ref="M36">MIN(IF($A$2:$A$101=A36,$C$2:$C$101))</f>
        <v>22259.098999999998</v>
      </c>
      <c r="N36">
        <f t="shared" si="0"/>
        <v>19.405000000002474</v>
      </c>
      <c r="O36" t="str">
        <f t="shared" si="1"/>
        <v>1.04 (1.01, 1.08)</v>
      </c>
    </row>
    <row r="37" spans="1:15" x14ac:dyDescent="0.25">
      <c r="A37" t="s">
        <v>93</v>
      </c>
      <c r="B37" t="s">
        <v>99</v>
      </c>
      <c r="C37">
        <v>22278.508000000002</v>
      </c>
      <c r="D37" t="s">
        <v>9</v>
      </c>
      <c r="E37" t="s">
        <v>40</v>
      </c>
      <c r="F37" t="s">
        <v>11</v>
      </c>
      <c r="G37" t="s">
        <v>16</v>
      </c>
      <c r="H37" t="s">
        <v>170</v>
      </c>
      <c r="I37" t="s">
        <v>41</v>
      </c>
      <c r="J37" t="s">
        <v>42</v>
      </c>
      <c r="K37" t="s">
        <v>171</v>
      </c>
      <c r="L37">
        <v>0</v>
      </c>
      <c r="M37">
        <f t="array" ref="M37">MIN(IF($A$2:$A$101=A37,$C$2:$C$101))</f>
        <v>22259.098999999998</v>
      </c>
      <c r="N37">
        <f t="shared" si="0"/>
        <v>19.409000000003289</v>
      </c>
      <c r="O37" t="str">
        <f t="shared" si="1"/>
        <v>1.04 (1.01, 1.08)</v>
      </c>
    </row>
    <row r="38" spans="1:15" s="5" customFormat="1" x14ac:dyDescent="0.25">
      <c r="A38" s="5" t="s">
        <v>93</v>
      </c>
      <c r="B38" s="5" t="s">
        <v>100</v>
      </c>
      <c r="C38" s="5">
        <v>22265.464</v>
      </c>
      <c r="D38" s="5" t="s">
        <v>9</v>
      </c>
      <c r="E38" s="5" t="s">
        <v>10</v>
      </c>
      <c r="F38" s="5" t="s">
        <v>11</v>
      </c>
      <c r="G38" s="5" t="s">
        <v>16</v>
      </c>
      <c r="H38" s="5" t="s">
        <v>104</v>
      </c>
      <c r="I38" s="5" t="s">
        <v>18</v>
      </c>
      <c r="J38" s="5" t="s">
        <v>13</v>
      </c>
      <c r="K38" s="5" t="s">
        <v>172</v>
      </c>
      <c r="L38" s="5">
        <v>0</v>
      </c>
      <c r="M38" s="5">
        <f t="array" ref="M38">MIN(IF($A$2:$A$101=A38,$C$2:$C$101))</f>
        <v>22259.098999999998</v>
      </c>
      <c r="N38" s="5">
        <f t="shared" si="0"/>
        <v>6.3650000000016007</v>
      </c>
      <c r="O38" t="str">
        <f t="shared" si="1"/>
        <v>1.02 (0.99, 1.05)</v>
      </c>
    </row>
    <row r="39" spans="1:15" x14ac:dyDescent="0.25">
      <c r="A39" t="s">
        <v>93</v>
      </c>
      <c r="B39" t="s">
        <v>101</v>
      </c>
      <c r="C39">
        <v>22265.468000000001</v>
      </c>
      <c r="D39" t="s">
        <v>9</v>
      </c>
      <c r="E39" t="s">
        <v>10</v>
      </c>
      <c r="F39" t="s">
        <v>11</v>
      </c>
      <c r="G39" t="s">
        <v>16</v>
      </c>
      <c r="H39" t="s">
        <v>104</v>
      </c>
      <c r="I39" t="s">
        <v>18</v>
      </c>
      <c r="J39" t="s">
        <v>13</v>
      </c>
      <c r="K39" t="s">
        <v>172</v>
      </c>
      <c r="L39">
        <v>0</v>
      </c>
      <c r="M39">
        <f t="array" ref="M39">MIN(IF($A$2:$A$101=A39,$C$2:$C$101))</f>
        <v>22259.098999999998</v>
      </c>
      <c r="N39">
        <f t="shared" si="0"/>
        <v>6.3690000000024156</v>
      </c>
      <c r="O39" t="str">
        <f t="shared" si="1"/>
        <v>1.02 (0.99, 1.05)</v>
      </c>
    </row>
    <row r="40" spans="1:15" x14ac:dyDescent="0.25">
      <c r="A40" t="s">
        <v>93</v>
      </c>
      <c r="B40" t="s">
        <v>102</v>
      </c>
      <c r="C40">
        <v>22276.073</v>
      </c>
      <c r="D40" t="s">
        <v>9</v>
      </c>
      <c r="E40" t="s">
        <v>41</v>
      </c>
      <c r="F40" t="s">
        <v>11</v>
      </c>
      <c r="G40" t="s">
        <v>16</v>
      </c>
      <c r="H40" t="s">
        <v>106</v>
      </c>
      <c r="I40" t="s">
        <v>36</v>
      </c>
      <c r="J40" t="s">
        <v>13</v>
      </c>
      <c r="K40" t="s">
        <v>173</v>
      </c>
      <c r="L40">
        <v>0</v>
      </c>
      <c r="M40">
        <f t="array" ref="M40">MIN(IF($A$2:$A$101=A40,$C$2:$C$101))</f>
        <v>22259.098999999998</v>
      </c>
      <c r="N40">
        <f t="shared" si="0"/>
        <v>16.974000000001979</v>
      </c>
      <c r="O40" t="str">
        <f t="shared" si="1"/>
        <v>1.01 (0.98, 1.05)</v>
      </c>
    </row>
    <row r="41" spans="1:15" x14ac:dyDescent="0.25">
      <c r="A41" t="s">
        <v>93</v>
      </c>
      <c r="B41" t="s">
        <v>103</v>
      </c>
      <c r="C41">
        <v>22276.077000000001</v>
      </c>
      <c r="D41" t="s">
        <v>9</v>
      </c>
      <c r="E41" t="s">
        <v>41</v>
      </c>
      <c r="F41" t="s">
        <v>11</v>
      </c>
      <c r="G41" t="s">
        <v>16</v>
      </c>
      <c r="H41" t="s">
        <v>106</v>
      </c>
      <c r="I41" t="s">
        <v>36</v>
      </c>
      <c r="J41" t="s">
        <v>13</v>
      </c>
      <c r="K41" t="s">
        <v>173</v>
      </c>
      <c r="L41">
        <v>0</v>
      </c>
      <c r="M41">
        <f t="array" ref="M41">MIN(IF($A$2:$A$101=A41,$C$2:$C$101))</f>
        <v>22259.098999999998</v>
      </c>
      <c r="N41">
        <f t="shared" si="0"/>
        <v>16.978000000002794</v>
      </c>
      <c r="O41" t="str">
        <f t="shared" si="1"/>
        <v>1.01 (0.98, 1.05)</v>
      </c>
    </row>
    <row r="42" spans="1:15" s="2" customFormat="1" x14ac:dyDescent="0.25">
      <c r="A42" s="2" t="s">
        <v>92</v>
      </c>
      <c r="B42" s="2" t="s">
        <v>8</v>
      </c>
      <c r="C42" s="2">
        <v>9817.1730000000007</v>
      </c>
      <c r="D42" s="2" t="s">
        <v>9</v>
      </c>
      <c r="E42" s="2" t="s">
        <v>56</v>
      </c>
      <c r="F42" s="2" t="s">
        <v>54</v>
      </c>
      <c r="G42" s="2" t="s">
        <v>54</v>
      </c>
      <c r="H42" s="2" t="s">
        <v>62</v>
      </c>
      <c r="I42" s="2" t="s">
        <v>57</v>
      </c>
      <c r="J42" s="2" t="s">
        <v>10</v>
      </c>
      <c r="K42" s="2" t="s">
        <v>63</v>
      </c>
      <c r="L42" s="2">
        <v>1</v>
      </c>
      <c r="M42" s="2">
        <f t="array" ref="M42">MIN(IF($A$2:$A$101=A42,$C$2:$C$101))</f>
        <v>9817.1730000000007</v>
      </c>
      <c r="N42" s="2">
        <f t="shared" si="0"/>
        <v>0</v>
      </c>
      <c r="O42" t="str">
        <f t="shared" si="1"/>
        <v>0.97 (0.92, 1.02)</v>
      </c>
    </row>
    <row r="43" spans="1:15" x14ac:dyDescent="0.25">
      <c r="A43" t="s">
        <v>92</v>
      </c>
      <c r="B43" t="s">
        <v>14</v>
      </c>
      <c r="C43">
        <v>9817.1749999999993</v>
      </c>
      <c r="D43" t="s">
        <v>9</v>
      </c>
      <c r="E43" t="s">
        <v>56</v>
      </c>
      <c r="F43" t="s">
        <v>54</v>
      </c>
      <c r="G43" t="s">
        <v>54</v>
      </c>
      <c r="H43" t="s">
        <v>62</v>
      </c>
      <c r="I43" t="s">
        <v>57</v>
      </c>
      <c r="J43" t="s">
        <v>10</v>
      </c>
      <c r="K43" t="s">
        <v>63</v>
      </c>
      <c r="L43">
        <v>0</v>
      </c>
      <c r="M43">
        <f t="array" ref="M43">MIN(IF($A$2:$A$101=A43,$C$2:$C$101))</f>
        <v>9817.1730000000007</v>
      </c>
      <c r="N43">
        <f t="shared" si="0"/>
        <v>1.9999999985884642E-3</v>
      </c>
      <c r="O43" t="str">
        <f t="shared" si="1"/>
        <v>0.97 (0.92, 1.02)</v>
      </c>
    </row>
    <row r="44" spans="1:15" x14ac:dyDescent="0.25">
      <c r="A44" t="s">
        <v>92</v>
      </c>
      <c r="B44" t="s">
        <v>15</v>
      </c>
      <c r="C44">
        <v>9832.0400000000009</v>
      </c>
      <c r="D44" t="s">
        <v>9</v>
      </c>
      <c r="E44" t="s">
        <v>56</v>
      </c>
      <c r="F44" t="s">
        <v>54</v>
      </c>
      <c r="G44" t="s">
        <v>54</v>
      </c>
      <c r="H44" t="s">
        <v>174</v>
      </c>
      <c r="I44" t="s">
        <v>57</v>
      </c>
      <c r="J44" t="s">
        <v>10</v>
      </c>
      <c r="K44" t="s">
        <v>175</v>
      </c>
      <c r="L44">
        <v>0</v>
      </c>
      <c r="M44">
        <f t="array" ref="M44">MIN(IF($A$2:$A$101=A44,$C$2:$C$101))</f>
        <v>9817.1730000000007</v>
      </c>
      <c r="N44">
        <f t="shared" si="0"/>
        <v>14.867000000000189</v>
      </c>
      <c r="O44" t="str">
        <f t="shared" si="1"/>
        <v>0.97 (0.92, 1.02)</v>
      </c>
    </row>
    <row r="45" spans="1:15" x14ac:dyDescent="0.25">
      <c r="A45" t="s">
        <v>92</v>
      </c>
      <c r="B45" t="s">
        <v>19</v>
      </c>
      <c r="C45">
        <v>9832.0409999999993</v>
      </c>
      <c r="D45" t="s">
        <v>9</v>
      </c>
      <c r="E45" t="s">
        <v>56</v>
      </c>
      <c r="F45" t="s">
        <v>54</v>
      </c>
      <c r="G45" t="s">
        <v>54</v>
      </c>
      <c r="H45" t="s">
        <v>174</v>
      </c>
      <c r="I45" t="s">
        <v>57</v>
      </c>
      <c r="J45" t="s">
        <v>10</v>
      </c>
      <c r="K45" t="s">
        <v>175</v>
      </c>
      <c r="L45">
        <v>0</v>
      </c>
      <c r="M45">
        <f t="array" ref="M45">MIN(IF($A$2:$A$101=A45,$C$2:$C$101))</f>
        <v>9817.1730000000007</v>
      </c>
      <c r="N45">
        <f t="shared" si="0"/>
        <v>14.867999999998574</v>
      </c>
      <c r="O45" t="str">
        <f t="shared" si="1"/>
        <v>0.97 (0.92, 1.02)</v>
      </c>
    </row>
    <row r="46" spans="1:15" s="2" customFormat="1" x14ac:dyDescent="0.25">
      <c r="A46" s="2" t="s">
        <v>92</v>
      </c>
      <c r="B46" s="2" t="s">
        <v>21</v>
      </c>
      <c r="C46" s="2">
        <v>9826.116</v>
      </c>
      <c r="D46" s="2" t="s">
        <v>9</v>
      </c>
      <c r="E46" s="2" t="s">
        <v>58</v>
      </c>
      <c r="F46" s="2" t="s">
        <v>54</v>
      </c>
      <c r="G46" s="2" t="s">
        <v>54</v>
      </c>
      <c r="H46" s="2" t="s">
        <v>59</v>
      </c>
      <c r="I46" s="2" t="s">
        <v>60</v>
      </c>
      <c r="J46" s="2" t="s">
        <v>41</v>
      </c>
      <c r="K46" s="2" t="s">
        <v>61</v>
      </c>
      <c r="L46" s="2">
        <v>0</v>
      </c>
      <c r="M46" s="2">
        <f t="array" ref="M46">MIN(IF($A$2:$A$101=A46,$C$2:$C$101))</f>
        <v>9817.1730000000007</v>
      </c>
      <c r="N46" s="2">
        <f t="shared" si="0"/>
        <v>8.9429999999993015</v>
      </c>
      <c r="O46" t="str">
        <f t="shared" si="1"/>
        <v>0.95 (0.90, 1.01)</v>
      </c>
    </row>
    <row r="47" spans="1:15" x14ac:dyDescent="0.25">
      <c r="A47" t="s">
        <v>92</v>
      </c>
      <c r="B47" t="s">
        <v>24</v>
      </c>
      <c r="C47">
        <v>9826.1180000000004</v>
      </c>
      <c r="D47" t="s">
        <v>9</v>
      </c>
      <c r="E47" t="s">
        <v>58</v>
      </c>
      <c r="F47" t="s">
        <v>54</v>
      </c>
      <c r="G47" t="s">
        <v>54</v>
      </c>
      <c r="H47" t="s">
        <v>59</v>
      </c>
      <c r="I47" t="s">
        <v>60</v>
      </c>
      <c r="J47" t="s">
        <v>41</v>
      </c>
      <c r="K47" t="s">
        <v>61</v>
      </c>
      <c r="L47">
        <v>0</v>
      </c>
      <c r="M47">
        <f t="array" ref="M47">MIN(IF($A$2:$A$101=A47,$C$2:$C$101))</f>
        <v>9817.1730000000007</v>
      </c>
      <c r="N47">
        <f t="shared" si="0"/>
        <v>8.944999999999709</v>
      </c>
      <c r="O47" t="str">
        <f t="shared" si="1"/>
        <v>0.95 (0.90, 1.01)</v>
      </c>
    </row>
    <row r="48" spans="1:15" x14ac:dyDescent="0.25">
      <c r="A48" t="s">
        <v>92</v>
      </c>
      <c r="B48" t="s">
        <v>25</v>
      </c>
      <c r="C48">
        <v>9817.1730000000007</v>
      </c>
      <c r="D48" t="s">
        <v>9</v>
      </c>
      <c r="E48" t="s">
        <v>56</v>
      </c>
      <c r="F48" t="s">
        <v>54</v>
      </c>
      <c r="G48" t="s">
        <v>54</v>
      </c>
      <c r="H48" t="s">
        <v>62</v>
      </c>
      <c r="I48" t="s">
        <v>57</v>
      </c>
      <c r="J48" t="s">
        <v>10</v>
      </c>
      <c r="K48" t="s">
        <v>63</v>
      </c>
      <c r="L48">
        <v>1</v>
      </c>
      <c r="M48">
        <f t="array" ref="M48">MIN(IF($A$2:$A$101=A48,$C$2:$C$101))</f>
        <v>9817.1730000000007</v>
      </c>
      <c r="N48">
        <f t="shared" si="0"/>
        <v>0</v>
      </c>
      <c r="O48" t="str">
        <f t="shared" si="1"/>
        <v>0.97 (0.92, 1.02)</v>
      </c>
    </row>
    <row r="49" spans="1:15" x14ac:dyDescent="0.25">
      <c r="A49" t="s">
        <v>92</v>
      </c>
      <c r="B49" t="s">
        <v>28</v>
      </c>
      <c r="C49">
        <v>9817.1749999999993</v>
      </c>
      <c r="D49" t="s">
        <v>9</v>
      </c>
      <c r="E49" t="s">
        <v>56</v>
      </c>
      <c r="F49" t="s">
        <v>54</v>
      </c>
      <c r="G49" t="s">
        <v>54</v>
      </c>
      <c r="H49" t="s">
        <v>62</v>
      </c>
      <c r="I49" t="s">
        <v>57</v>
      </c>
      <c r="J49" t="s">
        <v>10</v>
      </c>
      <c r="K49" t="s">
        <v>63</v>
      </c>
      <c r="L49">
        <v>0</v>
      </c>
      <c r="M49">
        <f t="array" ref="M49">MIN(IF($A$2:$A$101=A49,$C$2:$C$101))</f>
        <v>9817.1730000000007</v>
      </c>
      <c r="N49">
        <f t="shared" si="0"/>
        <v>1.9999999985884642E-3</v>
      </c>
      <c r="O49" t="str">
        <f t="shared" si="1"/>
        <v>0.97 (0.92, 1.02)</v>
      </c>
    </row>
    <row r="50" spans="1:15" x14ac:dyDescent="0.25">
      <c r="A50" t="s">
        <v>92</v>
      </c>
      <c r="B50" t="s">
        <v>29</v>
      </c>
      <c r="C50">
        <v>9828.77</v>
      </c>
      <c r="D50" t="s">
        <v>9</v>
      </c>
      <c r="E50" t="s">
        <v>36</v>
      </c>
      <c r="F50" t="s">
        <v>54</v>
      </c>
      <c r="G50" t="s">
        <v>54</v>
      </c>
      <c r="H50" t="s">
        <v>176</v>
      </c>
      <c r="I50" t="s">
        <v>57</v>
      </c>
      <c r="J50" t="s">
        <v>34</v>
      </c>
      <c r="K50" t="s">
        <v>177</v>
      </c>
      <c r="L50">
        <v>0</v>
      </c>
      <c r="M50">
        <f t="array" ref="M50">MIN(IF($A$2:$A$101=A50,$C$2:$C$101))</f>
        <v>9817.1730000000007</v>
      </c>
      <c r="N50">
        <f t="shared" si="0"/>
        <v>11.596999999999753</v>
      </c>
      <c r="O50" t="str">
        <f t="shared" si="1"/>
        <v>0.98 (0.92, 1.03)</v>
      </c>
    </row>
    <row r="51" spans="1:15" x14ac:dyDescent="0.25">
      <c r="A51" t="s">
        <v>92</v>
      </c>
      <c r="B51" t="s">
        <v>32</v>
      </c>
      <c r="C51">
        <v>9828.7710000000006</v>
      </c>
      <c r="D51" t="s">
        <v>9</v>
      </c>
      <c r="E51" t="s">
        <v>36</v>
      </c>
      <c r="F51" t="s">
        <v>54</v>
      </c>
      <c r="G51" t="s">
        <v>54</v>
      </c>
      <c r="H51" t="s">
        <v>176</v>
      </c>
      <c r="I51" t="s">
        <v>57</v>
      </c>
      <c r="J51" t="s">
        <v>34</v>
      </c>
      <c r="K51" t="s">
        <v>177</v>
      </c>
      <c r="L51">
        <v>0</v>
      </c>
      <c r="M51">
        <f t="array" ref="M51">MIN(IF($A$2:$A$101=A51,$C$2:$C$101))</f>
        <v>9817.1730000000007</v>
      </c>
      <c r="N51">
        <f t="shared" si="0"/>
        <v>11.597999999999956</v>
      </c>
      <c r="O51" t="str">
        <f t="shared" si="1"/>
        <v>0.98 (0.92, 1.03)</v>
      </c>
    </row>
    <row r="52" spans="1:15" x14ac:dyDescent="0.25">
      <c r="A52" t="s">
        <v>92</v>
      </c>
      <c r="B52" t="s">
        <v>33</v>
      </c>
      <c r="C52">
        <v>9865.6579999999994</v>
      </c>
      <c r="D52" t="s">
        <v>9</v>
      </c>
      <c r="E52" t="s">
        <v>12</v>
      </c>
      <c r="F52" t="s">
        <v>16</v>
      </c>
      <c r="G52" t="s">
        <v>54</v>
      </c>
      <c r="H52" t="s">
        <v>64</v>
      </c>
      <c r="I52" t="s">
        <v>65</v>
      </c>
      <c r="J52" t="s">
        <v>37</v>
      </c>
      <c r="K52" t="s">
        <v>66</v>
      </c>
      <c r="L52">
        <v>0</v>
      </c>
      <c r="M52">
        <f t="array" ref="M52">MIN(IF($A$2:$A$101=A52,$C$2:$C$101))</f>
        <v>9817.1730000000007</v>
      </c>
      <c r="N52">
        <f t="shared" si="0"/>
        <v>48.484999999998763</v>
      </c>
      <c r="O52" t="str">
        <f t="shared" si="1"/>
        <v>1.00 (0.93, 1.07)</v>
      </c>
    </row>
    <row r="53" spans="1:15" x14ac:dyDescent="0.25">
      <c r="A53" t="s">
        <v>92</v>
      </c>
      <c r="B53" t="s">
        <v>39</v>
      </c>
      <c r="C53">
        <v>9865.6589999999997</v>
      </c>
      <c r="D53" t="s">
        <v>9</v>
      </c>
      <c r="E53" t="s">
        <v>12</v>
      </c>
      <c r="F53" t="s">
        <v>16</v>
      </c>
      <c r="G53" t="s">
        <v>54</v>
      </c>
      <c r="H53" t="s">
        <v>64</v>
      </c>
      <c r="I53" t="s">
        <v>65</v>
      </c>
      <c r="J53" t="s">
        <v>37</v>
      </c>
      <c r="K53" t="s">
        <v>66</v>
      </c>
      <c r="L53">
        <v>0</v>
      </c>
      <c r="M53">
        <f t="array" ref="M53">MIN(IF($A$2:$A$101=A53,$C$2:$C$101))</f>
        <v>9817.1730000000007</v>
      </c>
      <c r="N53">
        <f t="shared" si="0"/>
        <v>48.485999999998967</v>
      </c>
      <c r="O53" t="str">
        <f t="shared" si="1"/>
        <v>1.00 (0.93, 1.07)</v>
      </c>
    </row>
    <row r="54" spans="1:15" x14ac:dyDescent="0.25">
      <c r="A54" t="s">
        <v>92</v>
      </c>
      <c r="B54" t="s">
        <v>96</v>
      </c>
      <c r="C54">
        <v>9817.1730000000007</v>
      </c>
      <c r="D54" t="s">
        <v>9</v>
      </c>
      <c r="E54" t="s">
        <v>56</v>
      </c>
      <c r="F54" t="s">
        <v>54</v>
      </c>
      <c r="G54" t="s">
        <v>54</v>
      </c>
      <c r="H54" t="s">
        <v>62</v>
      </c>
      <c r="I54" t="s">
        <v>57</v>
      </c>
      <c r="J54" t="s">
        <v>10</v>
      </c>
      <c r="K54" t="s">
        <v>63</v>
      </c>
      <c r="L54">
        <v>0</v>
      </c>
      <c r="M54">
        <f t="array" ref="M54">MIN(IF($A$2:$A$101=A54,$C$2:$C$101))</f>
        <v>9817.1730000000007</v>
      </c>
      <c r="N54">
        <f t="shared" si="0"/>
        <v>0</v>
      </c>
      <c r="O54" t="str">
        <f t="shared" si="1"/>
        <v>0.97 (0.92, 1.02)</v>
      </c>
    </row>
    <row r="55" spans="1:15" x14ac:dyDescent="0.25">
      <c r="A55" t="s">
        <v>92</v>
      </c>
      <c r="B55" t="s">
        <v>97</v>
      </c>
      <c r="C55">
        <v>9817.1749999999993</v>
      </c>
      <c r="D55" t="s">
        <v>9</v>
      </c>
      <c r="E55" t="s">
        <v>56</v>
      </c>
      <c r="F55" t="s">
        <v>54</v>
      </c>
      <c r="G55" t="s">
        <v>54</v>
      </c>
      <c r="H55" t="s">
        <v>62</v>
      </c>
      <c r="I55" t="s">
        <v>57</v>
      </c>
      <c r="J55" t="s">
        <v>10</v>
      </c>
      <c r="K55" t="s">
        <v>63</v>
      </c>
      <c r="L55">
        <v>0</v>
      </c>
      <c r="M55">
        <f t="array" ref="M55">MIN(IF($A$2:$A$101=A55,$C$2:$C$101))</f>
        <v>9817.1730000000007</v>
      </c>
      <c r="N55">
        <f t="shared" si="0"/>
        <v>1.9999999985884642E-3</v>
      </c>
      <c r="O55" t="str">
        <f t="shared" si="1"/>
        <v>0.97 (0.92, 1.02)</v>
      </c>
    </row>
    <row r="56" spans="1:15" x14ac:dyDescent="0.25">
      <c r="A56" t="s">
        <v>92</v>
      </c>
      <c r="B56" t="s">
        <v>98</v>
      </c>
      <c r="C56">
        <v>9836.8940000000002</v>
      </c>
      <c r="D56" t="s">
        <v>9</v>
      </c>
      <c r="E56" t="s">
        <v>58</v>
      </c>
      <c r="F56" t="s">
        <v>54</v>
      </c>
      <c r="G56" t="s">
        <v>54</v>
      </c>
      <c r="H56" t="s">
        <v>178</v>
      </c>
      <c r="I56" t="s">
        <v>107</v>
      </c>
      <c r="J56" t="s">
        <v>41</v>
      </c>
      <c r="K56" t="s">
        <v>179</v>
      </c>
      <c r="L56">
        <v>0</v>
      </c>
      <c r="M56">
        <f t="array" ref="M56">MIN(IF($A$2:$A$101=A56,$C$2:$C$101))</f>
        <v>9817.1730000000007</v>
      </c>
      <c r="N56">
        <f t="shared" si="0"/>
        <v>19.720999999999549</v>
      </c>
      <c r="O56" t="str">
        <f t="shared" si="1"/>
        <v>0.95 (0.89, 1.01)</v>
      </c>
    </row>
    <row r="57" spans="1:15" x14ac:dyDescent="0.25">
      <c r="A57" t="s">
        <v>92</v>
      </c>
      <c r="B57" t="s">
        <v>99</v>
      </c>
      <c r="C57">
        <v>9836.8960000000006</v>
      </c>
      <c r="D57" t="s">
        <v>9</v>
      </c>
      <c r="E57" t="s">
        <v>58</v>
      </c>
      <c r="F57" t="s">
        <v>54</v>
      </c>
      <c r="G57" t="s">
        <v>54</v>
      </c>
      <c r="H57" t="s">
        <v>178</v>
      </c>
      <c r="I57" t="s">
        <v>107</v>
      </c>
      <c r="J57" t="s">
        <v>41</v>
      </c>
      <c r="K57" t="s">
        <v>179</v>
      </c>
      <c r="L57">
        <v>0</v>
      </c>
      <c r="M57">
        <f t="array" ref="M57">MIN(IF($A$2:$A$101=A57,$C$2:$C$101))</f>
        <v>9817.1730000000007</v>
      </c>
      <c r="N57">
        <f t="shared" si="0"/>
        <v>19.722999999999956</v>
      </c>
      <c r="O57" t="str">
        <f t="shared" si="1"/>
        <v>0.95 (0.89, 1.01)</v>
      </c>
    </row>
    <row r="58" spans="1:15" s="5" customFormat="1" x14ac:dyDescent="0.25">
      <c r="A58" s="5" t="s">
        <v>92</v>
      </c>
      <c r="B58" s="5" t="s">
        <v>100</v>
      </c>
      <c r="C58" s="5">
        <v>9836.5679999999993</v>
      </c>
      <c r="D58" s="5" t="s">
        <v>9</v>
      </c>
      <c r="E58" s="5" t="s">
        <v>56</v>
      </c>
      <c r="F58" s="5" t="s">
        <v>54</v>
      </c>
      <c r="G58" s="5" t="s">
        <v>54</v>
      </c>
      <c r="H58" s="5" t="s">
        <v>180</v>
      </c>
      <c r="I58" s="5" t="s">
        <v>55</v>
      </c>
      <c r="J58" s="5" t="s">
        <v>40</v>
      </c>
      <c r="K58" s="5" t="s">
        <v>181</v>
      </c>
      <c r="L58" s="5">
        <v>0</v>
      </c>
      <c r="M58" s="5">
        <f t="array" ref="M58">MIN(IF($A$2:$A$101=A58,$C$2:$C$101))</f>
        <v>9817.1730000000007</v>
      </c>
      <c r="N58" s="5">
        <f t="shared" si="0"/>
        <v>19.394999999998618</v>
      </c>
      <c r="O58" t="str">
        <f t="shared" si="1"/>
        <v>0.97 (0.91, 1.04)</v>
      </c>
    </row>
    <row r="59" spans="1:15" x14ac:dyDescent="0.25">
      <c r="A59" t="s">
        <v>92</v>
      </c>
      <c r="B59" t="s">
        <v>101</v>
      </c>
      <c r="C59">
        <v>9836.5689999999995</v>
      </c>
      <c r="D59" t="s">
        <v>9</v>
      </c>
      <c r="E59" t="s">
        <v>56</v>
      </c>
      <c r="F59" t="s">
        <v>54</v>
      </c>
      <c r="G59" t="s">
        <v>54</v>
      </c>
      <c r="H59" t="s">
        <v>180</v>
      </c>
      <c r="I59" t="s">
        <v>55</v>
      </c>
      <c r="J59" t="s">
        <v>40</v>
      </c>
      <c r="K59" t="s">
        <v>181</v>
      </c>
      <c r="L59">
        <v>0</v>
      </c>
      <c r="M59">
        <f t="array" ref="M59">MIN(IF($A$2:$A$101=A59,$C$2:$C$101))</f>
        <v>9817.1730000000007</v>
      </c>
      <c r="N59">
        <f t="shared" si="0"/>
        <v>19.395999999998821</v>
      </c>
      <c r="O59" t="str">
        <f t="shared" si="1"/>
        <v>0.97 (0.91, 1.04)</v>
      </c>
    </row>
    <row r="60" spans="1:15" x14ac:dyDescent="0.25">
      <c r="A60" t="s">
        <v>92</v>
      </c>
      <c r="B60" t="s">
        <v>102</v>
      </c>
      <c r="C60">
        <v>9883.7839999999997</v>
      </c>
      <c r="D60" t="s">
        <v>9</v>
      </c>
      <c r="E60" t="s">
        <v>41</v>
      </c>
      <c r="F60" t="s">
        <v>54</v>
      </c>
      <c r="G60" t="s">
        <v>72</v>
      </c>
      <c r="H60" t="s">
        <v>182</v>
      </c>
      <c r="I60" t="s">
        <v>57</v>
      </c>
      <c r="J60" t="s">
        <v>109</v>
      </c>
      <c r="K60" t="s">
        <v>183</v>
      </c>
      <c r="L60">
        <v>0</v>
      </c>
      <c r="M60">
        <f t="array" ref="M60">MIN(IF($A$2:$A$101=A60,$C$2:$C$101))</f>
        <v>9817.1730000000007</v>
      </c>
      <c r="N60">
        <f t="shared" si="0"/>
        <v>66.610999999998967</v>
      </c>
      <c r="O60" t="str">
        <f t="shared" si="1"/>
        <v>1.01 (0.92, 1.10)</v>
      </c>
    </row>
    <row r="61" spans="1:15" x14ac:dyDescent="0.25">
      <c r="A61" t="s">
        <v>92</v>
      </c>
      <c r="B61" t="s">
        <v>103</v>
      </c>
      <c r="C61">
        <v>9883.7860000000001</v>
      </c>
      <c r="D61" t="s">
        <v>9</v>
      </c>
      <c r="E61" t="s">
        <v>41</v>
      </c>
      <c r="F61" t="s">
        <v>54</v>
      </c>
      <c r="G61" t="s">
        <v>72</v>
      </c>
      <c r="H61" t="s">
        <v>182</v>
      </c>
      <c r="I61" t="s">
        <v>57</v>
      </c>
      <c r="J61" t="s">
        <v>109</v>
      </c>
      <c r="K61" t="s">
        <v>183</v>
      </c>
      <c r="L61">
        <v>0</v>
      </c>
      <c r="M61">
        <f t="array" ref="M61">MIN(IF($A$2:$A$101=A61,$C$2:$C$101))</f>
        <v>9817.1730000000007</v>
      </c>
      <c r="N61">
        <f t="shared" si="0"/>
        <v>66.612999999999374</v>
      </c>
      <c r="O61" t="str">
        <f t="shared" si="1"/>
        <v>1.01 (0.92, 1.10)</v>
      </c>
    </row>
    <row r="62" spans="1:15" s="2" customFormat="1" x14ac:dyDescent="0.25">
      <c r="A62" s="2" t="s">
        <v>91</v>
      </c>
      <c r="B62" s="2" t="s">
        <v>8</v>
      </c>
      <c r="C62" s="2">
        <v>3420.6770000000001</v>
      </c>
      <c r="D62" s="2" t="s">
        <v>9</v>
      </c>
      <c r="E62" s="2" t="s">
        <v>18</v>
      </c>
      <c r="F62" s="2" t="s">
        <v>54</v>
      </c>
      <c r="G62" s="2" t="s">
        <v>54</v>
      </c>
      <c r="H62" s="2" t="s">
        <v>70</v>
      </c>
      <c r="I62" s="2" t="s">
        <v>57</v>
      </c>
      <c r="J62" s="2" t="s">
        <v>13</v>
      </c>
      <c r="K62" s="2" t="s">
        <v>71</v>
      </c>
      <c r="L62" s="2">
        <v>0</v>
      </c>
      <c r="M62" s="2">
        <f t="array" ref="M62">MIN(IF($A$2:$A$101=A62,$C$2:$C$101))</f>
        <v>3420.6770000000001</v>
      </c>
      <c r="N62" s="2">
        <f t="shared" si="0"/>
        <v>0</v>
      </c>
      <c r="O62" t="str">
        <f t="shared" si="1"/>
        <v>0.99 (0.92, 1.05)</v>
      </c>
    </row>
    <row r="63" spans="1:15" x14ac:dyDescent="0.25">
      <c r="A63" t="s">
        <v>91</v>
      </c>
      <c r="B63" t="s">
        <v>14</v>
      </c>
      <c r="C63">
        <v>3420.6779999999999</v>
      </c>
      <c r="D63" t="s">
        <v>9</v>
      </c>
      <c r="E63" t="s">
        <v>18</v>
      </c>
      <c r="F63" t="s">
        <v>54</v>
      </c>
      <c r="G63" t="s">
        <v>54</v>
      </c>
      <c r="H63" t="s">
        <v>70</v>
      </c>
      <c r="I63" t="s">
        <v>57</v>
      </c>
      <c r="J63" t="s">
        <v>13</v>
      </c>
      <c r="K63" t="s">
        <v>71</v>
      </c>
      <c r="L63">
        <v>0</v>
      </c>
      <c r="M63">
        <f t="array" ref="M63">MIN(IF($A$2:$A$101=A63,$C$2:$C$101))</f>
        <v>3420.6770000000001</v>
      </c>
      <c r="N63">
        <f t="shared" si="0"/>
        <v>9.9999999974897946E-4</v>
      </c>
      <c r="O63" t="str">
        <f t="shared" si="1"/>
        <v>0.99 (0.92, 1.05)</v>
      </c>
    </row>
    <row r="64" spans="1:15" x14ac:dyDescent="0.25">
      <c r="A64" t="s">
        <v>91</v>
      </c>
      <c r="B64" t="s">
        <v>15</v>
      </c>
      <c r="C64">
        <v>3431.1190000000001</v>
      </c>
      <c r="D64" t="s">
        <v>9</v>
      </c>
      <c r="E64" t="s">
        <v>18</v>
      </c>
      <c r="F64" t="s">
        <v>67</v>
      </c>
      <c r="G64" t="s">
        <v>67</v>
      </c>
      <c r="H64" t="s">
        <v>184</v>
      </c>
      <c r="I64" t="s">
        <v>57</v>
      </c>
      <c r="J64" t="s">
        <v>37</v>
      </c>
      <c r="K64" t="s">
        <v>185</v>
      </c>
      <c r="L64">
        <v>0</v>
      </c>
      <c r="M64">
        <f t="array" ref="M64">MIN(IF($A$2:$A$101=A64,$C$2:$C$101))</f>
        <v>3420.6770000000001</v>
      </c>
      <c r="N64">
        <f t="shared" si="0"/>
        <v>10.442000000000007</v>
      </c>
      <c r="O64" t="str">
        <f t="shared" si="1"/>
        <v>0.99 (0.92, 1.07)</v>
      </c>
    </row>
    <row r="65" spans="1:15" x14ac:dyDescent="0.25">
      <c r="A65" t="s">
        <v>91</v>
      </c>
      <c r="B65" t="s">
        <v>19</v>
      </c>
      <c r="C65">
        <v>3431.1190000000001</v>
      </c>
      <c r="D65" t="s">
        <v>9</v>
      </c>
      <c r="E65" t="s">
        <v>18</v>
      </c>
      <c r="F65" t="s">
        <v>67</v>
      </c>
      <c r="G65" t="s">
        <v>67</v>
      </c>
      <c r="H65" t="s">
        <v>184</v>
      </c>
      <c r="I65" t="s">
        <v>57</v>
      </c>
      <c r="J65" t="s">
        <v>37</v>
      </c>
      <c r="K65" t="s">
        <v>185</v>
      </c>
      <c r="L65">
        <v>0</v>
      </c>
      <c r="M65">
        <f t="array" ref="M65">MIN(IF($A$2:$A$101=A65,$C$2:$C$101))</f>
        <v>3420.6770000000001</v>
      </c>
      <c r="N65">
        <f t="shared" si="0"/>
        <v>10.442000000000007</v>
      </c>
      <c r="O65" t="str">
        <f t="shared" si="1"/>
        <v>0.99 (0.92, 1.07)</v>
      </c>
    </row>
    <row r="66" spans="1:15" s="2" customFormat="1" x14ac:dyDescent="0.25">
      <c r="A66" s="2" t="s">
        <v>91</v>
      </c>
      <c r="B66" s="2" t="s">
        <v>21</v>
      </c>
      <c r="C66" s="2">
        <v>3426.65</v>
      </c>
      <c r="D66" s="2" t="s">
        <v>9</v>
      </c>
      <c r="E66" s="2" t="s">
        <v>18</v>
      </c>
      <c r="F66" s="2" t="s">
        <v>54</v>
      </c>
      <c r="G66" s="2" t="s">
        <v>67</v>
      </c>
      <c r="H66" s="2" t="s">
        <v>68</v>
      </c>
      <c r="I66" s="2" t="s">
        <v>57</v>
      </c>
      <c r="J66" s="2" t="s">
        <v>31</v>
      </c>
      <c r="K66" s="2" t="s">
        <v>69</v>
      </c>
      <c r="L66" s="2">
        <v>0</v>
      </c>
      <c r="M66" s="2">
        <f t="array" ref="M66">MIN(IF($A$2:$A$101=A66,$C$2:$C$101))</f>
        <v>3420.6770000000001</v>
      </c>
      <c r="N66" s="2">
        <f t="shared" si="0"/>
        <v>5.9729999999999563</v>
      </c>
      <c r="O66" t="str">
        <f t="shared" si="1"/>
        <v>0.99 (0.92, 1.06)</v>
      </c>
    </row>
    <row r="67" spans="1:15" x14ac:dyDescent="0.25">
      <c r="A67" t="s">
        <v>91</v>
      </c>
      <c r="B67" t="s">
        <v>24</v>
      </c>
      <c r="C67">
        <v>3426.65</v>
      </c>
      <c r="D67" t="s">
        <v>9</v>
      </c>
      <c r="E67" t="s">
        <v>18</v>
      </c>
      <c r="F67" t="s">
        <v>54</v>
      </c>
      <c r="G67" t="s">
        <v>67</v>
      </c>
      <c r="H67" t="s">
        <v>68</v>
      </c>
      <c r="I67" t="s">
        <v>57</v>
      </c>
      <c r="J67" t="s">
        <v>31</v>
      </c>
      <c r="K67" t="s">
        <v>69</v>
      </c>
      <c r="L67">
        <v>0</v>
      </c>
      <c r="M67">
        <f t="array" ref="M67">MIN(IF($A$2:$A$101=A67,$C$2:$C$101))</f>
        <v>3420.6770000000001</v>
      </c>
      <c r="N67">
        <f t="shared" ref="N67:N101" si="2">C67-M67</f>
        <v>5.9729999999999563</v>
      </c>
      <c r="O67" t="str">
        <f t="shared" ref="O67:O101" si="3">E67&amp;" ("&amp;I67&amp;", "&amp;J67&amp;")"</f>
        <v>0.99 (0.92, 1.06)</v>
      </c>
    </row>
    <row r="68" spans="1:15" x14ac:dyDescent="0.25">
      <c r="A68" t="s">
        <v>91</v>
      </c>
      <c r="B68" t="s">
        <v>25</v>
      </c>
      <c r="C68">
        <v>3420.6770000000001</v>
      </c>
      <c r="D68" t="s">
        <v>9</v>
      </c>
      <c r="E68" t="s">
        <v>18</v>
      </c>
      <c r="F68" t="s">
        <v>54</v>
      </c>
      <c r="G68" t="s">
        <v>54</v>
      </c>
      <c r="H68" t="s">
        <v>70</v>
      </c>
      <c r="I68" t="s">
        <v>57</v>
      </c>
      <c r="J68" t="s">
        <v>13</v>
      </c>
      <c r="K68" t="s">
        <v>71</v>
      </c>
      <c r="L68">
        <v>0</v>
      </c>
      <c r="M68">
        <f t="array" ref="M68">MIN(IF($A$2:$A$101=A68,$C$2:$C$101))</f>
        <v>3420.6770000000001</v>
      </c>
      <c r="N68">
        <f t="shared" si="2"/>
        <v>0</v>
      </c>
      <c r="O68" t="str">
        <f t="shared" si="3"/>
        <v>0.99 (0.92, 1.05)</v>
      </c>
    </row>
    <row r="69" spans="1:15" x14ac:dyDescent="0.25">
      <c r="A69" t="s">
        <v>91</v>
      </c>
      <c r="B69" t="s">
        <v>28</v>
      </c>
      <c r="C69">
        <v>3420.6779999999999</v>
      </c>
      <c r="D69" t="s">
        <v>9</v>
      </c>
      <c r="E69" t="s">
        <v>18</v>
      </c>
      <c r="F69" t="s">
        <v>54</v>
      </c>
      <c r="G69" t="s">
        <v>54</v>
      </c>
      <c r="H69" t="s">
        <v>70</v>
      </c>
      <c r="I69" t="s">
        <v>57</v>
      </c>
      <c r="J69" t="s">
        <v>13</v>
      </c>
      <c r="K69" t="s">
        <v>71</v>
      </c>
      <c r="L69">
        <v>0</v>
      </c>
      <c r="M69">
        <f t="array" ref="M69">MIN(IF($A$2:$A$101=A69,$C$2:$C$101))</f>
        <v>3420.6770000000001</v>
      </c>
      <c r="N69">
        <f t="shared" si="2"/>
        <v>9.9999999974897946E-4</v>
      </c>
      <c r="O69" t="str">
        <f t="shared" si="3"/>
        <v>0.99 (0.92, 1.05)</v>
      </c>
    </row>
    <row r="70" spans="1:15" x14ac:dyDescent="0.25">
      <c r="A70" t="s">
        <v>91</v>
      </c>
      <c r="B70" t="s">
        <v>29</v>
      </c>
      <c r="C70">
        <v>3441.0059999999999</v>
      </c>
      <c r="D70" t="s">
        <v>9</v>
      </c>
      <c r="E70" t="s">
        <v>41</v>
      </c>
      <c r="F70" t="s">
        <v>67</v>
      </c>
      <c r="G70" t="s">
        <v>72</v>
      </c>
      <c r="H70" t="s">
        <v>186</v>
      </c>
      <c r="I70" t="s">
        <v>57</v>
      </c>
      <c r="J70" t="s">
        <v>109</v>
      </c>
      <c r="K70" t="s">
        <v>187</v>
      </c>
      <c r="L70">
        <v>0</v>
      </c>
      <c r="M70">
        <f t="array" ref="M70">MIN(IF($A$2:$A$101=A70,$C$2:$C$101))</f>
        <v>3420.6770000000001</v>
      </c>
      <c r="N70">
        <f t="shared" si="2"/>
        <v>20.328999999999724</v>
      </c>
      <c r="O70" t="str">
        <f t="shared" si="3"/>
        <v>1.01 (0.92, 1.10)</v>
      </c>
    </row>
    <row r="71" spans="1:15" x14ac:dyDescent="0.25">
      <c r="A71" t="s">
        <v>91</v>
      </c>
      <c r="B71" t="s">
        <v>32</v>
      </c>
      <c r="C71">
        <v>3441.0059999999999</v>
      </c>
      <c r="D71" t="s">
        <v>9</v>
      </c>
      <c r="E71" t="s">
        <v>41</v>
      </c>
      <c r="F71" t="s">
        <v>67</v>
      </c>
      <c r="G71" t="s">
        <v>72</v>
      </c>
      <c r="H71" t="s">
        <v>186</v>
      </c>
      <c r="I71" t="s">
        <v>57</v>
      </c>
      <c r="J71" t="s">
        <v>109</v>
      </c>
      <c r="K71" t="s">
        <v>187</v>
      </c>
      <c r="L71">
        <v>0</v>
      </c>
      <c r="M71">
        <f t="array" ref="M71">MIN(IF($A$2:$A$101=A71,$C$2:$C$101))</f>
        <v>3420.6770000000001</v>
      </c>
      <c r="N71">
        <f t="shared" si="2"/>
        <v>20.328999999999724</v>
      </c>
      <c r="O71" t="str">
        <f t="shared" si="3"/>
        <v>1.01 (0.92, 1.10)</v>
      </c>
    </row>
    <row r="72" spans="1:15" x14ac:dyDescent="0.25">
      <c r="A72" t="s">
        <v>91</v>
      </c>
      <c r="B72" t="s">
        <v>33</v>
      </c>
      <c r="C72">
        <v>3463.5770000000002</v>
      </c>
      <c r="D72" t="s">
        <v>9</v>
      </c>
      <c r="E72" t="s">
        <v>41</v>
      </c>
      <c r="F72" t="s">
        <v>67</v>
      </c>
      <c r="G72" t="s">
        <v>72</v>
      </c>
      <c r="H72" t="s">
        <v>73</v>
      </c>
      <c r="I72" t="s">
        <v>55</v>
      </c>
      <c r="J72" t="s">
        <v>74</v>
      </c>
      <c r="K72" t="s">
        <v>75</v>
      </c>
      <c r="L72">
        <v>0</v>
      </c>
      <c r="M72">
        <f t="array" ref="M72">MIN(IF($A$2:$A$101=A72,$C$2:$C$101))</f>
        <v>3420.6770000000001</v>
      </c>
      <c r="N72">
        <f t="shared" si="2"/>
        <v>42.900000000000091</v>
      </c>
      <c r="O72" t="str">
        <f t="shared" si="3"/>
        <v>1.01 (0.91, 1.12)</v>
      </c>
    </row>
    <row r="73" spans="1:15" x14ac:dyDescent="0.25">
      <c r="A73" t="s">
        <v>91</v>
      </c>
      <c r="B73" t="s">
        <v>39</v>
      </c>
      <c r="C73">
        <v>3463.578</v>
      </c>
      <c r="D73" t="s">
        <v>9</v>
      </c>
      <c r="E73" t="s">
        <v>41</v>
      </c>
      <c r="F73" t="s">
        <v>67</v>
      </c>
      <c r="G73" t="s">
        <v>72</v>
      </c>
      <c r="H73" t="s">
        <v>73</v>
      </c>
      <c r="I73" t="s">
        <v>55</v>
      </c>
      <c r="J73" t="s">
        <v>74</v>
      </c>
      <c r="K73" t="s">
        <v>75</v>
      </c>
      <c r="L73">
        <v>0</v>
      </c>
      <c r="M73">
        <f t="array" ref="M73">MIN(IF($A$2:$A$101=A73,$C$2:$C$101))</f>
        <v>3420.6770000000001</v>
      </c>
      <c r="N73">
        <f t="shared" si="2"/>
        <v>42.90099999999984</v>
      </c>
      <c r="O73" t="str">
        <f t="shared" si="3"/>
        <v>1.01 (0.91, 1.12)</v>
      </c>
    </row>
    <row r="74" spans="1:15" x14ac:dyDescent="0.25">
      <c r="A74" t="s">
        <v>91</v>
      </c>
      <c r="B74" t="s">
        <v>96</v>
      </c>
      <c r="C74">
        <v>3420.6770000000001</v>
      </c>
      <c r="D74" t="s">
        <v>9</v>
      </c>
      <c r="E74" t="s">
        <v>18</v>
      </c>
      <c r="F74" t="s">
        <v>54</v>
      </c>
      <c r="G74" t="s">
        <v>54</v>
      </c>
      <c r="H74" t="s">
        <v>70</v>
      </c>
      <c r="I74" t="s">
        <v>57</v>
      </c>
      <c r="J74" t="s">
        <v>13</v>
      </c>
      <c r="K74" t="s">
        <v>71</v>
      </c>
      <c r="L74">
        <v>1</v>
      </c>
      <c r="M74">
        <f t="array" ref="M74">MIN(IF($A$2:$A$101=A74,$C$2:$C$101))</f>
        <v>3420.6770000000001</v>
      </c>
      <c r="N74">
        <f t="shared" si="2"/>
        <v>0</v>
      </c>
      <c r="O74" t="str">
        <f t="shared" si="3"/>
        <v>0.99 (0.92, 1.05)</v>
      </c>
    </row>
    <row r="75" spans="1:15" x14ac:dyDescent="0.25">
      <c r="A75" t="s">
        <v>91</v>
      </c>
      <c r="B75" t="s">
        <v>97</v>
      </c>
      <c r="C75">
        <v>3420.6779999999999</v>
      </c>
      <c r="D75" t="s">
        <v>9</v>
      </c>
      <c r="E75" t="s">
        <v>18</v>
      </c>
      <c r="F75" t="s">
        <v>54</v>
      </c>
      <c r="G75" t="s">
        <v>54</v>
      </c>
      <c r="H75" t="s">
        <v>70</v>
      </c>
      <c r="I75" t="s">
        <v>57</v>
      </c>
      <c r="J75" t="s">
        <v>13</v>
      </c>
      <c r="K75" t="s">
        <v>71</v>
      </c>
      <c r="L75">
        <v>0</v>
      </c>
      <c r="M75">
        <f t="array" ref="M75">MIN(IF($A$2:$A$101=A75,$C$2:$C$101))</f>
        <v>3420.6770000000001</v>
      </c>
      <c r="N75">
        <f t="shared" si="2"/>
        <v>9.9999999974897946E-4</v>
      </c>
      <c r="O75" t="str">
        <f t="shared" si="3"/>
        <v>0.99 (0.92, 1.05)</v>
      </c>
    </row>
    <row r="76" spans="1:15" x14ac:dyDescent="0.25">
      <c r="A76" t="s">
        <v>91</v>
      </c>
      <c r="B76" t="s">
        <v>98</v>
      </c>
      <c r="C76">
        <v>3447.9659999999999</v>
      </c>
      <c r="D76" t="s">
        <v>9</v>
      </c>
      <c r="E76" t="s">
        <v>36</v>
      </c>
      <c r="F76" t="s">
        <v>67</v>
      </c>
      <c r="G76" t="s">
        <v>67</v>
      </c>
      <c r="H76" t="s">
        <v>188</v>
      </c>
      <c r="I76" t="s">
        <v>60</v>
      </c>
      <c r="J76" t="s">
        <v>37</v>
      </c>
      <c r="K76" t="s">
        <v>189</v>
      </c>
      <c r="L76">
        <v>0</v>
      </c>
      <c r="M76">
        <f t="array" ref="M76">MIN(IF($A$2:$A$101=A76,$C$2:$C$101))</f>
        <v>3420.6770000000001</v>
      </c>
      <c r="N76">
        <f t="shared" si="2"/>
        <v>27.28899999999976</v>
      </c>
      <c r="O76" t="str">
        <f t="shared" si="3"/>
        <v>0.98 (0.90, 1.07)</v>
      </c>
    </row>
    <row r="77" spans="1:15" x14ac:dyDescent="0.25">
      <c r="A77" t="s">
        <v>91</v>
      </c>
      <c r="B77" t="s">
        <v>99</v>
      </c>
      <c r="C77">
        <v>3447.9659999999999</v>
      </c>
      <c r="D77" t="s">
        <v>9</v>
      </c>
      <c r="E77" t="s">
        <v>36</v>
      </c>
      <c r="F77" t="s">
        <v>67</v>
      </c>
      <c r="G77" t="s">
        <v>67</v>
      </c>
      <c r="H77" t="s">
        <v>188</v>
      </c>
      <c r="I77" t="s">
        <v>60</v>
      </c>
      <c r="J77" t="s">
        <v>37</v>
      </c>
      <c r="K77" t="s">
        <v>189</v>
      </c>
      <c r="L77">
        <v>0</v>
      </c>
      <c r="M77">
        <f t="array" ref="M77">MIN(IF($A$2:$A$101=A77,$C$2:$C$101))</f>
        <v>3420.6770000000001</v>
      </c>
      <c r="N77">
        <f t="shared" si="2"/>
        <v>27.28899999999976</v>
      </c>
      <c r="O77" t="str">
        <f t="shared" si="3"/>
        <v>0.98 (0.90, 1.07)</v>
      </c>
    </row>
    <row r="78" spans="1:15" s="5" customFormat="1" x14ac:dyDescent="0.25">
      <c r="A78" s="5" t="s">
        <v>91</v>
      </c>
      <c r="B78" s="5" t="s">
        <v>100</v>
      </c>
      <c r="C78" s="5">
        <v>3434.328</v>
      </c>
      <c r="D78" s="5" t="s">
        <v>9</v>
      </c>
      <c r="E78" s="5" t="s">
        <v>36</v>
      </c>
      <c r="F78" s="5" t="s">
        <v>54</v>
      </c>
      <c r="G78" s="5" t="s">
        <v>67</v>
      </c>
      <c r="H78" s="5" t="s">
        <v>190</v>
      </c>
      <c r="I78" s="5" t="s">
        <v>55</v>
      </c>
      <c r="J78" s="5" t="s">
        <v>13</v>
      </c>
      <c r="K78" s="5" t="s">
        <v>191</v>
      </c>
      <c r="L78" s="5">
        <v>0</v>
      </c>
      <c r="M78" s="5">
        <f t="array" ref="M78">MIN(IF($A$2:$A$101=A78,$C$2:$C$101))</f>
        <v>3420.6770000000001</v>
      </c>
      <c r="N78" s="5">
        <f t="shared" si="2"/>
        <v>13.65099999999984</v>
      </c>
      <c r="O78" t="str">
        <f t="shared" si="3"/>
        <v>0.98 (0.91, 1.05)</v>
      </c>
    </row>
    <row r="79" spans="1:15" x14ac:dyDescent="0.25">
      <c r="A79" t="s">
        <v>91</v>
      </c>
      <c r="B79" t="s">
        <v>101</v>
      </c>
      <c r="C79">
        <v>3434.3290000000002</v>
      </c>
      <c r="D79" t="s">
        <v>9</v>
      </c>
      <c r="E79" t="s">
        <v>36</v>
      </c>
      <c r="F79" t="s">
        <v>54</v>
      </c>
      <c r="G79" t="s">
        <v>67</v>
      </c>
      <c r="H79" t="s">
        <v>190</v>
      </c>
      <c r="I79" t="s">
        <v>55</v>
      </c>
      <c r="J79" t="s">
        <v>13</v>
      </c>
      <c r="K79" t="s">
        <v>191</v>
      </c>
      <c r="L79">
        <v>0</v>
      </c>
      <c r="M79">
        <f t="array" ref="M79">MIN(IF($A$2:$A$101=A79,$C$2:$C$101))</f>
        <v>3420.6770000000001</v>
      </c>
      <c r="N79">
        <f t="shared" si="2"/>
        <v>13.652000000000044</v>
      </c>
      <c r="O79" t="str">
        <f t="shared" si="3"/>
        <v>0.98 (0.91, 1.05)</v>
      </c>
    </row>
    <row r="80" spans="1:15" x14ac:dyDescent="0.25">
      <c r="A80" t="s">
        <v>91</v>
      </c>
      <c r="B80" t="s">
        <v>102</v>
      </c>
      <c r="C80">
        <v>3464.9549999999999</v>
      </c>
      <c r="D80" t="s">
        <v>9</v>
      </c>
      <c r="E80" t="s">
        <v>110</v>
      </c>
      <c r="F80" t="s">
        <v>54</v>
      </c>
      <c r="G80" t="s">
        <v>67</v>
      </c>
      <c r="H80" t="s">
        <v>192</v>
      </c>
      <c r="I80" t="s">
        <v>111</v>
      </c>
      <c r="J80" t="s">
        <v>10</v>
      </c>
      <c r="K80" t="s">
        <v>193</v>
      </c>
      <c r="L80">
        <v>0</v>
      </c>
      <c r="M80">
        <f t="array" ref="M80">MIN(IF($A$2:$A$101=A80,$C$2:$C$101))</f>
        <v>3420.6770000000001</v>
      </c>
      <c r="N80">
        <f t="shared" si="2"/>
        <v>44.277999999999793</v>
      </c>
      <c r="O80" t="str">
        <f t="shared" si="3"/>
        <v>0.94 (0.87, 1.02)</v>
      </c>
    </row>
    <row r="81" spans="1:15" x14ac:dyDescent="0.25">
      <c r="A81" t="s">
        <v>91</v>
      </c>
      <c r="B81" t="s">
        <v>103</v>
      </c>
      <c r="C81">
        <v>3464.9560000000001</v>
      </c>
      <c r="D81" t="s">
        <v>9</v>
      </c>
      <c r="E81" t="s">
        <v>110</v>
      </c>
      <c r="F81" t="s">
        <v>54</v>
      </c>
      <c r="G81" t="s">
        <v>67</v>
      </c>
      <c r="H81" t="s">
        <v>192</v>
      </c>
      <c r="I81" t="s">
        <v>111</v>
      </c>
      <c r="J81" t="s">
        <v>10</v>
      </c>
      <c r="K81" t="s">
        <v>193</v>
      </c>
      <c r="L81">
        <v>0</v>
      </c>
      <c r="M81">
        <f t="array" ref="M81">MIN(IF($A$2:$A$101=A81,$C$2:$C$101))</f>
        <v>3420.6770000000001</v>
      </c>
      <c r="N81">
        <f t="shared" si="2"/>
        <v>44.278999999999996</v>
      </c>
      <c r="O81" t="str">
        <f t="shared" si="3"/>
        <v>0.94 (0.87, 1.02)</v>
      </c>
    </row>
    <row r="82" spans="1:15" s="2" customFormat="1" x14ac:dyDescent="0.25">
      <c r="A82" s="2" t="s">
        <v>90</v>
      </c>
      <c r="B82" s="2" t="s">
        <v>8</v>
      </c>
      <c r="C82" s="2">
        <v>4823.8620000000001</v>
      </c>
      <c r="D82" s="2" t="s">
        <v>9</v>
      </c>
      <c r="E82" s="2" t="s">
        <v>76</v>
      </c>
      <c r="F82" s="2" t="s">
        <v>67</v>
      </c>
      <c r="G82" s="2" t="s">
        <v>67</v>
      </c>
      <c r="H82" s="2" t="s">
        <v>83</v>
      </c>
      <c r="I82" s="2" t="s">
        <v>31</v>
      </c>
      <c r="J82" s="2" t="s">
        <v>77</v>
      </c>
      <c r="K82" s="3">
        <v>5.9999999999999995E-4</v>
      </c>
      <c r="L82" s="2">
        <v>0</v>
      </c>
      <c r="M82" s="2">
        <f t="array" ref="M82">MIN(IF($A$2:$A$101=A82,$C$2:$C$101))</f>
        <v>4823.8620000000001</v>
      </c>
      <c r="N82" s="2">
        <f t="shared" si="2"/>
        <v>0</v>
      </c>
      <c r="O82" t="str">
        <f t="shared" si="3"/>
        <v>1.14 (1.06, 1.23)</v>
      </c>
    </row>
    <row r="83" spans="1:15" x14ac:dyDescent="0.25">
      <c r="A83" t="s">
        <v>90</v>
      </c>
      <c r="B83" t="s">
        <v>14</v>
      </c>
      <c r="C83">
        <v>4823.8630000000003</v>
      </c>
      <c r="D83" t="s">
        <v>9</v>
      </c>
      <c r="E83" t="s">
        <v>76</v>
      </c>
      <c r="F83" t="s">
        <v>67</v>
      </c>
      <c r="G83" t="s">
        <v>67</v>
      </c>
      <c r="H83" t="s">
        <v>83</v>
      </c>
      <c r="I83" t="s">
        <v>31</v>
      </c>
      <c r="J83" t="s">
        <v>77</v>
      </c>
      <c r="K83" s="1">
        <v>5.9999999999999995E-4</v>
      </c>
      <c r="L83">
        <v>0</v>
      </c>
      <c r="M83">
        <f t="array" ref="M83">MIN(IF($A$2:$A$101=A83,$C$2:$C$101))</f>
        <v>4823.8620000000001</v>
      </c>
      <c r="N83">
        <f t="shared" si="2"/>
        <v>1.0000000002037268E-3</v>
      </c>
      <c r="O83" t="str">
        <f t="shared" si="3"/>
        <v>1.14 (1.06, 1.23)</v>
      </c>
    </row>
    <row r="84" spans="1:15" x14ac:dyDescent="0.25">
      <c r="A84" t="s">
        <v>90</v>
      </c>
      <c r="B84" t="s">
        <v>15</v>
      </c>
      <c r="C84">
        <v>4836.3850000000002</v>
      </c>
      <c r="D84" t="s">
        <v>9</v>
      </c>
      <c r="E84" t="s">
        <v>194</v>
      </c>
      <c r="F84" t="s">
        <v>54</v>
      </c>
      <c r="G84" t="s">
        <v>67</v>
      </c>
      <c r="H84" t="s">
        <v>195</v>
      </c>
      <c r="I84" t="s">
        <v>31</v>
      </c>
      <c r="J84" t="s">
        <v>79</v>
      </c>
      <c r="K84" s="1">
        <v>8.9999999999999998E-4</v>
      </c>
      <c r="L84">
        <v>0</v>
      </c>
      <c r="M84">
        <f t="array" ref="M84">MIN(IF($A$2:$A$101=A84,$C$2:$C$101))</f>
        <v>4823.8620000000001</v>
      </c>
      <c r="N84">
        <f t="shared" si="2"/>
        <v>12.523000000000138</v>
      </c>
      <c r="O84" t="str">
        <f t="shared" si="3"/>
        <v>1.15 (1.06, 1.26)</v>
      </c>
    </row>
    <row r="85" spans="1:15" x14ac:dyDescent="0.25">
      <c r="A85" t="s">
        <v>90</v>
      </c>
      <c r="B85" t="s">
        <v>19</v>
      </c>
      <c r="C85">
        <v>4836.3860000000004</v>
      </c>
      <c r="D85" t="s">
        <v>9</v>
      </c>
      <c r="E85" t="s">
        <v>194</v>
      </c>
      <c r="F85" t="s">
        <v>54</v>
      </c>
      <c r="G85" t="s">
        <v>67</v>
      </c>
      <c r="H85" t="s">
        <v>195</v>
      </c>
      <c r="I85" t="s">
        <v>31</v>
      </c>
      <c r="J85" t="s">
        <v>79</v>
      </c>
      <c r="K85" s="1">
        <v>8.9999999999999998E-4</v>
      </c>
      <c r="L85">
        <v>0</v>
      </c>
      <c r="M85">
        <f t="array" ref="M85">MIN(IF($A$2:$A$101=A85,$C$2:$C$101))</f>
        <v>4823.8620000000001</v>
      </c>
      <c r="N85">
        <f t="shared" si="2"/>
        <v>12.524000000000342</v>
      </c>
      <c r="O85" t="str">
        <f t="shared" si="3"/>
        <v>1.15 (1.06, 1.26)</v>
      </c>
    </row>
    <row r="86" spans="1:15" s="2" customFormat="1" x14ac:dyDescent="0.25">
      <c r="A86" s="2" t="s">
        <v>90</v>
      </c>
      <c r="B86" s="2" t="s">
        <v>21</v>
      </c>
      <c r="C86" s="2">
        <v>4831.9009999999998</v>
      </c>
      <c r="D86" s="2" t="s">
        <v>9</v>
      </c>
      <c r="E86" s="2" t="s">
        <v>80</v>
      </c>
      <c r="F86" s="2" t="s">
        <v>67</v>
      </c>
      <c r="G86" s="2" t="s">
        <v>67</v>
      </c>
      <c r="H86" s="2" t="s">
        <v>81</v>
      </c>
      <c r="I86" s="2" t="s">
        <v>40</v>
      </c>
      <c r="J86" s="2" t="s">
        <v>35</v>
      </c>
      <c r="K86" s="2" t="s">
        <v>82</v>
      </c>
      <c r="L86" s="2">
        <v>0</v>
      </c>
      <c r="M86" s="2">
        <f t="array" ref="M86">MIN(IF($A$2:$A$101=A86,$C$2:$C$101))</f>
        <v>4823.8620000000001</v>
      </c>
      <c r="N86" s="2">
        <f t="shared" si="2"/>
        <v>8.0389999999997599</v>
      </c>
      <c r="O86" t="str">
        <f t="shared" si="3"/>
        <v>1.13 (1.04, 1.22)</v>
      </c>
    </row>
    <row r="87" spans="1:15" x14ac:dyDescent="0.25">
      <c r="A87" t="s">
        <v>90</v>
      </c>
      <c r="B87" t="s">
        <v>24</v>
      </c>
      <c r="C87">
        <v>4831.902</v>
      </c>
      <c r="D87" t="s">
        <v>9</v>
      </c>
      <c r="E87" t="s">
        <v>80</v>
      </c>
      <c r="F87" t="s">
        <v>67</v>
      </c>
      <c r="G87" t="s">
        <v>67</v>
      </c>
      <c r="H87" t="s">
        <v>81</v>
      </c>
      <c r="I87" t="s">
        <v>40</v>
      </c>
      <c r="J87" t="s">
        <v>35</v>
      </c>
      <c r="K87" t="s">
        <v>82</v>
      </c>
      <c r="L87">
        <v>0</v>
      </c>
      <c r="M87">
        <f t="array" ref="M87">MIN(IF($A$2:$A$101=A87,$C$2:$C$101))</f>
        <v>4823.8620000000001</v>
      </c>
      <c r="N87">
        <f t="shared" si="2"/>
        <v>8.0399999999999636</v>
      </c>
      <c r="O87" t="str">
        <f t="shared" si="3"/>
        <v>1.13 (1.04, 1.22)</v>
      </c>
    </row>
    <row r="88" spans="1:15" x14ac:dyDescent="0.25">
      <c r="A88" t="s">
        <v>90</v>
      </c>
      <c r="B88" t="s">
        <v>25</v>
      </c>
      <c r="C88">
        <v>4823.8620000000001</v>
      </c>
      <c r="D88" t="s">
        <v>9</v>
      </c>
      <c r="E88" t="s">
        <v>76</v>
      </c>
      <c r="F88" t="s">
        <v>67</v>
      </c>
      <c r="G88" t="s">
        <v>67</v>
      </c>
      <c r="H88" t="s">
        <v>83</v>
      </c>
      <c r="I88" t="s">
        <v>31</v>
      </c>
      <c r="J88" t="s">
        <v>77</v>
      </c>
      <c r="K88" s="1">
        <v>5.9999999999999995E-4</v>
      </c>
      <c r="L88">
        <v>0</v>
      </c>
      <c r="M88">
        <f t="array" ref="M88">MIN(IF($A$2:$A$101=A88,$C$2:$C$101))</f>
        <v>4823.8620000000001</v>
      </c>
      <c r="N88">
        <f t="shared" si="2"/>
        <v>0</v>
      </c>
      <c r="O88" t="str">
        <f t="shared" si="3"/>
        <v>1.14 (1.06, 1.23)</v>
      </c>
    </row>
    <row r="89" spans="1:15" x14ac:dyDescent="0.25">
      <c r="A89" t="s">
        <v>90</v>
      </c>
      <c r="B89" t="s">
        <v>28</v>
      </c>
      <c r="C89">
        <v>4823.8630000000003</v>
      </c>
      <c r="D89" t="s">
        <v>9</v>
      </c>
      <c r="E89" t="s">
        <v>76</v>
      </c>
      <c r="F89" t="s">
        <v>67</v>
      </c>
      <c r="G89" t="s">
        <v>67</v>
      </c>
      <c r="H89" t="s">
        <v>83</v>
      </c>
      <c r="I89" t="s">
        <v>31</v>
      </c>
      <c r="J89" t="s">
        <v>77</v>
      </c>
      <c r="K89" s="1">
        <v>5.9999999999999995E-4</v>
      </c>
      <c r="L89">
        <v>0</v>
      </c>
      <c r="M89">
        <f t="array" ref="M89">MIN(IF($A$2:$A$101=A89,$C$2:$C$101))</f>
        <v>4823.8620000000001</v>
      </c>
      <c r="N89">
        <f t="shared" si="2"/>
        <v>1.0000000002037268E-3</v>
      </c>
      <c r="O89" t="str">
        <f t="shared" si="3"/>
        <v>1.14 (1.06, 1.23)</v>
      </c>
    </row>
    <row r="90" spans="1:15" s="5" customFormat="1" x14ac:dyDescent="0.25">
      <c r="A90" s="5" t="s">
        <v>90</v>
      </c>
      <c r="B90" s="5" t="s">
        <v>29</v>
      </c>
      <c r="C90" s="5">
        <v>4837.0950000000003</v>
      </c>
      <c r="D90" s="5" t="s">
        <v>9</v>
      </c>
      <c r="E90" s="5" t="s">
        <v>112</v>
      </c>
      <c r="F90" s="5" t="s">
        <v>54</v>
      </c>
      <c r="G90" s="5" t="s">
        <v>67</v>
      </c>
      <c r="H90" s="5" t="s">
        <v>45</v>
      </c>
      <c r="I90" s="5" t="s">
        <v>10</v>
      </c>
      <c r="J90" s="5" t="s">
        <v>85</v>
      </c>
      <c r="K90" s="5" t="s">
        <v>46</v>
      </c>
      <c r="L90" s="5">
        <v>0</v>
      </c>
      <c r="M90" s="5">
        <f t="array" ref="M90">MIN(IF($A$2:$A$101=A90,$C$2:$C$101))</f>
        <v>4823.8620000000001</v>
      </c>
      <c r="N90" s="5">
        <f t="shared" si="2"/>
        <v>13.233000000000175</v>
      </c>
      <c r="O90" t="str">
        <f t="shared" si="3"/>
        <v>1.11 (1.02, 1.21)</v>
      </c>
    </row>
    <row r="91" spans="1:15" x14ac:dyDescent="0.25">
      <c r="A91" t="s">
        <v>90</v>
      </c>
      <c r="B91" t="s">
        <v>32</v>
      </c>
      <c r="C91">
        <v>4837.0959999999995</v>
      </c>
      <c r="D91" t="s">
        <v>9</v>
      </c>
      <c r="E91" t="s">
        <v>112</v>
      </c>
      <c r="F91" t="s">
        <v>54</v>
      </c>
      <c r="G91" t="s">
        <v>67</v>
      </c>
      <c r="H91" t="s">
        <v>45</v>
      </c>
      <c r="I91" t="s">
        <v>10</v>
      </c>
      <c r="J91" t="s">
        <v>85</v>
      </c>
      <c r="K91" t="s">
        <v>46</v>
      </c>
      <c r="L91">
        <v>0</v>
      </c>
      <c r="M91">
        <f t="array" ref="M91">MIN(IF($A$2:$A$101=A91,$C$2:$C$101))</f>
        <v>4823.8620000000001</v>
      </c>
      <c r="N91">
        <f t="shared" si="2"/>
        <v>13.233999999999469</v>
      </c>
      <c r="O91" t="str">
        <f t="shared" si="3"/>
        <v>1.11 (1.02, 1.21)</v>
      </c>
    </row>
    <row r="92" spans="1:15" x14ac:dyDescent="0.25">
      <c r="A92" t="s">
        <v>90</v>
      </c>
      <c r="B92" t="s">
        <v>33</v>
      </c>
      <c r="C92">
        <v>4857.4719999999998</v>
      </c>
      <c r="D92" t="s">
        <v>9</v>
      </c>
      <c r="E92" t="s">
        <v>80</v>
      </c>
      <c r="F92" t="s">
        <v>54</v>
      </c>
      <c r="G92" t="s">
        <v>72</v>
      </c>
      <c r="H92" t="s">
        <v>86</v>
      </c>
      <c r="I92" t="s">
        <v>34</v>
      </c>
      <c r="J92" t="s">
        <v>87</v>
      </c>
      <c r="K92" t="s">
        <v>88</v>
      </c>
      <c r="L92">
        <v>0</v>
      </c>
      <c r="M92">
        <f t="array" ref="M92">MIN(IF($A$2:$A$101=A92,$C$2:$C$101))</f>
        <v>4823.8620000000001</v>
      </c>
      <c r="N92">
        <f t="shared" si="2"/>
        <v>33.609999999999673</v>
      </c>
      <c r="O92" t="str">
        <f t="shared" si="3"/>
        <v>1.13 (1.03, 1.25)</v>
      </c>
    </row>
    <row r="93" spans="1:15" x14ac:dyDescent="0.25">
      <c r="A93" t="s">
        <v>90</v>
      </c>
      <c r="B93" t="s">
        <v>39</v>
      </c>
      <c r="C93">
        <v>4857.473</v>
      </c>
      <c r="D93" t="s">
        <v>9</v>
      </c>
      <c r="E93" t="s">
        <v>80</v>
      </c>
      <c r="F93" t="s">
        <v>54</v>
      </c>
      <c r="G93" t="s">
        <v>72</v>
      </c>
      <c r="H93" t="s">
        <v>86</v>
      </c>
      <c r="I93" t="s">
        <v>34</v>
      </c>
      <c r="J93" t="s">
        <v>87</v>
      </c>
      <c r="K93" t="s">
        <v>88</v>
      </c>
      <c r="L93">
        <v>0</v>
      </c>
      <c r="M93">
        <f t="array" ref="M93">MIN(IF($A$2:$A$101=A93,$C$2:$C$101))</f>
        <v>4823.8620000000001</v>
      </c>
      <c r="N93">
        <f t="shared" si="2"/>
        <v>33.610999999999876</v>
      </c>
      <c r="O93" t="str">
        <f t="shared" si="3"/>
        <v>1.13 (1.03, 1.25)</v>
      </c>
    </row>
    <row r="94" spans="1:15" x14ac:dyDescent="0.25">
      <c r="A94" t="s">
        <v>90</v>
      </c>
      <c r="B94" t="s">
        <v>96</v>
      </c>
      <c r="C94">
        <v>4823.8620000000001</v>
      </c>
      <c r="D94" t="s">
        <v>9</v>
      </c>
      <c r="E94" t="s">
        <v>76</v>
      </c>
      <c r="F94" t="s">
        <v>67</v>
      </c>
      <c r="G94" t="s">
        <v>67</v>
      </c>
      <c r="H94" t="s">
        <v>83</v>
      </c>
      <c r="I94" t="s">
        <v>31</v>
      </c>
      <c r="J94" t="s">
        <v>77</v>
      </c>
      <c r="K94" s="1">
        <v>5.9999999999999995E-4</v>
      </c>
      <c r="L94">
        <v>1</v>
      </c>
      <c r="M94">
        <f t="array" ref="M94">MIN(IF($A$2:$A$101=A94,$C$2:$C$101))</f>
        <v>4823.8620000000001</v>
      </c>
      <c r="N94">
        <f t="shared" si="2"/>
        <v>0</v>
      </c>
      <c r="O94" t="str">
        <f t="shared" si="3"/>
        <v>1.14 (1.06, 1.23)</v>
      </c>
    </row>
    <row r="95" spans="1:15" x14ac:dyDescent="0.25">
      <c r="A95" t="s">
        <v>90</v>
      </c>
      <c r="B95" t="s">
        <v>97</v>
      </c>
      <c r="C95">
        <v>4823.8630000000003</v>
      </c>
      <c r="D95" t="s">
        <v>9</v>
      </c>
      <c r="E95" t="s">
        <v>76</v>
      </c>
      <c r="F95" t="s">
        <v>67</v>
      </c>
      <c r="G95" t="s">
        <v>67</v>
      </c>
      <c r="H95" t="s">
        <v>83</v>
      </c>
      <c r="I95" t="s">
        <v>31</v>
      </c>
      <c r="J95" t="s">
        <v>77</v>
      </c>
      <c r="K95" s="1">
        <v>5.9999999999999995E-4</v>
      </c>
      <c r="L95">
        <v>0</v>
      </c>
      <c r="M95">
        <f t="array" ref="M95">MIN(IF($A$2:$A$101=A95,$C$2:$C$101))</f>
        <v>4823.8620000000001</v>
      </c>
      <c r="N95">
        <f t="shared" si="2"/>
        <v>1.0000000002037268E-3</v>
      </c>
      <c r="O95" t="str">
        <f t="shared" si="3"/>
        <v>1.14 (1.06, 1.23)</v>
      </c>
    </row>
    <row r="96" spans="1:15" x14ac:dyDescent="0.25">
      <c r="A96" t="s">
        <v>90</v>
      </c>
      <c r="B96" t="s">
        <v>98</v>
      </c>
      <c r="C96">
        <v>4846.8869999999997</v>
      </c>
      <c r="D96" t="s">
        <v>9</v>
      </c>
      <c r="E96" t="s">
        <v>74</v>
      </c>
      <c r="F96" t="s">
        <v>67</v>
      </c>
      <c r="G96" t="s">
        <v>67</v>
      </c>
      <c r="H96" t="s">
        <v>196</v>
      </c>
      <c r="I96" t="s">
        <v>34</v>
      </c>
      <c r="J96" t="s">
        <v>35</v>
      </c>
      <c r="K96" t="s">
        <v>197</v>
      </c>
      <c r="L96">
        <v>0</v>
      </c>
      <c r="M96">
        <f t="array" ref="M96">MIN(IF($A$2:$A$101=A96,$C$2:$C$101))</f>
        <v>4823.8620000000001</v>
      </c>
      <c r="N96">
        <f t="shared" si="2"/>
        <v>23.024999999999636</v>
      </c>
      <c r="O96" t="str">
        <f t="shared" si="3"/>
        <v>1.12 (1.03, 1.22)</v>
      </c>
    </row>
    <row r="97" spans="1:15" x14ac:dyDescent="0.25">
      <c r="A97" t="s">
        <v>90</v>
      </c>
      <c r="B97" t="s">
        <v>99</v>
      </c>
      <c r="C97">
        <v>4846.8879999999999</v>
      </c>
      <c r="D97" t="s">
        <v>9</v>
      </c>
      <c r="E97" t="s">
        <v>74</v>
      </c>
      <c r="F97" t="s">
        <v>67</v>
      </c>
      <c r="G97" t="s">
        <v>67</v>
      </c>
      <c r="H97" t="s">
        <v>196</v>
      </c>
      <c r="I97" t="s">
        <v>34</v>
      </c>
      <c r="J97" t="s">
        <v>35</v>
      </c>
      <c r="K97" t="s">
        <v>197</v>
      </c>
      <c r="L97">
        <v>0</v>
      </c>
      <c r="M97">
        <f t="array" ref="M97">MIN(IF($A$2:$A$101=A97,$C$2:$C$101))</f>
        <v>4823.8620000000001</v>
      </c>
      <c r="N97">
        <f t="shared" si="2"/>
        <v>23.02599999999984</v>
      </c>
      <c r="O97" t="str">
        <f t="shared" si="3"/>
        <v>1.12 (1.03, 1.22)</v>
      </c>
    </row>
    <row r="98" spans="1:15" s="5" customFormat="1" x14ac:dyDescent="0.25">
      <c r="A98" s="5" t="s">
        <v>90</v>
      </c>
      <c r="B98" s="5" t="s">
        <v>100</v>
      </c>
      <c r="C98" s="5">
        <v>4839.3280000000004</v>
      </c>
      <c r="D98" s="5" t="s">
        <v>9</v>
      </c>
      <c r="E98" s="5" t="s">
        <v>112</v>
      </c>
      <c r="F98" s="5" t="s">
        <v>54</v>
      </c>
      <c r="G98" s="5" t="s">
        <v>67</v>
      </c>
      <c r="H98" s="5" t="s">
        <v>198</v>
      </c>
      <c r="I98" s="5" t="s">
        <v>10</v>
      </c>
      <c r="J98" s="5" t="s">
        <v>113</v>
      </c>
      <c r="K98" s="5" t="s">
        <v>199</v>
      </c>
      <c r="L98" s="5">
        <v>0</v>
      </c>
      <c r="M98" s="5">
        <f t="array" ref="M98">MIN(IF($A$2:$A$101=A98,$C$2:$C$101))</f>
        <v>4823.8620000000001</v>
      </c>
      <c r="N98" s="5">
        <f t="shared" si="2"/>
        <v>15.466000000000349</v>
      </c>
      <c r="O98" t="str">
        <f t="shared" si="3"/>
        <v>1.11 (1.02, 1.20)</v>
      </c>
    </row>
    <row r="99" spans="1:15" x14ac:dyDescent="0.25">
      <c r="A99" t="s">
        <v>90</v>
      </c>
      <c r="B99" t="s">
        <v>101</v>
      </c>
      <c r="C99">
        <v>4839.3289999999997</v>
      </c>
      <c r="D99" t="s">
        <v>9</v>
      </c>
      <c r="E99" t="s">
        <v>112</v>
      </c>
      <c r="F99" t="s">
        <v>54</v>
      </c>
      <c r="G99" t="s">
        <v>67</v>
      </c>
      <c r="H99" t="s">
        <v>198</v>
      </c>
      <c r="I99" t="s">
        <v>10</v>
      </c>
      <c r="J99" t="s">
        <v>113</v>
      </c>
      <c r="K99" t="s">
        <v>199</v>
      </c>
      <c r="L99">
        <v>0</v>
      </c>
      <c r="M99">
        <f t="array" ref="M99">MIN(IF($A$2:$A$101=A99,$C$2:$C$101))</f>
        <v>4823.8620000000001</v>
      </c>
      <c r="N99">
        <f t="shared" si="2"/>
        <v>15.466999999999643</v>
      </c>
      <c r="O99" t="str">
        <f t="shared" si="3"/>
        <v>1.11 (1.02, 1.20)</v>
      </c>
    </row>
    <row r="100" spans="1:15" x14ac:dyDescent="0.25">
      <c r="A100" t="s">
        <v>90</v>
      </c>
      <c r="B100" t="s">
        <v>102</v>
      </c>
      <c r="C100">
        <v>4869.9849999999997</v>
      </c>
      <c r="D100" t="s">
        <v>9</v>
      </c>
      <c r="E100" t="s">
        <v>51</v>
      </c>
      <c r="F100" t="s">
        <v>67</v>
      </c>
      <c r="G100" t="s">
        <v>72</v>
      </c>
      <c r="H100" t="s">
        <v>200</v>
      </c>
      <c r="I100" t="s">
        <v>18</v>
      </c>
      <c r="J100" t="s">
        <v>113</v>
      </c>
      <c r="K100" t="s">
        <v>201</v>
      </c>
      <c r="L100">
        <v>0</v>
      </c>
      <c r="M100">
        <f t="array" ref="M100">MIN(IF($A$2:$A$101=A100,$C$2:$C$101))</f>
        <v>4823.8620000000001</v>
      </c>
      <c r="N100">
        <f t="shared" si="2"/>
        <v>46.122999999999593</v>
      </c>
      <c r="O100" t="str">
        <f t="shared" si="3"/>
        <v>1.09 (0.99, 1.20)</v>
      </c>
    </row>
    <row r="101" spans="1:15" x14ac:dyDescent="0.25">
      <c r="A101" t="s">
        <v>90</v>
      </c>
      <c r="B101" t="s">
        <v>103</v>
      </c>
      <c r="C101">
        <v>4869.9859999999999</v>
      </c>
      <c r="D101" t="s">
        <v>9</v>
      </c>
      <c r="E101" t="s">
        <v>51</v>
      </c>
      <c r="F101" t="s">
        <v>67</v>
      </c>
      <c r="G101" t="s">
        <v>72</v>
      </c>
      <c r="H101" t="s">
        <v>200</v>
      </c>
      <c r="I101" t="s">
        <v>18</v>
      </c>
      <c r="J101" t="s">
        <v>113</v>
      </c>
      <c r="K101" t="s">
        <v>201</v>
      </c>
      <c r="L101">
        <v>0</v>
      </c>
      <c r="M101">
        <f t="array" ref="M101">MIN(IF($A$2:$A$101=A101,$C$2:$C$101))</f>
        <v>4823.8620000000001</v>
      </c>
      <c r="N101">
        <f t="shared" si="2"/>
        <v>46.123999999999796</v>
      </c>
      <c r="O101" t="str">
        <f t="shared" si="3"/>
        <v>1.09 (0.99, 1.20)</v>
      </c>
    </row>
  </sheetData>
  <autoFilter ref="A1:O101" xr:uid="{B32B3FF0-5BBB-4A43-AC4E-72A468D623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AA50-BF7D-40E9-8B28-46345A920E22}">
  <dimension ref="A1:K101"/>
  <sheetViews>
    <sheetView tabSelected="1" workbookViewId="0">
      <selection activeCell="H2" sqref="H2"/>
    </sheetView>
  </sheetViews>
  <sheetFormatPr baseColWidth="10" defaultRowHeight="15" x14ac:dyDescent="0.25"/>
  <cols>
    <col min="4" max="7" width="0" hidden="1" customWidth="1"/>
  </cols>
  <sheetData>
    <row r="1" spans="1:11" x14ac:dyDescent="0.25">
      <c r="A1" s="4" t="s">
        <v>95</v>
      </c>
      <c r="B1" s="4" t="s">
        <v>0</v>
      </c>
      <c r="C1" s="4" t="s">
        <v>1</v>
      </c>
      <c r="D1" s="4" t="s">
        <v>7</v>
      </c>
      <c r="E1" s="4" t="s">
        <v>117</v>
      </c>
      <c r="F1" s="4" t="s">
        <v>118</v>
      </c>
      <c r="G1" s="4" t="s">
        <v>114</v>
      </c>
      <c r="H1" s="4" t="s">
        <v>1</v>
      </c>
      <c r="I1" s="4" t="s">
        <v>202</v>
      </c>
      <c r="J1" s="4" t="s">
        <v>393</v>
      </c>
    </row>
    <row r="2" spans="1:11" x14ac:dyDescent="0.25">
      <c r="A2" s="2" t="s">
        <v>94</v>
      </c>
      <c r="B2" s="2" t="s">
        <v>8</v>
      </c>
      <c r="C2" s="2">
        <v>19452.855</v>
      </c>
      <c r="D2" s="2" t="s">
        <v>27</v>
      </c>
      <c r="E2" s="2">
        <v>1</v>
      </c>
      <c r="F2" s="2">
        <f t="array" ref="F2">MIN(IF($A$2:$A$101=A2,$C$2:$C$101))</f>
        <v>19452.855</v>
      </c>
      <c r="G2" s="2">
        <f>C2-F2</f>
        <v>0</v>
      </c>
      <c r="H2" s="2" t="str">
        <f>SUBSTITUTE(TEXT(VALUE(SUBSTITUTE(C2, ".", ",")), "0,0"),",",".")</f>
        <v>19452.9</v>
      </c>
      <c r="I2" t="s">
        <v>360</v>
      </c>
      <c r="J2" t="str">
        <f>SUBSTITUTE(TEXT(VALUE(SUBSTITUTE(D2, ".", ",")), "0,0000"),",",".")</f>
        <v>0.0750</v>
      </c>
      <c r="K2">
        <f>VALUE(SUBSTITUTE(D2, ".", ","))</f>
        <v>7.4999999999999997E-2</v>
      </c>
    </row>
    <row r="3" spans="1:11" x14ac:dyDescent="0.25">
      <c r="A3" t="s">
        <v>94</v>
      </c>
      <c r="B3" t="s">
        <v>14</v>
      </c>
      <c r="C3">
        <v>19452.859</v>
      </c>
      <c r="D3" t="s">
        <v>27</v>
      </c>
      <c r="E3">
        <v>0</v>
      </c>
      <c r="F3">
        <f t="array" ref="F3">MIN(IF($A$2:$A$101=A3,$C$2:$C$101))</f>
        <v>19452.855</v>
      </c>
      <c r="G3">
        <f>C3-F3</f>
        <v>4.0000000008149073E-3</v>
      </c>
      <c r="H3" s="2" t="str">
        <f t="shared" ref="H3:H66" si="0">SUBSTITUTE(TEXT(VALUE(SUBSTITUTE(C3, ".", ",")), "0,0"),",",".")</f>
        <v>19452.9</v>
      </c>
      <c r="I3" t="s">
        <v>360</v>
      </c>
      <c r="J3" t="str">
        <f t="shared" ref="J3:J66" si="1">SUBSTITUTE(TEXT(VALUE(SUBSTITUTE(D3, ".", ",")), "0,0000"),",",".")</f>
        <v>0.0750</v>
      </c>
      <c r="K3">
        <f t="shared" ref="K3:K66" si="2">VALUE(SUBSTITUTE(D3, ".", ","))</f>
        <v>7.4999999999999997E-2</v>
      </c>
    </row>
    <row r="4" spans="1:11" x14ac:dyDescent="0.25">
      <c r="A4" t="s">
        <v>94</v>
      </c>
      <c r="B4" t="s">
        <v>15</v>
      </c>
      <c r="C4">
        <v>19463.52</v>
      </c>
      <c r="D4" t="s">
        <v>159</v>
      </c>
      <c r="E4">
        <v>0</v>
      </c>
      <c r="F4">
        <f t="array" ref="F4">MIN(IF($A$2:$A$101=A4,$C$2:$C$101))</f>
        <v>19452.855</v>
      </c>
      <c r="G4">
        <f>C4-F4</f>
        <v>10.665000000000873</v>
      </c>
      <c r="H4" s="2" t="str">
        <f t="shared" si="0"/>
        <v>19463.5</v>
      </c>
      <c r="I4" t="s">
        <v>361</v>
      </c>
      <c r="J4" t="str">
        <f t="shared" si="1"/>
        <v>0.1665</v>
      </c>
      <c r="K4">
        <f t="shared" si="2"/>
        <v>0.16650000000000001</v>
      </c>
    </row>
    <row r="5" spans="1:11" x14ac:dyDescent="0.25">
      <c r="A5" t="s">
        <v>94</v>
      </c>
      <c r="B5" t="s">
        <v>19</v>
      </c>
      <c r="C5">
        <v>19463.524000000001</v>
      </c>
      <c r="D5" t="s">
        <v>159</v>
      </c>
      <c r="E5">
        <v>0</v>
      </c>
      <c r="F5">
        <f t="array" ref="F5">MIN(IF($A$2:$A$101=A5,$C$2:$C$101))</f>
        <v>19452.855</v>
      </c>
      <c r="G5">
        <f>C5-F5</f>
        <v>10.669000000001688</v>
      </c>
      <c r="H5" s="2" t="str">
        <f t="shared" si="0"/>
        <v>19463.5</v>
      </c>
      <c r="I5" t="s">
        <v>361</v>
      </c>
      <c r="J5" t="str">
        <f t="shared" si="1"/>
        <v>0.1665</v>
      </c>
      <c r="K5">
        <f t="shared" si="2"/>
        <v>0.16650000000000001</v>
      </c>
    </row>
    <row r="6" spans="1:11" x14ac:dyDescent="0.25">
      <c r="A6" s="2" t="s">
        <v>94</v>
      </c>
      <c r="B6" s="2" t="s">
        <v>21</v>
      </c>
      <c r="C6" s="2">
        <v>19457.642</v>
      </c>
      <c r="D6" s="2" t="s">
        <v>23</v>
      </c>
      <c r="E6" s="2">
        <v>0</v>
      </c>
      <c r="F6" s="2">
        <f t="array" ref="F6">MIN(IF($A$2:$A$101=A6,$C$2:$C$101))</f>
        <v>19452.855</v>
      </c>
      <c r="G6" s="2">
        <f>C6-F6</f>
        <v>4.7870000000002619</v>
      </c>
      <c r="H6" s="2" t="str">
        <f t="shared" si="0"/>
        <v>19457.6</v>
      </c>
      <c r="I6" t="s">
        <v>360</v>
      </c>
      <c r="J6" t="str">
        <f t="shared" si="1"/>
        <v>0.0838</v>
      </c>
      <c r="K6">
        <f t="shared" si="2"/>
        <v>8.3799999999999999E-2</v>
      </c>
    </row>
    <row r="7" spans="1:11" x14ac:dyDescent="0.25">
      <c r="A7" t="s">
        <v>94</v>
      </c>
      <c r="B7" t="s">
        <v>24</v>
      </c>
      <c r="C7">
        <v>19457.646000000001</v>
      </c>
      <c r="D7" t="s">
        <v>23</v>
      </c>
      <c r="E7">
        <v>0</v>
      </c>
      <c r="F7">
        <f t="array" ref="F7">MIN(IF($A$2:$A$101=A7,$C$2:$C$101))</f>
        <v>19452.855</v>
      </c>
      <c r="G7">
        <f>C7-F7</f>
        <v>4.7910000000010768</v>
      </c>
      <c r="H7" s="2" t="str">
        <f t="shared" si="0"/>
        <v>19457.6</v>
      </c>
      <c r="I7" t="s">
        <v>360</v>
      </c>
      <c r="J7" t="str">
        <f t="shared" si="1"/>
        <v>0.0838</v>
      </c>
      <c r="K7">
        <f t="shared" si="2"/>
        <v>8.3799999999999999E-2</v>
      </c>
    </row>
    <row r="8" spans="1:11" x14ac:dyDescent="0.25">
      <c r="A8" t="s">
        <v>94</v>
      </c>
      <c r="B8" t="s">
        <v>25</v>
      </c>
      <c r="C8">
        <v>19452.855</v>
      </c>
      <c r="D8" t="s">
        <v>27</v>
      </c>
      <c r="E8">
        <v>1</v>
      </c>
      <c r="F8">
        <f t="array" ref="F8">MIN(IF($A$2:$A$101=A8,$C$2:$C$101))</f>
        <v>19452.855</v>
      </c>
      <c r="G8">
        <f>C8-F8</f>
        <v>0</v>
      </c>
      <c r="H8" s="2" t="str">
        <f t="shared" si="0"/>
        <v>19452.9</v>
      </c>
      <c r="I8" t="s">
        <v>360</v>
      </c>
      <c r="J8" t="str">
        <f t="shared" si="1"/>
        <v>0.0750</v>
      </c>
      <c r="K8">
        <f t="shared" si="2"/>
        <v>7.4999999999999997E-2</v>
      </c>
    </row>
    <row r="9" spans="1:11" x14ac:dyDescent="0.25">
      <c r="A9" t="s">
        <v>94</v>
      </c>
      <c r="B9" t="s">
        <v>28</v>
      </c>
      <c r="C9">
        <v>19452.859</v>
      </c>
      <c r="D9" t="s">
        <v>27</v>
      </c>
      <c r="E9">
        <v>0</v>
      </c>
      <c r="F9">
        <f t="array" ref="F9">MIN(IF($A$2:$A$101=A9,$C$2:$C$101))</f>
        <v>19452.855</v>
      </c>
      <c r="G9">
        <f>C9-F9</f>
        <v>4.0000000008149073E-3</v>
      </c>
      <c r="H9" s="2" t="str">
        <f t="shared" si="0"/>
        <v>19452.9</v>
      </c>
      <c r="I9" t="s">
        <v>360</v>
      </c>
      <c r="J9" t="str">
        <f t="shared" si="1"/>
        <v>0.0750</v>
      </c>
      <c r="K9">
        <f t="shared" si="2"/>
        <v>7.4999999999999997E-2</v>
      </c>
    </row>
    <row r="10" spans="1:11" x14ac:dyDescent="0.25">
      <c r="A10" t="s">
        <v>94</v>
      </c>
      <c r="B10" t="s">
        <v>29</v>
      </c>
      <c r="C10">
        <v>19477.327000000001</v>
      </c>
      <c r="D10" t="s">
        <v>161</v>
      </c>
      <c r="E10">
        <v>0</v>
      </c>
      <c r="F10">
        <f t="array" ref="F10">MIN(IF($A$2:$A$101=A10,$C$2:$C$101))</f>
        <v>19452.855</v>
      </c>
      <c r="G10">
        <f>C10-F10</f>
        <v>24.472000000001572</v>
      </c>
      <c r="H10" s="2" t="str">
        <f t="shared" si="0"/>
        <v>19477.3</v>
      </c>
      <c r="I10" t="s">
        <v>362</v>
      </c>
      <c r="J10" t="str">
        <f t="shared" si="1"/>
        <v>0.1328</v>
      </c>
      <c r="K10">
        <f t="shared" si="2"/>
        <v>0.1328</v>
      </c>
    </row>
    <row r="11" spans="1:11" x14ac:dyDescent="0.25">
      <c r="A11" t="s">
        <v>94</v>
      </c>
      <c r="B11" t="s">
        <v>32</v>
      </c>
      <c r="C11">
        <v>19477.330999999998</v>
      </c>
      <c r="D11" t="s">
        <v>161</v>
      </c>
      <c r="E11">
        <v>0</v>
      </c>
      <c r="F11">
        <f t="array" ref="F11">MIN(IF($A$2:$A$101=A11,$C$2:$C$101))</f>
        <v>19452.855</v>
      </c>
      <c r="G11">
        <f>C11-F11</f>
        <v>24.475999999998749</v>
      </c>
      <c r="H11" s="2" t="str">
        <f t="shared" si="0"/>
        <v>19477.3</v>
      </c>
      <c r="I11" t="s">
        <v>362</v>
      </c>
      <c r="J11" t="str">
        <f t="shared" si="1"/>
        <v>0.1328</v>
      </c>
      <c r="K11">
        <f t="shared" si="2"/>
        <v>0.1328</v>
      </c>
    </row>
    <row r="12" spans="1:11" x14ac:dyDescent="0.25">
      <c r="A12" t="s">
        <v>94</v>
      </c>
      <c r="B12" t="s">
        <v>33</v>
      </c>
      <c r="C12">
        <v>19514.727999999999</v>
      </c>
      <c r="D12" t="s">
        <v>38</v>
      </c>
      <c r="E12">
        <v>0</v>
      </c>
      <c r="F12">
        <f t="array" ref="F12">MIN(IF($A$2:$A$101=A12,$C$2:$C$101))</f>
        <v>19452.855</v>
      </c>
      <c r="G12">
        <f>C12-F12</f>
        <v>61.872999999999593</v>
      </c>
      <c r="H12" s="2" t="str">
        <f t="shared" si="0"/>
        <v>19514.7</v>
      </c>
      <c r="I12" t="s">
        <v>363</v>
      </c>
      <c r="J12" t="str">
        <f t="shared" si="1"/>
        <v>0.2209</v>
      </c>
      <c r="K12">
        <f t="shared" si="2"/>
        <v>0.22090000000000001</v>
      </c>
    </row>
    <row r="13" spans="1:11" x14ac:dyDescent="0.25">
      <c r="A13" t="s">
        <v>94</v>
      </c>
      <c r="B13" t="s">
        <v>39</v>
      </c>
      <c r="C13">
        <v>19514.732</v>
      </c>
      <c r="D13" t="s">
        <v>38</v>
      </c>
      <c r="E13">
        <v>0</v>
      </c>
      <c r="F13">
        <f t="array" ref="F13">MIN(IF($A$2:$A$101=A13,$C$2:$C$101))</f>
        <v>19452.855</v>
      </c>
      <c r="G13">
        <f>C13-F13</f>
        <v>61.877000000000407</v>
      </c>
      <c r="H13" s="2" t="str">
        <f t="shared" si="0"/>
        <v>19514.7</v>
      </c>
      <c r="I13" t="s">
        <v>363</v>
      </c>
      <c r="J13" t="str">
        <f t="shared" si="1"/>
        <v>0.2209</v>
      </c>
      <c r="K13">
        <f t="shared" si="2"/>
        <v>0.22090000000000001</v>
      </c>
    </row>
    <row r="14" spans="1:11" x14ac:dyDescent="0.25">
      <c r="A14" t="s">
        <v>94</v>
      </c>
      <c r="B14" t="s">
        <v>96</v>
      </c>
      <c r="C14">
        <v>19452.855</v>
      </c>
      <c r="D14" t="s">
        <v>27</v>
      </c>
      <c r="E14">
        <v>0</v>
      </c>
      <c r="F14">
        <f t="array" ref="F14">MIN(IF($A$2:$A$101=A14,$C$2:$C$101))</f>
        <v>19452.855</v>
      </c>
      <c r="G14">
        <f>C14-F14</f>
        <v>0</v>
      </c>
      <c r="H14" s="2" t="str">
        <f t="shared" si="0"/>
        <v>19452.9</v>
      </c>
      <c r="I14" t="s">
        <v>360</v>
      </c>
      <c r="J14" t="str">
        <f t="shared" si="1"/>
        <v>0.0750</v>
      </c>
      <c r="K14">
        <f t="shared" si="2"/>
        <v>7.4999999999999997E-2</v>
      </c>
    </row>
    <row r="15" spans="1:11" x14ac:dyDescent="0.25">
      <c r="A15" t="s">
        <v>94</v>
      </c>
      <c r="B15" t="s">
        <v>97</v>
      </c>
      <c r="C15">
        <v>19452.859</v>
      </c>
      <c r="D15" t="s">
        <v>27</v>
      </c>
      <c r="E15">
        <v>0</v>
      </c>
      <c r="F15">
        <f t="array" ref="F15">MIN(IF($A$2:$A$101=A15,$C$2:$C$101))</f>
        <v>19452.855</v>
      </c>
      <c r="G15">
        <f>C15-F15</f>
        <v>4.0000000008149073E-3</v>
      </c>
      <c r="H15" s="2" t="str">
        <f t="shared" si="0"/>
        <v>19452.9</v>
      </c>
      <c r="I15" t="s">
        <v>360</v>
      </c>
      <c r="J15" t="str">
        <f t="shared" si="1"/>
        <v>0.0750</v>
      </c>
      <c r="K15">
        <f t="shared" si="2"/>
        <v>7.4999999999999997E-2</v>
      </c>
    </row>
    <row r="16" spans="1:11" x14ac:dyDescent="0.25">
      <c r="A16" t="s">
        <v>94</v>
      </c>
      <c r="B16" t="s">
        <v>98</v>
      </c>
      <c r="C16">
        <v>19474.651999999998</v>
      </c>
      <c r="D16" t="s">
        <v>162</v>
      </c>
      <c r="E16">
        <v>0</v>
      </c>
      <c r="F16">
        <f t="array" ref="F16">MIN(IF($A$2:$A$101=A16,$C$2:$C$101))</f>
        <v>19452.855</v>
      </c>
      <c r="G16">
        <f>C16-F16</f>
        <v>21.796999999998661</v>
      </c>
      <c r="H16" s="2" t="str">
        <f t="shared" si="0"/>
        <v>19474.7</v>
      </c>
      <c r="I16" t="s">
        <v>364</v>
      </c>
      <c r="J16" t="str">
        <f t="shared" si="1"/>
        <v>0.2870</v>
      </c>
      <c r="K16">
        <f t="shared" si="2"/>
        <v>0.28699999999999998</v>
      </c>
    </row>
    <row r="17" spans="1:11" x14ac:dyDescent="0.25">
      <c r="A17" t="s">
        <v>94</v>
      </c>
      <c r="B17" t="s">
        <v>99</v>
      </c>
      <c r="C17">
        <v>19474.655999999999</v>
      </c>
      <c r="D17" t="s">
        <v>162</v>
      </c>
      <c r="E17">
        <v>0</v>
      </c>
      <c r="F17">
        <f t="array" ref="F17">MIN(IF($A$2:$A$101=A17,$C$2:$C$101))</f>
        <v>19452.855</v>
      </c>
      <c r="G17">
        <f>C17-F17</f>
        <v>21.800999999999476</v>
      </c>
      <c r="H17" s="2" t="str">
        <f t="shared" si="0"/>
        <v>19474.7</v>
      </c>
      <c r="I17" t="s">
        <v>364</v>
      </c>
      <c r="J17" t="str">
        <f t="shared" si="1"/>
        <v>0.2870</v>
      </c>
      <c r="K17">
        <f t="shared" si="2"/>
        <v>0.28699999999999998</v>
      </c>
    </row>
    <row r="18" spans="1:11" x14ac:dyDescent="0.25">
      <c r="A18" s="5" t="s">
        <v>94</v>
      </c>
      <c r="B18" s="5" t="s">
        <v>100</v>
      </c>
      <c r="C18" s="5">
        <v>19465.269</v>
      </c>
      <c r="D18" s="5" t="s">
        <v>164</v>
      </c>
      <c r="E18" s="5">
        <v>0</v>
      </c>
      <c r="F18" s="5">
        <f t="array" ref="F18">MIN(IF($A$2:$A$101=A18,$C$2:$C$101))</f>
        <v>19452.855</v>
      </c>
      <c r="G18" s="5">
        <f>C18-F18</f>
        <v>12.414000000000669</v>
      </c>
      <c r="H18" s="2" t="str">
        <f t="shared" si="0"/>
        <v>19465.3</v>
      </c>
      <c r="I18" t="s">
        <v>365</v>
      </c>
      <c r="J18" t="str">
        <f t="shared" si="1"/>
        <v>0.0202</v>
      </c>
      <c r="K18">
        <f t="shared" si="2"/>
        <v>2.0199999999999999E-2</v>
      </c>
    </row>
    <row r="19" spans="1:11" x14ac:dyDescent="0.25">
      <c r="A19" t="s">
        <v>94</v>
      </c>
      <c r="B19" t="s">
        <v>101</v>
      </c>
      <c r="C19">
        <v>19465.273000000001</v>
      </c>
      <c r="D19" t="s">
        <v>164</v>
      </c>
      <c r="E19">
        <v>0</v>
      </c>
      <c r="F19">
        <f t="array" ref="F19">MIN(IF($A$2:$A$101=A19,$C$2:$C$101))</f>
        <v>19452.855</v>
      </c>
      <c r="G19">
        <f>C19-F19</f>
        <v>12.418000000001484</v>
      </c>
      <c r="H19" s="2" t="str">
        <f t="shared" si="0"/>
        <v>19465.3</v>
      </c>
      <c r="I19" t="s">
        <v>365</v>
      </c>
      <c r="J19" t="str">
        <f t="shared" si="1"/>
        <v>0.0202</v>
      </c>
      <c r="K19">
        <f t="shared" si="2"/>
        <v>2.0199999999999999E-2</v>
      </c>
    </row>
    <row r="20" spans="1:11" x14ac:dyDescent="0.25">
      <c r="A20" t="s">
        <v>94</v>
      </c>
      <c r="B20" t="s">
        <v>102</v>
      </c>
      <c r="C20">
        <v>19502.788</v>
      </c>
      <c r="D20" t="s">
        <v>166</v>
      </c>
      <c r="E20">
        <v>0</v>
      </c>
      <c r="F20">
        <f t="array" ref="F20">MIN(IF($A$2:$A$101=A20,$C$2:$C$101))</f>
        <v>19452.855</v>
      </c>
      <c r="G20">
        <f>C20-F20</f>
        <v>49.933000000000902</v>
      </c>
      <c r="H20" s="2" t="str">
        <f t="shared" si="0"/>
        <v>19502.8</v>
      </c>
      <c r="I20" t="s">
        <v>366</v>
      </c>
      <c r="J20" t="str">
        <f t="shared" si="1"/>
        <v>0.1613</v>
      </c>
      <c r="K20">
        <f t="shared" si="2"/>
        <v>0.1613</v>
      </c>
    </row>
    <row r="21" spans="1:11" x14ac:dyDescent="0.25">
      <c r="A21" t="s">
        <v>94</v>
      </c>
      <c r="B21" t="s">
        <v>103</v>
      </c>
      <c r="C21">
        <v>19502.792000000001</v>
      </c>
      <c r="D21" t="s">
        <v>166</v>
      </c>
      <c r="E21">
        <v>0</v>
      </c>
      <c r="F21">
        <f t="array" ref="F21">MIN(IF($A$2:$A$101=A21,$C$2:$C$101))</f>
        <v>19452.855</v>
      </c>
      <c r="G21">
        <f>C21-F21</f>
        <v>49.937000000001717</v>
      </c>
      <c r="H21" s="2" t="str">
        <f t="shared" si="0"/>
        <v>19502.8</v>
      </c>
      <c r="I21" t="s">
        <v>366</v>
      </c>
      <c r="J21" t="str">
        <f t="shared" si="1"/>
        <v>0.1613</v>
      </c>
      <c r="K21">
        <f t="shared" si="2"/>
        <v>0.1613</v>
      </c>
    </row>
    <row r="22" spans="1:11" x14ac:dyDescent="0.25">
      <c r="A22" s="2" t="s">
        <v>93</v>
      </c>
      <c r="B22" s="2" t="s">
        <v>8</v>
      </c>
      <c r="C22" s="2">
        <v>22259.098999999998</v>
      </c>
      <c r="D22" s="2" t="s">
        <v>48</v>
      </c>
      <c r="E22" s="2">
        <v>1</v>
      </c>
      <c r="F22" s="2">
        <f t="array" ref="F22">MIN(IF($A$2:$A$101=A22,$C$2:$C$101))</f>
        <v>22259.098999999998</v>
      </c>
      <c r="G22" s="2">
        <f>C22-F22</f>
        <v>0</v>
      </c>
      <c r="H22" s="2" t="str">
        <f t="shared" si="0"/>
        <v>22259.1</v>
      </c>
      <c r="I22" t="s">
        <v>365</v>
      </c>
      <c r="J22" t="str">
        <f t="shared" si="1"/>
        <v>0.0090</v>
      </c>
      <c r="K22">
        <f t="shared" si="2"/>
        <v>8.9999999999999993E-3</v>
      </c>
    </row>
    <row r="23" spans="1:11" x14ac:dyDescent="0.25">
      <c r="A23" t="s">
        <v>93</v>
      </c>
      <c r="B23" t="s">
        <v>14</v>
      </c>
      <c r="C23">
        <v>22259.103999999999</v>
      </c>
      <c r="D23" t="s">
        <v>48</v>
      </c>
      <c r="E23">
        <v>0</v>
      </c>
      <c r="F23">
        <f t="array" ref="F23">MIN(IF($A$2:$A$101=A23,$C$2:$C$101))</f>
        <v>22259.098999999998</v>
      </c>
      <c r="G23">
        <f>C23-F23</f>
        <v>5.0000000010186341E-3</v>
      </c>
      <c r="H23" s="2" t="str">
        <f t="shared" si="0"/>
        <v>22259.1</v>
      </c>
      <c r="I23" t="s">
        <v>365</v>
      </c>
      <c r="J23" t="str">
        <f t="shared" si="1"/>
        <v>0.0090</v>
      </c>
      <c r="K23">
        <f t="shared" si="2"/>
        <v>8.9999999999999993E-3</v>
      </c>
    </row>
    <row r="24" spans="1:11" x14ac:dyDescent="0.25">
      <c r="A24" t="s">
        <v>93</v>
      </c>
      <c r="B24" t="s">
        <v>15</v>
      </c>
      <c r="C24">
        <v>22272.102999999999</v>
      </c>
      <c r="D24" t="s">
        <v>168</v>
      </c>
      <c r="E24">
        <v>0</v>
      </c>
      <c r="F24">
        <f t="array" ref="F24">MIN(IF($A$2:$A$101=A24,$C$2:$C$101))</f>
        <v>22259.098999999998</v>
      </c>
      <c r="G24">
        <f>C24-F24</f>
        <v>13.004000000000815</v>
      </c>
      <c r="H24" s="2" t="str">
        <f t="shared" si="0"/>
        <v>22272.1</v>
      </c>
      <c r="I24" t="s">
        <v>367</v>
      </c>
      <c r="J24" t="str">
        <f t="shared" si="1"/>
        <v>0.0112</v>
      </c>
      <c r="K24">
        <f t="shared" si="2"/>
        <v>1.12E-2</v>
      </c>
    </row>
    <row r="25" spans="1:11" x14ac:dyDescent="0.25">
      <c r="A25" t="s">
        <v>93</v>
      </c>
      <c r="B25" t="s">
        <v>19</v>
      </c>
      <c r="C25">
        <v>22272.107</v>
      </c>
      <c r="D25" t="s">
        <v>168</v>
      </c>
      <c r="E25">
        <v>0</v>
      </c>
      <c r="F25">
        <f t="array" ref="F25">MIN(IF($A$2:$A$101=A25,$C$2:$C$101))</f>
        <v>22259.098999999998</v>
      </c>
      <c r="G25">
        <f>C25-F25</f>
        <v>13.00800000000163</v>
      </c>
      <c r="H25" s="2" t="str">
        <f t="shared" si="0"/>
        <v>22272.1</v>
      </c>
      <c r="I25" t="s">
        <v>367</v>
      </c>
      <c r="J25" t="str">
        <f t="shared" si="1"/>
        <v>0.0112</v>
      </c>
      <c r="K25">
        <f t="shared" si="2"/>
        <v>1.12E-2</v>
      </c>
    </row>
    <row r="26" spans="1:11" x14ac:dyDescent="0.25">
      <c r="A26" s="2" t="s">
        <v>93</v>
      </c>
      <c r="B26" s="2" t="s">
        <v>21</v>
      </c>
      <c r="C26" s="2">
        <v>22268.116000000002</v>
      </c>
      <c r="D26" s="2" t="s">
        <v>44</v>
      </c>
      <c r="E26" s="2">
        <v>0</v>
      </c>
      <c r="F26" s="2">
        <f t="array" ref="F26">MIN(IF($A$2:$A$101=A26,$C$2:$C$101))</f>
        <v>22259.098999999998</v>
      </c>
      <c r="G26" s="2">
        <f>C26-F26</f>
        <v>9.0170000000034634</v>
      </c>
      <c r="H26" s="2" t="str">
        <f t="shared" si="0"/>
        <v>22268.1</v>
      </c>
      <c r="I26" t="s">
        <v>365</v>
      </c>
      <c r="J26" t="str">
        <f t="shared" si="1"/>
        <v>0.0127</v>
      </c>
      <c r="K26">
        <f t="shared" si="2"/>
        <v>1.2699999999999999E-2</v>
      </c>
    </row>
    <row r="27" spans="1:11" x14ac:dyDescent="0.25">
      <c r="A27" t="s">
        <v>93</v>
      </c>
      <c r="B27" t="s">
        <v>24</v>
      </c>
      <c r="C27">
        <v>22268.12</v>
      </c>
      <c r="D27" t="s">
        <v>44</v>
      </c>
      <c r="E27">
        <v>0</v>
      </c>
      <c r="F27">
        <f t="array" ref="F27">MIN(IF($A$2:$A$101=A27,$C$2:$C$101))</f>
        <v>22259.098999999998</v>
      </c>
      <c r="G27">
        <f>C27-F27</f>
        <v>9.0210000000006403</v>
      </c>
      <c r="H27" s="2" t="str">
        <f t="shared" si="0"/>
        <v>22268.1</v>
      </c>
      <c r="I27" t="s">
        <v>365</v>
      </c>
      <c r="J27" t="str">
        <f t="shared" si="1"/>
        <v>0.0127</v>
      </c>
      <c r="K27">
        <f t="shared" si="2"/>
        <v>1.2699999999999999E-2</v>
      </c>
    </row>
    <row r="28" spans="1:11" x14ac:dyDescent="0.25">
      <c r="A28" t="s">
        <v>93</v>
      </c>
      <c r="B28" t="s">
        <v>25</v>
      </c>
      <c r="C28">
        <v>22259.098999999998</v>
      </c>
      <c r="D28" t="s">
        <v>48</v>
      </c>
      <c r="E28">
        <v>1</v>
      </c>
      <c r="F28">
        <f t="array" ref="F28">MIN(IF($A$2:$A$101=A28,$C$2:$C$101))</f>
        <v>22259.098999999998</v>
      </c>
      <c r="G28">
        <f>C28-F28</f>
        <v>0</v>
      </c>
      <c r="H28" s="2" t="str">
        <f t="shared" si="0"/>
        <v>22259.1</v>
      </c>
      <c r="I28" t="s">
        <v>365</v>
      </c>
      <c r="J28" t="str">
        <f t="shared" si="1"/>
        <v>0.0090</v>
      </c>
      <c r="K28">
        <f t="shared" si="2"/>
        <v>8.9999999999999993E-3</v>
      </c>
    </row>
    <row r="29" spans="1:11" x14ac:dyDescent="0.25">
      <c r="A29" t="s">
        <v>93</v>
      </c>
      <c r="B29" t="s">
        <v>28</v>
      </c>
      <c r="C29">
        <v>22259.103999999999</v>
      </c>
      <c r="D29" t="s">
        <v>48</v>
      </c>
      <c r="E29">
        <v>0</v>
      </c>
      <c r="F29">
        <f t="array" ref="F29">MIN(IF($A$2:$A$101=A29,$C$2:$C$101))</f>
        <v>22259.098999999998</v>
      </c>
      <c r="G29">
        <f>C29-F29</f>
        <v>5.0000000010186341E-3</v>
      </c>
      <c r="H29" s="2" t="str">
        <f t="shared" si="0"/>
        <v>22259.1</v>
      </c>
      <c r="I29" t="s">
        <v>365</v>
      </c>
      <c r="J29" t="str">
        <f t="shared" si="1"/>
        <v>0.0090</v>
      </c>
      <c r="K29">
        <f t="shared" si="2"/>
        <v>8.9999999999999993E-3</v>
      </c>
    </row>
    <row r="30" spans="1:11" x14ac:dyDescent="0.25">
      <c r="A30" t="s">
        <v>93</v>
      </c>
      <c r="B30" t="s">
        <v>29</v>
      </c>
      <c r="C30">
        <v>22280.502</v>
      </c>
      <c r="D30" t="s">
        <v>169</v>
      </c>
      <c r="E30">
        <v>0</v>
      </c>
      <c r="F30">
        <f t="array" ref="F30">MIN(IF($A$2:$A$101=A30,$C$2:$C$101))</f>
        <v>22259.098999999998</v>
      </c>
      <c r="G30">
        <f>C30-F30</f>
        <v>21.403000000002066</v>
      </c>
      <c r="H30" s="2" t="str">
        <f t="shared" si="0"/>
        <v>22280.5</v>
      </c>
      <c r="I30" t="s">
        <v>368</v>
      </c>
      <c r="J30" t="str">
        <f t="shared" si="1"/>
        <v>0.0035</v>
      </c>
      <c r="K30">
        <f t="shared" si="2"/>
        <v>3.5000000000000001E-3</v>
      </c>
    </row>
    <row r="31" spans="1:11" x14ac:dyDescent="0.25">
      <c r="A31" t="s">
        <v>93</v>
      </c>
      <c r="B31" t="s">
        <v>32</v>
      </c>
      <c r="C31">
        <v>22280.506000000001</v>
      </c>
      <c r="D31" t="s">
        <v>169</v>
      </c>
      <c r="E31">
        <v>0</v>
      </c>
      <c r="F31">
        <f t="array" ref="F31">MIN(IF($A$2:$A$101=A31,$C$2:$C$101))</f>
        <v>22259.098999999998</v>
      </c>
      <c r="G31">
        <f>C31-F31</f>
        <v>21.407000000002881</v>
      </c>
      <c r="H31" s="2" t="str">
        <f t="shared" si="0"/>
        <v>22280.5</v>
      </c>
      <c r="I31" t="s">
        <v>368</v>
      </c>
      <c r="J31" t="str">
        <f t="shared" si="1"/>
        <v>0.0035</v>
      </c>
      <c r="K31">
        <f t="shared" si="2"/>
        <v>3.5000000000000001E-3</v>
      </c>
    </row>
    <row r="32" spans="1:11" x14ac:dyDescent="0.25">
      <c r="A32" t="s">
        <v>93</v>
      </c>
      <c r="B32" t="s">
        <v>33</v>
      </c>
      <c r="C32">
        <v>22318.795999999998</v>
      </c>
      <c r="D32" t="s">
        <v>52</v>
      </c>
      <c r="E32">
        <v>0</v>
      </c>
      <c r="F32">
        <f t="array" ref="F32">MIN(IF($A$2:$A$101=A32,$C$2:$C$101))</f>
        <v>22259.098999999998</v>
      </c>
      <c r="G32">
        <f>C32-F32</f>
        <v>59.697000000000116</v>
      </c>
      <c r="H32" s="2" t="str">
        <f t="shared" si="0"/>
        <v>22318.8</v>
      </c>
      <c r="I32" t="s">
        <v>369</v>
      </c>
      <c r="J32" t="str">
        <f t="shared" si="1"/>
        <v>0.0463</v>
      </c>
      <c r="K32">
        <f t="shared" si="2"/>
        <v>4.6300000000000001E-2</v>
      </c>
    </row>
    <row r="33" spans="1:11" x14ac:dyDescent="0.25">
      <c r="A33" t="s">
        <v>93</v>
      </c>
      <c r="B33" t="s">
        <v>39</v>
      </c>
      <c r="C33">
        <v>22318.799999999999</v>
      </c>
      <c r="D33" t="s">
        <v>52</v>
      </c>
      <c r="E33">
        <v>0</v>
      </c>
      <c r="F33">
        <f t="array" ref="F33">MIN(IF($A$2:$A$101=A33,$C$2:$C$101))</f>
        <v>22259.098999999998</v>
      </c>
      <c r="G33">
        <f>C33-F33</f>
        <v>59.701000000000931</v>
      </c>
      <c r="H33" s="2" t="str">
        <f t="shared" si="0"/>
        <v>22318.8</v>
      </c>
      <c r="I33" t="s">
        <v>369</v>
      </c>
      <c r="J33" t="str">
        <f t="shared" si="1"/>
        <v>0.0463</v>
      </c>
      <c r="K33">
        <f t="shared" si="2"/>
        <v>4.6300000000000001E-2</v>
      </c>
    </row>
    <row r="34" spans="1:11" x14ac:dyDescent="0.25">
      <c r="A34" t="s">
        <v>93</v>
      </c>
      <c r="B34" t="s">
        <v>96</v>
      </c>
      <c r="C34">
        <v>22259.098999999998</v>
      </c>
      <c r="D34" t="s">
        <v>48</v>
      </c>
      <c r="E34">
        <v>0</v>
      </c>
      <c r="F34">
        <f t="array" ref="F34">MIN(IF($A$2:$A$101=A34,$C$2:$C$101))</f>
        <v>22259.098999999998</v>
      </c>
      <c r="G34">
        <f>C34-F34</f>
        <v>0</v>
      </c>
      <c r="H34" s="2" t="str">
        <f t="shared" si="0"/>
        <v>22259.1</v>
      </c>
      <c r="I34" t="s">
        <v>365</v>
      </c>
      <c r="J34" t="str">
        <f t="shared" si="1"/>
        <v>0.0090</v>
      </c>
      <c r="K34">
        <f t="shared" si="2"/>
        <v>8.9999999999999993E-3</v>
      </c>
    </row>
    <row r="35" spans="1:11" x14ac:dyDescent="0.25">
      <c r="A35" t="s">
        <v>93</v>
      </c>
      <c r="B35" t="s">
        <v>97</v>
      </c>
      <c r="C35">
        <v>22259.103999999999</v>
      </c>
      <c r="D35" t="s">
        <v>48</v>
      </c>
      <c r="E35">
        <v>0</v>
      </c>
      <c r="F35">
        <f t="array" ref="F35">MIN(IF($A$2:$A$101=A35,$C$2:$C$101))</f>
        <v>22259.098999999998</v>
      </c>
      <c r="G35">
        <f>C35-F35</f>
        <v>5.0000000010186341E-3</v>
      </c>
      <c r="H35" s="2" t="str">
        <f t="shared" si="0"/>
        <v>22259.1</v>
      </c>
      <c r="I35" t="s">
        <v>365</v>
      </c>
      <c r="J35" t="str">
        <f t="shared" si="1"/>
        <v>0.0090</v>
      </c>
      <c r="K35">
        <f t="shared" si="2"/>
        <v>8.9999999999999993E-3</v>
      </c>
    </row>
    <row r="36" spans="1:11" x14ac:dyDescent="0.25">
      <c r="A36" t="s">
        <v>93</v>
      </c>
      <c r="B36" t="s">
        <v>98</v>
      </c>
      <c r="C36">
        <v>22278.504000000001</v>
      </c>
      <c r="D36" t="s">
        <v>171</v>
      </c>
      <c r="E36">
        <v>0</v>
      </c>
      <c r="F36">
        <f t="array" ref="F36">MIN(IF($A$2:$A$101=A36,$C$2:$C$101))</f>
        <v>22259.098999999998</v>
      </c>
      <c r="G36">
        <f>C36-F36</f>
        <v>19.405000000002474</v>
      </c>
      <c r="H36" s="2" t="str">
        <f t="shared" si="0"/>
        <v>22278.5</v>
      </c>
      <c r="I36" t="s">
        <v>367</v>
      </c>
      <c r="J36" t="str">
        <f t="shared" si="1"/>
        <v>0.0190</v>
      </c>
      <c r="K36">
        <f t="shared" si="2"/>
        <v>1.9E-2</v>
      </c>
    </row>
    <row r="37" spans="1:11" x14ac:dyDescent="0.25">
      <c r="A37" t="s">
        <v>93</v>
      </c>
      <c r="B37" t="s">
        <v>99</v>
      </c>
      <c r="C37">
        <v>22278.508000000002</v>
      </c>
      <c r="D37" t="s">
        <v>171</v>
      </c>
      <c r="E37">
        <v>0</v>
      </c>
      <c r="F37">
        <f t="array" ref="F37">MIN(IF($A$2:$A$101=A37,$C$2:$C$101))</f>
        <v>22259.098999999998</v>
      </c>
      <c r="G37">
        <f>C37-F37</f>
        <v>19.409000000003289</v>
      </c>
      <c r="H37" s="2" t="str">
        <f t="shared" si="0"/>
        <v>22278.5</v>
      </c>
      <c r="I37" t="s">
        <v>367</v>
      </c>
      <c r="J37" t="str">
        <f t="shared" si="1"/>
        <v>0.0190</v>
      </c>
      <c r="K37">
        <f t="shared" si="2"/>
        <v>1.9E-2</v>
      </c>
    </row>
    <row r="38" spans="1:11" x14ac:dyDescent="0.25">
      <c r="A38" s="5" t="s">
        <v>93</v>
      </c>
      <c r="B38" s="5" t="s">
        <v>100</v>
      </c>
      <c r="C38" s="5">
        <v>22265.464</v>
      </c>
      <c r="D38" s="5" t="s">
        <v>172</v>
      </c>
      <c r="E38" s="5">
        <v>0</v>
      </c>
      <c r="F38" s="5">
        <f t="array" ref="F38">MIN(IF($A$2:$A$101=A38,$C$2:$C$101))</f>
        <v>22259.098999999998</v>
      </c>
      <c r="G38" s="5">
        <f>C38-F38</f>
        <v>6.3650000000016007</v>
      </c>
      <c r="H38" s="2" t="str">
        <f t="shared" si="0"/>
        <v>22265.5</v>
      </c>
      <c r="I38" t="s">
        <v>361</v>
      </c>
      <c r="J38" t="str">
        <f t="shared" si="1"/>
        <v>0.1547</v>
      </c>
      <c r="K38">
        <f t="shared" si="2"/>
        <v>0.1547</v>
      </c>
    </row>
    <row r="39" spans="1:11" x14ac:dyDescent="0.25">
      <c r="A39" t="s">
        <v>93</v>
      </c>
      <c r="B39" t="s">
        <v>101</v>
      </c>
      <c r="C39">
        <v>22265.468000000001</v>
      </c>
      <c r="D39" t="s">
        <v>172</v>
      </c>
      <c r="E39">
        <v>0</v>
      </c>
      <c r="F39">
        <f t="array" ref="F39">MIN(IF($A$2:$A$101=A39,$C$2:$C$101))</f>
        <v>22259.098999999998</v>
      </c>
      <c r="G39">
        <f>C39-F39</f>
        <v>6.3690000000024156</v>
      </c>
      <c r="H39" s="2" t="str">
        <f t="shared" si="0"/>
        <v>22265.5</v>
      </c>
      <c r="I39" t="s">
        <v>361</v>
      </c>
      <c r="J39" t="str">
        <f t="shared" si="1"/>
        <v>0.1547</v>
      </c>
      <c r="K39">
        <f t="shared" si="2"/>
        <v>0.1547</v>
      </c>
    </row>
    <row r="40" spans="1:11" x14ac:dyDescent="0.25">
      <c r="A40" t="s">
        <v>93</v>
      </c>
      <c r="B40" t="s">
        <v>102</v>
      </c>
      <c r="C40">
        <v>22276.073</v>
      </c>
      <c r="D40" t="s">
        <v>173</v>
      </c>
      <c r="E40">
        <v>0</v>
      </c>
      <c r="F40">
        <f t="array" ref="F40">MIN(IF($A$2:$A$101=A40,$C$2:$C$101))</f>
        <v>22259.098999999998</v>
      </c>
      <c r="G40">
        <f>C40-F40</f>
        <v>16.974000000001979</v>
      </c>
      <c r="H40" s="2" t="str">
        <f t="shared" si="0"/>
        <v>22276.1</v>
      </c>
      <c r="I40" t="s">
        <v>370</v>
      </c>
      <c r="J40" t="str">
        <f t="shared" si="1"/>
        <v>0.4255</v>
      </c>
      <c r="K40">
        <f t="shared" si="2"/>
        <v>0.42549999999999999</v>
      </c>
    </row>
    <row r="41" spans="1:11" x14ac:dyDescent="0.25">
      <c r="A41" t="s">
        <v>93</v>
      </c>
      <c r="B41" t="s">
        <v>103</v>
      </c>
      <c r="C41">
        <v>22276.077000000001</v>
      </c>
      <c r="D41" t="s">
        <v>173</v>
      </c>
      <c r="E41">
        <v>0</v>
      </c>
      <c r="F41">
        <f t="array" ref="F41">MIN(IF($A$2:$A$101=A41,$C$2:$C$101))</f>
        <v>22259.098999999998</v>
      </c>
      <c r="G41">
        <f>C41-F41</f>
        <v>16.978000000002794</v>
      </c>
      <c r="H41" s="2" t="str">
        <f t="shared" si="0"/>
        <v>22276.1</v>
      </c>
      <c r="I41" t="s">
        <v>370</v>
      </c>
      <c r="J41" t="str">
        <f t="shared" si="1"/>
        <v>0.4255</v>
      </c>
      <c r="K41">
        <f t="shared" si="2"/>
        <v>0.42549999999999999</v>
      </c>
    </row>
    <row r="42" spans="1:11" x14ac:dyDescent="0.25">
      <c r="A42" s="2" t="s">
        <v>92</v>
      </c>
      <c r="B42" s="2" t="s">
        <v>8</v>
      </c>
      <c r="C42" s="2">
        <v>9817.1730000000007</v>
      </c>
      <c r="D42" s="2" t="s">
        <v>63</v>
      </c>
      <c r="E42" s="2">
        <v>1</v>
      </c>
      <c r="F42" s="2">
        <f t="array" ref="F42">MIN(IF($A$2:$A$101=A42,$C$2:$C$101))</f>
        <v>9817.1730000000007</v>
      </c>
      <c r="G42" s="2">
        <f>C42-F42</f>
        <v>0</v>
      </c>
      <c r="H42" s="2" t="str">
        <f t="shared" si="0"/>
        <v>9817.2</v>
      </c>
      <c r="I42" t="s">
        <v>371</v>
      </c>
      <c r="J42" t="str">
        <f t="shared" si="1"/>
        <v>0.1904</v>
      </c>
      <c r="K42">
        <f t="shared" si="2"/>
        <v>0.19040000000000001</v>
      </c>
    </row>
    <row r="43" spans="1:11" x14ac:dyDescent="0.25">
      <c r="A43" t="s">
        <v>92</v>
      </c>
      <c r="B43" t="s">
        <v>14</v>
      </c>
      <c r="C43">
        <v>9817.1749999999993</v>
      </c>
      <c r="D43" t="s">
        <v>63</v>
      </c>
      <c r="E43">
        <v>0</v>
      </c>
      <c r="F43">
        <f t="array" ref="F43">MIN(IF($A$2:$A$101=A43,$C$2:$C$101))</f>
        <v>9817.1730000000007</v>
      </c>
      <c r="G43">
        <f>C43-F43</f>
        <v>1.9999999985884642E-3</v>
      </c>
      <c r="H43" s="2" t="str">
        <f t="shared" si="0"/>
        <v>9817.2</v>
      </c>
      <c r="I43" t="s">
        <v>371</v>
      </c>
      <c r="J43" t="str">
        <f t="shared" si="1"/>
        <v>0.1904</v>
      </c>
      <c r="K43">
        <f t="shared" si="2"/>
        <v>0.19040000000000001</v>
      </c>
    </row>
    <row r="44" spans="1:11" x14ac:dyDescent="0.25">
      <c r="A44" t="s">
        <v>92</v>
      </c>
      <c r="B44" t="s">
        <v>15</v>
      </c>
      <c r="C44">
        <v>9832.0400000000009</v>
      </c>
      <c r="D44" t="s">
        <v>175</v>
      </c>
      <c r="E44">
        <v>0</v>
      </c>
      <c r="F44">
        <f t="array" ref="F44">MIN(IF($A$2:$A$101=A44,$C$2:$C$101))</f>
        <v>9817.1730000000007</v>
      </c>
      <c r="G44">
        <f>C44-F44</f>
        <v>14.867000000000189</v>
      </c>
      <c r="H44" s="2" t="str">
        <f t="shared" si="0"/>
        <v>9832.0</v>
      </c>
      <c r="I44" t="s">
        <v>371</v>
      </c>
      <c r="J44" t="str">
        <f t="shared" si="1"/>
        <v>0.2528</v>
      </c>
      <c r="K44">
        <f t="shared" si="2"/>
        <v>0.25280000000000002</v>
      </c>
    </row>
    <row r="45" spans="1:11" x14ac:dyDescent="0.25">
      <c r="A45" t="s">
        <v>92</v>
      </c>
      <c r="B45" t="s">
        <v>19</v>
      </c>
      <c r="C45">
        <v>9832.0409999999993</v>
      </c>
      <c r="D45" t="s">
        <v>175</v>
      </c>
      <c r="E45">
        <v>0</v>
      </c>
      <c r="F45">
        <f t="array" ref="F45">MIN(IF($A$2:$A$101=A45,$C$2:$C$101))</f>
        <v>9817.1730000000007</v>
      </c>
      <c r="G45">
        <f>C45-F45</f>
        <v>14.867999999998574</v>
      </c>
      <c r="H45" s="2" t="str">
        <f t="shared" si="0"/>
        <v>9832.0</v>
      </c>
      <c r="I45" t="s">
        <v>371</v>
      </c>
      <c r="J45" t="str">
        <f t="shared" si="1"/>
        <v>0.2528</v>
      </c>
      <c r="K45">
        <f t="shared" si="2"/>
        <v>0.25280000000000002</v>
      </c>
    </row>
    <row r="46" spans="1:11" x14ac:dyDescent="0.25">
      <c r="A46" s="2" t="s">
        <v>92</v>
      </c>
      <c r="B46" s="2" t="s">
        <v>21</v>
      </c>
      <c r="C46" s="2">
        <v>9826.116</v>
      </c>
      <c r="D46" s="2" t="s">
        <v>61</v>
      </c>
      <c r="E46" s="2">
        <v>0</v>
      </c>
      <c r="F46" s="2">
        <f t="array" ref="F46">MIN(IF($A$2:$A$101=A46,$C$2:$C$101))</f>
        <v>9817.1730000000007</v>
      </c>
      <c r="G46" s="2">
        <f>C46-F46</f>
        <v>8.9429999999993015</v>
      </c>
      <c r="H46" s="2" t="str">
        <f t="shared" si="0"/>
        <v>9826.1</v>
      </c>
      <c r="I46" t="s">
        <v>372</v>
      </c>
      <c r="J46" t="str">
        <f t="shared" si="1"/>
        <v>0.0991</v>
      </c>
      <c r="K46">
        <f t="shared" si="2"/>
        <v>9.9099999999999994E-2</v>
      </c>
    </row>
    <row r="47" spans="1:11" x14ac:dyDescent="0.25">
      <c r="A47" t="s">
        <v>92</v>
      </c>
      <c r="B47" t="s">
        <v>24</v>
      </c>
      <c r="C47">
        <v>9826.1180000000004</v>
      </c>
      <c r="D47" t="s">
        <v>61</v>
      </c>
      <c r="E47">
        <v>0</v>
      </c>
      <c r="F47">
        <f t="array" ref="F47">MIN(IF($A$2:$A$101=A47,$C$2:$C$101))</f>
        <v>9817.1730000000007</v>
      </c>
      <c r="G47">
        <f>C47-F47</f>
        <v>8.944999999999709</v>
      </c>
      <c r="H47" s="2" t="str">
        <f t="shared" si="0"/>
        <v>9826.1</v>
      </c>
      <c r="I47" t="s">
        <v>372</v>
      </c>
      <c r="J47" t="str">
        <f t="shared" si="1"/>
        <v>0.0991</v>
      </c>
      <c r="K47">
        <f t="shared" si="2"/>
        <v>9.9099999999999994E-2</v>
      </c>
    </row>
    <row r="48" spans="1:11" x14ac:dyDescent="0.25">
      <c r="A48" t="s">
        <v>92</v>
      </c>
      <c r="B48" t="s">
        <v>25</v>
      </c>
      <c r="C48">
        <v>9817.1730000000007</v>
      </c>
      <c r="D48" t="s">
        <v>63</v>
      </c>
      <c r="E48">
        <v>1</v>
      </c>
      <c r="F48">
        <f t="array" ref="F48">MIN(IF($A$2:$A$101=A48,$C$2:$C$101))</f>
        <v>9817.1730000000007</v>
      </c>
      <c r="G48">
        <f>C48-F48</f>
        <v>0</v>
      </c>
      <c r="H48" s="2" t="str">
        <f t="shared" si="0"/>
        <v>9817.2</v>
      </c>
      <c r="I48" t="s">
        <v>371</v>
      </c>
      <c r="J48" t="str">
        <f t="shared" si="1"/>
        <v>0.1904</v>
      </c>
      <c r="K48">
        <f t="shared" si="2"/>
        <v>0.19040000000000001</v>
      </c>
    </row>
    <row r="49" spans="1:11" x14ac:dyDescent="0.25">
      <c r="A49" t="s">
        <v>92</v>
      </c>
      <c r="B49" t="s">
        <v>28</v>
      </c>
      <c r="C49">
        <v>9817.1749999999993</v>
      </c>
      <c r="D49" t="s">
        <v>63</v>
      </c>
      <c r="E49">
        <v>0</v>
      </c>
      <c r="F49">
        <f t="array" ref="F49">MIN(IF($A$2:$A$101=A49,$C$2:$C$101))</f>
        <v>9817.1730000000007</v>
      </c>
      <c r="G49">
        <f>C49-F49</f>
        <v>1.9999999985884642E-3</v>
      </c>
      <c r="H49" s="2" t="str">
        <f t="shared" si="0"/>
        <v>9817.2</v>
      </c>
      <c r="I49" t="s">
        <v>371</v>
      </c>
      <c r="J49" t="str">
        <f t="shared" si="1"/>
        <v>0.1904</v>
      </c>
      <c r="K49">
        <f t="shared" si="2"/>
        <v>0.19040000000000001</v>
      </c>
    </row>
    <row r="50" spans="1:11" x14ac:dyDescent="0.25">
      <c r="A50" t="s">
        <v>92</v>
      </c>
      <c r="B50" t="s">
        <v>29</v>
      </c>
      <c r="C50">
        <v>9828.77</v>
      </c>
      <c r="D50" t="s">
        <v>177</v>
      </c>
      <c r="E50">
        <v>0</v>
      </c>
      <c r="F50">
        <f t="array" ref="F50">MIN(IF($A$2:$A$101=A50,$C$2:$C$101))</f>
        <v>9817.1730000000007</v>
      </c>
      <c r="G50">
        <f>C50-F50</f>
        <v>11.596999999999753</v>
      </c>
      <c r="H50" s="2" t="str">
        <f t="shared" si="0"/>
        <v>9828.8</v>
      </c>
      <c r="I50" t="s">
        <v>373</v>
      </c>
      <c r="J50" t="str">
        <f t="shared" si="1"/>
        <v>0.4442</v>
      </c>
      <c r="K50">
        <f t="shared" si="2"/>
        <v>0.44419999999999998</v>
      </c>
    </row>
    <row r="51" spans="1:11" x14ac:dyDescent="0.25">
      <c r="A51" t="s">
        <v>92</v>
      </c>
      <c r="B51" t="s">
        <v>32</v>
      </c>
      <c r="C51">
        <v>9828.7710000000006</v>
      </c>
      <c r="D51" t="s">
        <v>177</v>
      </c>
      <c r="E51">
        <v>0</v>
      </c>
      <c r="F51">
        <f t="array" ref="F51">MIN(IF($A$2:$A$101=A51,$C$2:$C$101))</f>
        <v>9817.1730000000007</v>
      </c>
      <c r="G51">
        <f>C51-F51</f>
        <v>11.597999999999956</v>
      </c>
      <c r="H51" s="2" t="str">
        <f t="shared" si="0"/>
        <v>9828.8</v>
      </c>
      <c r="I51" t="s">
        <v>373</v>
      </c>
      <c r="J51" t="str">
        <f t="shared" si="1"/>
        <v>0.4442</v>
      </c>
      <c r="K51">
        <f t="shared" si="2"/>
        <v>0.44419999999999998</v>
      </c>
    </row>
    <row r="52" spans="1:11" x14ac:dyDescent="0.25">
      <c r="A52" t="s">
        <v>92</v>
      </c>
      <c r="B52" t="s">
        <v>33</v>
      </c>
      <c r="C52">
        <v>9865.6579999999994</v>
      </c>
      <c r="D52" t="s">
        <v>66</v>
      </c>
      <c r="E52">
        <v>0</v>
      </c>
      <c r="F52">
        <f t="array" ref="F52">MIN(IF($A$2:$A$101=A52,$C$2:$C$101))</f>
        <v>9817.1730000000007</v>
      </c>
      <c r="G52">
        <f>C52-F52</f>
        <v>48.484999999998763</v>
      </c>
      <c r="H52" s="2" t="str">
        <f t="shared" si="0"/>
        <v>9865.7</v>
      </c>
      <c r="I52" t="s">
        <v>374</v>
      </c>
      <c r="J52" t="str">
        <f t="shared" si="1"/>
        <v>0.9636</v>
      </c>
      <c r="K52">
        <f t="shared" si="2"/>
        <v>0.96360000000000001</v>
      </c>
    </row>
    <row r="53" spans="1:11" x14ac:dyDescent="0.25">
      <c r="A53" t="s">
        <v>92</v>
      </c>
      <c r="B53" t="s">
        <v>39</v>
      </c>
      <c r="C53">
        <v>9865.6589999999997</v>
      </c>
      <c r="D53" t="s">
        <v>66</v>
      </c>
      <c r="E53">
        <v>0</v>
      </c>
      <c r="F53">
        <f t="array" ref="F53">MIN(IF($A$2:$A$101=A53,$C$2:$C$101))</f>
        <v>9817.1730000000007</v>
      </c>
      <c r="G53">
        <f>C53-F53</f>
        <v>48.485999999998967</v>
      </c>
      <c r="H53" s="2" t="str">
        <f t="shared" si="0"/>
        <v>9865.7</v>
      </c>
      <c r="I53" t="s">
        <v>374</v>
      </c>
      <c r="J53" t="str">
        <f t="shared" si="1"/>
        <v>0.9636</v>
      </c>
      <c r="K53">
        <f t="shared" si="2"/>
        <v>0.96360000000000001</v>
      </c>
    </row>
    <row r="54" spans="1:11" x14ac:dyDescent="0.25">
      <c r="A54" t="s">
        <v>92</v>
      </c>
      <c r="B54" t="s">
        <v>96</v>
      </c>
      <c r="C54">
        <v>9817.1730000000007</v>
      </c>
      <c r="D54" t="s">
        <v>63</v>
      </c>
      <c r="E54">
        <v>0</v>
      </c>
      <c r="F54">
        <f t="array" ref="F54">MIN(IF($A$2:$A$101=A54,$C$2:$C$101))</f>
        <v>9817.1730000000007</v>
      </c>
      <c r="G54">
        <f>C54-F54</f>
        <v>0</v>
      </c>
      <c r="H54" s="2" t="str">
        <f t="shared" si="0"/>
        <v>9817.2</v>
      </c>
      <c r="I54" t="s">
        <v>371</v>
      </c>
      <c r="J54" t="str">
        <f t="shared" si="1"/>
        <v>0.1904</v>
      </c>
      <c r="K54">
        <f t="shared" si="2"/>
        <v>0.19040000000000001</v>
      </c>
    </row>
    <row r="55" spans="1:11" x14ac:dyDescent="0.25">
      <c r="A55" t="s">
        <v>92</v>
      </c>
      <c r="B55" t="s">
        <v>97</v>
      </c>
      <c r="C55">
        <v>9817.1749999999993</v>
      </c>
      <c r="D55" t="s">
        <v>63</v>
      </c>
      <c r="E55">
        <v>0</v>
      </c>
      <c r="F55">
        <f t="array" ref="F55">MIN(IF($A$2:$A$101=A55,$C$2:$C$101))</f>
        <v>9817.1730000000007</v>
      </c>
      <c r="G55">
        <f>C55-F55</f>
        <v>1.9999999985884642E-3</v>
      </c>
      <c r="H55" s="2" t="str">
        <f t="shared" si="0"/>
        <v>9817.2</v>
      </c>
      <c r="I55" t="s">
        <v>371</v>
      </c>
      <c r="J55" t="str">
        <f t="shared" si="1"/>
        <v>0.1904</v>
      </c>
      <c r="K55">
        <f t="shared" si="2"/>
        <v>0.19040000000000001</v>
      </c>
    </row>
    <row r="56" spans="1:11" x14ac:dyDescent="0.25">
      <c r="A56" t="s">
        <v>92</v>
      </c>
      <c r="B56" t="s">
        <v>98</v>
      </c>
      <c r="C56">
        <v>9836.8940000000002</v>
      </c>
      <c r="D56" t="s">
        <v>179</v>
      </c>
      <c r="E56">
        <v>0</v>
      </c>
      <c r="F56">
        <f t="array" ref="F56">MIN(IF($A$2:$A$101=A56,$C$2:$C$101))</f>
        <v>9817.1730000000007</v>
      </c>
      <c r="G56">
        <f>C56-F56</f>
        <v>19.720999999999549</v>
      </c>
      <c r="H56" s="2" t="str">
        <f t="shared" si="0"/>
        <v>9836.9</v>
      </c>
      <c r="I56" t="s">
        <v>375</v>
      </c>
      <c r="J56" t="str">
        <f t="shared" si="1"/>
        <v>0.1097</v>
      </c>
      <c r="K56">
        <f t="shared" si="2"/>
        <v>0.10970000000000001</v>
      </c>
    </row>
    <row r="57" spans="1:11" x14ac:dyDescent="0.25">
      <c r="A57" t="s">
        <v>92</v>
      </c>
      <c r="B57" t="s">
        <v>99</v>
      </c>
      <c r="C57">
        <v>9836.8960000000006</v>
      </c>
      <c r="D57" t="s">
        <v>179</v>
      </c>
      <c r="E57">
        <v>0</v>
      </c>
      <c r="F57">
        <f t="array" ref="F57">MIN(IF($A$2:$A$101=A57,$C$2:$C$101))</f>
        <v>9817.1730000000007</v>
      </c>
      <c r="G57">
        <f>C57-F57</f>
        <v>19.722999999999956</v>
      </c>
      <c r="H57" s="2" t="str">
        <f t="shared" si="0"/>
        <v>9836.9</v>
      </c>
      <c r="I57" t="s">
        <v>375</v>
      </c>
      <c r="J57" t="str">
        <f t="shared" si="1"/>
        <v>0.1097</v>
      </c>
      <c r="K57">
        <f t="shared" si="2"/>
        <v>0.10970000000000001</v>
      </c>
    </row>
    <row r="58" spans="1:11" x14ac:dyDescent="0.25">
      <c r="A58" s="5" t="s">
        <v>92</v>
      </c>
      <c r="B58" s="5" t="s">
        <v>100</v>
      </c>
      <c r="C58" s="5">
        <v>9836.5679999999993</v>
      </c>
      <c r="D58" s="5" t="s">
        <v>181</v>
      </c>
      <c r="E58" s="5">
        <v>0</v>
      </c>
      <c r="F58" s="5">
        <f t="array" ref="F58">MIN(IF($A$2:$A$101=A58,$C$2:$C$101))</f>
        <v>9817.1730000000007</v>
      </c>
      <c r="G58" s="5">
        <f>C58-F58</f>
        <v>19.394999999998618</v>
      </c>
      <c r="H58" s="2" t="str">
        <f t="shared" si="0"/>
        <v>9836.6</v>
      </c>
      <c r="I58" t="s">
        <v>376</v>
      </c>
      <c r="J58" t="str">
        <f t="shared" si="1"/>
        <v>0.4096</v>
      </c>
      <c r="K58">
        <f t="shared" si="2"/>
        <v>0.40960000000000002</v>
      </c>
    </row>
    <row r="59" spans="1:11" x14ac:dyDescent="0.25">
      <c r="A59" t="s">
        <v>92</v>
      </c>
      <c r="B59" t="s">
        <v>101</v>
      </c>
      <c r="C59">
        <v>9836.5689999999995</v>
      </c>
      <c r="D59" t="s">
        <v>181</v>
      </c>
      <c r="E59">
        <v>0</v>
      </c>
      <c r="F59">
        <f t="array" ref="F59">MIN(IF($A$2:$A$101=A59,$C$2:$C$101))</f>
        <v>9817.1730000000007</v>
      </c>
      <c r="G59">
        <f>C59-F59</f>
        <v>19.395999999998821</v>
      </c>
      <c r="H59" s="2" t="str">
        <f t="shared" si="0"/>
        <v>9836.6</v>
      </c>
      <c r="I59" t="s">
        <v>376</v>
      </c>
      <c r="J59" t="str">
        <f t="shared" si="1"/>
        <v>0.4096</v>
      </c>
      <c r="K59">
        <f t="shared" si="2"/>
        <v>0.40960000000000002</v>
      </c>
    </row>
    <row r="60" spans="1:11" x14ac:dyDescent="0.25">
      <c r="A60" t="s">
        <v>92</v>
      </c>
      <c r="B60" t="s">
        <v>102</v>
      </c>
      <c r="C60">
        <v>9883.7839999999997</v>
      </c>
      <c r="D60" t="s">
        <v>183</v>
      </c>
      <c r="E60">
        <v>0</v>
      </c>
      <c r="F60">
        <f t="array" ref="F60">MIN(IF($A$2:$A$101=A60,$C$2:$C$101))</f>
        <v>9817.1730000000007</v>
      </c>
      <c r="G60">
        <f>C60-F60</f>
        <v>66.610999999998967</v>
      </c>
      <c r="H60" s="2" t="str">
        <f t="shared" si="0"/>
        <v>9883.8</v>
      </c>
      <c r="I60" t="s">
        <v>377</v>
      </c>
      <c r="J60" t="str">
        <f t="shared" si="1"/>
        <v>0.9098</v>
      </c>
      <c r="K60">
        <f t="shared" si="2"/>
        <v>0.90980000000000005</v>
      </c>
    </row>
    <row r="61" spans="1:11" x14ac:dyDescent="0.25">
      <c r="A61" t="s">
        <v>92</v>
      </c>
      <c r="B61" t="s">
        <v>103</v>
      </c>
      <c r="C61">
        <v>9883.7860000000001</v>
      </c>
      <c r="D61" t="s">
        <v>183</v>
      </c>
      <c r="E61">
        <v>0</v>
      </c>
      <c r="F61">
        <f t="array" ref="F61">MIN(IF($A$2:$A$101=A61,$C$2:$C$101))</f>
        <v>9817.1730000000007</v>
      </c>
      <c r="G61">
        <f>C61-F61</f>
        <v>66.612999999999374</v>
      </c>
      <c r="H61" s="2" t="str">
        <f t="shared" si="0"/>
        <v>9883.8</v>
      </c>
      <c r="I61" t="s">
        <v>377</v>
      </c>
      <c r="J61" t="str">
        <f t="shared" si="1"/>
        <v>0.9098</v>
      </c>
      <c r="K61">
        <f t="shared" si="2"/>
        <v>0.90980000000000005</v>
      </c>
    </row>
    <row r="62" spans="1:11" x14ac:dyDescent="0.25">
      <c r="A62" s="2" t="s">
        <v>91</v>
      </c>
      <c r="B62" s="2" t="s">
        <v>8</v>
      </c>
      <c r="C62" s="2">
        <v>3420.6770000000001</v>
      </c>
      <c r="D62" s="2" t="s">
        <v>71</v>
      </c>
      <c r="E62" s="2">
        <v>0</v>
      </c>
      <c r="F62" s="2">
        <f t="array" ref="F62">MIN(IF($A$2:$A$101=A62,$C$2:$C$101))</f>
        <v>3420.6770000000001</v>
      </c>
      <c r="G62" s="2">
        <f>C62-F62</f>
        <v>0</v>
      </c>
      <c r="H62" s="2" t="str">
        <f t="shared" si="0"/>
        <v>3420.7</v>
      </c>
      <c r="I62" t="s">
        <v>378</v>
      </c>
      <c r="J62" t="str">
        <f t="shared" si="1"/>
        <v>0.7075</v>
      </c>
      <c r="K62">
        <f t="shared" si="2"/>
        <v>0.70750000000000002</v>
      </c>
    </row>
    <row r="63" spans="1:11" x14ac:dyDescent="0.25">
      <c r="A63" t="s">
        <v>91</v>
      </c>
      <c r="B63" t="s">
        <v>14</v>
      </c>
      <c r="C63">
        <v>3420.6779999999999</v>
      </c>
      <c r="D63" t="s">
        <v>71</v>
      </c>
      <c r="E63">
        <v>0</v>
      </c>
      <c r="F63">
        <f t="array" ref="F63">MIN(IF($A$2:$A$101=A63,$C$2:$C$101))</f>
        <v>3420.6770000000001</v>
      </c>
      <c r="G63">
        <f>C63-F63</f>
        <v>9.9999999974897946E-4</v>
      </c>
      <c r="H63" s="2" t="str">
        <f t="shared" si="0"/>
        <v>3420.7</v>
      </c>
      <c r="I63" t="s">
        <v>378</v>
      </c>
      <c r="J63" t="str">
        <f t="shared" si="1"/>
        <v>0.7075</v>
      </c>
      <c r="K63">
        <f t="shared" si="2"/>
        <v>0.70750000000000002</v>
      </c>
    </row>
    <row r="64" spans="1:11" x14ac:dyDescent="0.25">
      <c r="A64" t="s">
        <v>91</v>
      </c>
      <c r="B64" t="s">
        <v>15</v>
      </c>
      <c r="C64">
        <v>3431.1190000000001</v>
      </c>
      <c r="D64" t="s">
        <v>185</v>
      </c>
      <c r="E64">
        <v>0</v>
      </c>
      <c r="F64">
        <f t="array" ref="F64">MIN(IF($A$2:$A$101=A64,$C$2:$C$101))</f>
        <v>3420.6770000000001</v>
      </c>
      <c r="G64">
        <f>C64-F64</f>
        <v>10.442000000000007</v>
      </c>
      <c r="H64" s="2" t="str">
        <f t="shared" si="0"/>
        <v>3431.1</v>
      </c>
      <c r="I64" t="s">
        <v>379</v>
      </c>
      <c r="J64" t="str">
        <f t="shared" si="1"/>
        <v>0.8688</v>
      </c>
      <c r="K64">
        <f t="shared" si="2"/>
        <v>0.86880000000000002</v>
      </c>
    </row>
    <row r="65" spans="1:11" x14ac:dyDescent="0.25">
      <c r="A65" t="s">
        <v>91</v>
      </c>
      <c r="B65" t="s">
        <v>19</v>
      </c>
      <c r="C65">
        <v>3431.1190000000001</v>
      </c>
      <c r="D65" t="s">
        <v>185</v>
      </c>
      <c r="E65">
        <v>0</v>
      </c>
      <c r="F65">
        <f t="array" ref="F65">MIN(IF($A$2:$A$101=A65,$C$2:$C$101))</f>
        <v>3420.6770000000001</v>
      </c>
      <c r="G65">
        <f>C65-F65</f>
        <v>10.442000000000007</v>
      </c>
      <c r="H65" s="2" t="str">
        <f t="shared" si="0"/>
        <v>3431.1</v>
      </c>
      <c r="I65" t="s">
        <v>379</v>
      </c>
      <c r="J65" t="str">
        <f t="shared" si="1"/>
        <v>0.8688</v>
      </c>
      <c r="K65">
        <f t="shared" si="2"/>
        <v>0.86880000000000002</v>
      </c>
    </row>
    <row r="66" spans="1:11" x14ac:dyDescent="0.25">
      <c r="A66" s="2" t="s">
        <v>91</v>
      </c>
      <c r="B66" s="2" t="s">
        <v>21</v>
      </c>
      <c r="C66" s="2">
        <v>3426.65</v>
      </c>
      <c r="D66" s="2" t="s">
        <v>69</v>
      </c>
      <c r="E66" s="2">
        <v>0</v>
      </c>
      <c r="F66" s="2">
        <f t="array" ref="F66">MIN(IF($A$2:$A$101=A66,$C$2:$C$101))</f>
        <v>3420.6770000000001</v>
      </c>
      <c r="G66" s="2">
        <f>C66-F66</f>
        <v>5.9729999999999563</v>
      </c>
      <c r="H66" s="2" t="str">
        <f t="shared" si="0"/>
        <v>3426.7</v>
      </c>
      <c r="I66" t="s">
        <v>380</v>
      </c>
      <c r="J66" t="str">
        <f t="shared" si="1"/>
        <v>0.7381</v>
      </c>
      <c r="K66">
        <f t="shared" si="2"/>
        <v>0.73809999999999998</v>
      </c>
    </row>
    <row r="67" spans="1:11" x14ac:dyDescent="0.25">
      <c r="A67" t="s">
        <v>91</v>
      </c>
      <c r="B67" t="s">
        <v>24</v>
      </c>
      <c r="C67">
        <v>3426.65</v>
      </c>
      <c r="D67" t="s">
        <v>69</v>
      </c>
      <c r="E67">
        <v>0</v>
      </c>
      <c r="F67">
        <f t="array" ref="F67">MIN(IF($A$2:$A$101=A67,$C$2:$C$101))</f>
        <v>3420.6770000000001</v>
      </c>
      <c r="G67">
        <f>C67-F67</f>
        <v>5.9729999999999563</v>
      </c>
      <c r="H67" s="2" t="str">
        <f t="shared" ref="H67:H101" si="3">SUBSTITUTE(TEXT(VALUE(SUBSTITUTE(C67, ".", ",")), "0,0"),",",".")</f>
        <v>3426.7</v>
      </c>
      <c r="I67" t="s">
        <v>380</v>
      </c>
      <c r="J67" t="str">
        <f t="shared" ref="J67:J101" si="4">SUBSTITUTE(TEXT(VALUE(SUBSTITUTE(D67, ".", ",")), "0,0000"),",",".")</f>
        <v>0.7381</v>
      </c>
      <c r="K67">
        <f t="shared" ref="K67:K101" si="5">VALUE(SUBSTITUTE(D67, ".", ","))</f>
        <v>0.73809999999999998</v>
      </c>
    </row>
    <row r="68" spans="1:11" x14ac:dyDescent="0.25">
      <c r="A68" t="s">
        <v>91</v>
      </c>
      <c r="B68" t="s">
        <v>25</v>
      </c>
      <c r="C68">
        <v>3420.6770000000001</v>
      </c>
      <c r="D68" t="s">
        <v>71</v>
      </c>
      <c r="E68">
        <v>0</v>
      </c>
      <c r="F68">
        <f t="array" ref="F68">MIN(IF($A$2:$A$101=A68,$C$2:$C$101))</f>
        <v>3420.6770000000001</v>
      </c>
      <c r="G68">
        <f>C68-F68</f>
        <v>0</v>
      </c>
      <c r="H68" s="2" t="str">
        <f t="shared" si="3"/>
        <v>3420.7</v>
      </c>
      <c r="I68" t="s">
        <v>378</v>
      </c>
      <c r="J68" t="str">
        <f t="shared" si="4"/>
        <v>0.7075</v>
      </c>
      <c r="K68">
        <f t="shared" si="5"/>
        <v>0.70750000000000002</v>
      </c>
    </row>
    <row r="69" spans="1:11" x14ac:dyDescent="0.25">
      <c r="A69" t="s">
        <v>91</v>
      </c>
      <c r="B69" t="s">
        <v>28</v>
      </c>
      <c r="C69">
        <v>3420.6779999999999</v>
      </c>
      <c r="D69" t="s">
        <v>71</v>
      </c>
      <c r="E69">
        <v>0</v>
      </c>
      <c r="F69">
        <f t="array" ref="F69">MIN(IF($A$2:$A$101=A69,$C$2:$C$101))</f>
        <v>3420.6770000000001</v>
      </c>
      <c r="G69">
        <f>C69-F69</f>
        <v>9.9999999974897946E-4</v>
      </c>
      <c r="H69" s="2" t="str">
        <f t="shared" si="3"/>
        <v>3420.7</v>
      </c>
      <c r="I69" t="s">
        <v>378</v>
      </c>
      <c r="J69" t="str">
        <f t="shared" si="4"/>
        <v>0.7075</v>
      </c>
      <c r="K69">
        <f t="shared" si="5"/>
        <v>0.70750000000000002</v>
      </c>
    </row>
    <row r="70" spans="1:11" x14ac:dyDescent="0.25">
      <c r="A70" t="s">
        <v>91</v>
      </c>
      <c r="B70" t="s">
        <v>29</v>
      </c>
      <c r="C70">
        <v>3441.0059999999999</v>
      </c>
      <c r="D70" t="s">
        <v>187</v>
      </c>
      <c r="E70">
        <v>0</v>
      </c>
      <c r="F70">
        <f t="array" ref="F70">MIN(IF($A$2:$A$101=A70,$C$2:$C$101))</f>
        <v>3420.6770000000001</v>
      </c>
      <c r="G70">
        <f>C70-F70</f>
        <v>20.328999999999724</v>
      </c>
      <c r="H70" s="2" t="str">
        <f t="shared" si="3"/>
        <v>3441.0</v>
      </c>
      <c r="I70" t="s">
        <v>377</v>
      </c>
      <c r="J70" t="str">
        <f t="shared" si="4"/>
        <v>0.8228</v>
      </c>
      <c r="K70">
        <f t="shared" si="5"/>
        <v>0.82279999999999998</v>
      </c>
    </row>
    <row r="71" spans="1:11" x14ac:dyDescent="0.25">
      <c r="A71" t="s">
        <v>91</v>
      </c>
      <c r="B71" t="s">
        <v>32</v>
      </c>
      <c r="C71">
        <v>3441.0059999999999</v>
      </c>
      <c r="D71" t="s">
        <v>187</v>
      </c>
      <c r="E71">
        <v>0</v>
      </c>
      <c r="F71">
        <f t="array" ref="F71">MIN(IF($A$2:$A$101=A71,$C$2:$C$101))</f>
        <v>3420.6770000000001</v>
      </c>
      <c r="G71">
        <f>C71-F71</f>
        <v>20.328999999999724</v>
      </c>
      <c r="H71" s="2" t="str">
        <f t="shared" si="3"/>
        <v>3441.0</v>
      </c>
      <c r="I71" t="s">
        <v>377</v>
      </c>
      <c r="J71" t="str">
        <f t="shared" si="4"/>
        <v>0.8228</v>
      </c>
      <c r="K71">
        <f t="shared" si="5"/>
        <v>0.82279999999999998</v>
      </c>
    </row>
    <row r="72" spans="1:11" x14ac:dyDescent="0.25">
      <c r="A72" t="s">
        <v>91</v>
      </c>
      <c r="B72" t="s">
        <v>33</v>
      </c>
      <c r="C72">
        <v>3463.5770000000002</v>
      </c>
      <c r="D72" t="s">
        <v>75</v>
      </c>
      <c r="E72">
        <v>0</v>
      </c>
      <c r="F72">
        <f t="array" ref="F72">MIN(IF($A$2:$A$101=A72,$C$2:$C$101))</f>
        <v>3420.6770000000001</v>
      </c>
      <c r="G72">
        <f>C72-F72</f>
        <v>42.900000000000091</v>
      </c>
      <c r="H72" s="2" t="str">
        <f t="shared" si="3"/>
        <v>3463.6</v>
      </c>
      <c r="I72" t="s">
        <v>381</v>
      </c>
      <c r="J72" t="str">
        <f t="shared" si="4"/>
        <v>0.8719</v>
      </c>
      <c r="K72">
        <f t="shared" si="5"/>
        <v>0.87190000000000001</v>
      </c>
    </row>
    <row r="73" spans="1:11" x14ac:dyDescent="0.25">
      <c r="A73" t="s">
        <v>91</v>
      </c>
      <c r="B73" t="s">
        <v>39</v>
      </c>
      <c r="C73">
        <v>3463.578</v>
      </c>
      <c r="D73" t="s">
        <v>75</v>
      </c>
      <c r="E73">
        <v>0</v>
      </c>
      <c r="F73">
        <f t="array" ref="F73">MIN(IF($A$2:$A$101=A73,$C$2:$C$101))</f>
        <v>3420.6770000000001</v>
      </c>
      <c r="G73">
        <f>C73-F73</f>
        <v>42.90099999999984</v>
      </c>
      <c r="H73" s="2" t="str">
        <f t="shared" si="3"/>
        <v>3463.6</v>
      </c>
      <c r="I73" t="s">
        <v>381</v>
      </c>
      <c r="J73" t="str">
        <f t="shared" si="4"/>
        <v>0.8719</v>
      </c>
      <c r="K73">
        <f t="shared" si="5"/>
        <v>0.87190000000000001</v>
      </c>
    </row>
    <row r="74" spans="1:11" x14ac:dyDescent="0.25">
      <c r="A74" t="s">
        <v>91</v>
      </c>
      <c r="B74" t="s">
        <v>96</v>
      </c>
      <c r="C74">
        <v>3420.6770000000001</v>
      </c>
      <c r="D74" t="s">
        <v>71</v>
      </c>
      <c r="E74">
        <v>1</v>
      </c>
      <c r="F74">
        <f t="array" ref="F74">MIN(IF($A$2:$A$101=A74,$C$2:$C$101))</f>
        <v>3420.6770000000001</v>
      </c>
      <c r="G74">
        <f>C74-F74</f>
        <v>0</v>
      </c>
      <c r="H74" s="2" t="str">
        <f t="shared" si="3"/>
        <v>3420.7</v>
      </c>
      <c r="I74" t="s">
        <v>378</v>
      </c>
      <c r="J74" t="str">
        <f t="shared" si="4"/>
        <v>0.7075</v>
      </c>
      <c r="K74">
        <f t="shared" si="5"/>
        <v>0.70750000000000002</v>
      </c>
    </row>
    <row r="75" spans="1:11" x14ac:dyDescent="0.25">
      <c r="A75" t="s">
        <v>91</v>
      </c>
      <c r="B75" t="s">
        <v>97</v>
      </c>
      <c r="C75">
        <v>3420.6779999999999</v>
      </c>
      <c r="D75" t="s">
        <v>71</v>
      </c>
      <c r="E75">
        <v>0</v>
      </c>
      <c r="F75">
        <f t="array" ref="F75">MIN(IF($A$2:$A$101=A75,$C$2:$C$101))</f>
        <v>3420.6770000000001</v>
      </c>
      <c r="G75">
        <f>C75-F75</f>
        <v>9.9999999974897946E-4</v>
      </c>
      <c r="H75" s="2" t="str">
        <f t="shared" si="3"/>
        <v>3420.7</v>
      </c>
      <c r="I75" t="s">
        <v>378</v>
      </c>
      <c r="J75" t="str">
        <f t="shared" si="4"/>
        <v>0.7075</v>
      </c>
      <c r="K75">
        <f t="shared" si="5"/>
        <v>0.70750000000000002</v>
      </c>
    </row>
    <row r="76" spans="1:11" x14ac:dyDescent="0.25">
      <c r="A76" t="s">
        <v>91</v>
      </c>
      <c r="B76" t="s">
        <v>98</v>
      </c>
      <c r="C76">
        <v>3447.9659999999999</v>
      </c>
      <c r="D76" t="s">
        <v>189</v>
      </c>
      <c r="E76">
        <v>0</v>
      </c>
      <c r="F76">
        <f t="array" ref="F76">MIN(IF($A$2:$A$101=A76,$C$2:$C$101))</f>
        <v>3420.6770000000001</v>
      </c>
      <c r="G76">
        <f>C76-F76</f>
        <v>27.28899999999976</v>
      </c>
      <c r="H76" s="2" t="str">
        <f t="shared" si="3"/>
        <v>3448.0</v>
      </c>
      <c r="I76" t="s">
        <v>382</v>
      </c>
      <c r="J76" t="str">
        <f t="shared" si="4"/>
        <v>0.6603</v>
      </c>
      <c r="K76">
        <f t="shared" si="5"/>
        <v>0.6603</v>
      </c>
    </row>
    <row r="77" spans="1:11" x14ac:dyDescent="0.25">
      <c r="A77" t="s">
        <v>91</v>
      </c>
      <c r="B77" t="s">
        <v>99</v>
      </c>
      <c r="C77">
        <v>3447.9659999999999</v>
      </c>
      <c r="D77" t="s">
        <v>189</v>
      </c>
      <c r="E77">
        <v>0</v>
      </c>
      <c r="F77">
        <f t="array" ref="F77">MIN(IF($A$2:$A$101=A77,$C$2:$C$101))</f>
        <v>3420.6770000000001</v>
      </c>
      <c r="G77">
        <f>C77-F77</f>
        <v>27.28899999999976</v>
      </c>
      <c r="H77" s="2" t="str">
        <f t="shared" si="3"/>
        <v>3448.0</v>
      </c>
      <c r="I77" t="s">
        <v>382</v>
      </c>
      <c r="J77" t="str">
        <f t="shared" si="4"/>
        <v>0.6603</v>
      </c>
      <c r="K77">
        <f t="shared" si="5"/>
        <v>0.6603</v>
      </c>
    </row>
    <row r="78" spans="1:11" x14ac:dyDescent="0.25">
      <c r="A78" s="5" t="s">
        <v>91</v>
      </c>
      <c r="B78" s="5" t="s">
        <v>100</v>
      </c>
      <c r="C78" s="5">
        <v>3434.328</v>
      </c>
      <c r="D78" s="5" t="s">
        <v>191</v>
      </c>
      <c r="E78" s="5">
        <v>0</v>
      </c>
      <c r="F78" s="5">
        <f t="array" ref="F78">MIN(IF($A$2:$A$101=A78,$C$2:$C$101))</f>
        <v>3420.6770000000001</v>
      </c>
      <c r="G78" s="5">
        <f>C78-F78</f>
        <v>13.65099999999984</v>
      </c>
      <c r="H78" s="2" t="str">
        <f t="shared" si="3"/>
        <v>3434.3</v>
      </c>
      <c r="I78" t="s">
        <v>383</v>
      </c>
      <c r="J78" t="str">
        <f t="shared" si="4"/>
        <v>0.5343</v>
      </c>
      <c r="K78">
        <f t="shared" si="5"/>
        <v>0.5343</v>
      </c>
    </row>
    <row r="79" spans="1:11" x14ac:dyDescent="0.25">
      <c r="A79" t="s">
        <v>91</v>
      </c>
      <c r="B79" t="s">
        <v>101</v>
      </c>
      <c r="C79">
        <v>3434.3290000000002</v>
      </c>
      <c r="D79" t="s">
        <v>191</v>
      </c>
      <c r="E79">
        <v>0</v>
      </c>
      <c r="F79">
        <f t="array" ref="F79">MIN(IF($A$2:$A$101=A79,$C$2:$C$101))</f>
        <v>3420.6770000000001</v>
      </c>
      <c r="G79">
        <f>C79-F79</f>
        <v>13.652000000000044</v>
      </c>
      <c r="H79" s="2" t="str">
        <f t="shared" si="3"/>
        <v>3434.3</v>
      </c>
      <c r="I79" t="s">
        <v>383</v>
      </c>
      <c r="J79" t="str">
        <f t="shared" si="4"/>
        <v>0.5343</v>
      </c>
      <c r="K79">
        <f t="shared" si="5"/>
        <v>0.5343</v>
      </c>
    </row>
    <row r="80" spans="1:11" x14ac:dyDescent="0.25">
      <c r="A80" t="s">
        <v>91</v>
      </c>
      <c r="B80" t="s">
        <v>102</v>
      </c>
      <c r="C80">
        <v>3464.9549999999999</v>
      </c>
      <c r="D80" t="s">
        <v>193</v>
      </c>
      <c r="E80">
        <v>0</v>
      </c>
      <c r="F80">
        <f t="array" ref="F80">MIN(IF($A$2:$A$101=A80,$C$2:$C$101))</f>
        <v>3420.6770000000001</v>
      </c>
      <c r="G80">
        <f>C80-F80</f>
        <v>44.277999999999793</v>
      </c>
      <c r="H80" s="2" t="str">
        <f t="shared" si="3"/>
        <v>3465.0</v>
      </c>
      <c r="I80" t="s">
        <v>384</v>
      </c>
      <c r="J80" t="str">
        <f t="shared" si="4"/>
        <v>0.1571</v>
      </c>
      <c r="K80">
        <f t="shared" si="5"/>
        <v>0.15709999999999999</v>
      </c>
    </row>
    <row r="81" spans="1:11" x14ac:dyDescent="0.25">
      <c r="A81" t="s">
        <v>91</v>
      </c>
      <c r="B81" t="s">
        <v>103</v>
      </c>
      <c r="C81">
        <v>3464.9560000000001</v>
      </c>
      <c r="D81" t="s">
        <v>193</v>
      </c>
      <c r="E81">
        <v>0</v>
      </c>
      <c r="F81">
        <f t="array" ref="F81">MIN(IF($A$2:$A$101=A81,$C$2:$C$101))</f>
        <v>3420.6770000000001</v>
      </c>
      <c r="G81">
        <f>C81-F81</f>
        <v>44.278999999999996</v>
      </c>
      <c r="H81" s="2" t="str">
        <f t="shared" si="3"/>
        <v>3465.0</v>
      </c>
      <c r="I81" t="s">
        <v>384</v>
      </c>
      <c r="J81" t="str">
        <f t="shared" si="4"/>
        <v>0.1571</v>
      </c>
      <c r="K81">
        <f t="shared" si="5"/>
        <v>0.15709999999999999</v>
      </c>
    </row>
    <row r="82" spans="1:11" x14ac:dyDescent="0.25">
      <c r="A82" s="2" t="s">
        <v>90</v>
      </c>
      <c r="B82" s="2" t="s">
        <v>8</v>
      </c>
      <c r="C82" s="2">
        <v>4823.8620000000001</v>
      </c>
      <c r="D82" s="3">
        <v>5.9999999999999995E-4</v>
      </c>
      <c r="E82" s="2">
        <v>0</v>
      </c>
      <c r="F82" s="2">
        <f t="array" ref="F82">MIN(IF($A$2:$A$101=A82,$C$2:$C$101))</f>
        <v>4823.8620000000001</v>
      </c>
      <c r="G82" s="2">
        <f>C82-F82</f>
        <v>0</v>
      </c>
      <c r="H82" s="2" t="str">
        <f t="shared" si="3"/>
        <v>4823.9</v>
      </c>
      <c r="I82" t="s">
        <v>385</v>
      </c>
      <c r="J82" t="str">
        <f t="shared" si="4"/>
        <v>0.0006</v>
      </c>
      <c r="K82">
        <f t="shared" si="5"/>
        <v>5.9999999999999995E-4</v>
      </c>
    </row>
    <row r="83" spans="1:11" x14ac:dyDescent="0.25">
      <c r="A83" t="s">
        <v>90</v>
      </c>
      <c r="B83" t="s">
        <v>14</v>
      </c>
      <c r="C83">
        <v>4823.8630000000003</v>
      </c>
      <c r="D83" s="1">
        <v>5.9999999999999995E-4</v>
      </c>
      <c r="E83">
        <v>0</v>
      </c>
      <c r="F83">
        <f t="array" ref="F83">MIN(IF($A$2:$A$101=A83,$C$2:$C$101))</f>
        <v>4823.8620000000001</v>
      </c>
      <c r="G83">
        <f>C83-F83</f>
        <v>1.0000000002037268E-3</v>
      </c>
      <c r="H83" s="2" t="str">
        <f t="shared" si="3"/>
        <v>4823.9</v>
      </c>
      <c r="I83" t="s">
        <v>385</v>
      </c>
      <c r="J83" t="str">
        <f t="shared" si="4"/>
        <v>0.0006</v>
      </c>
      <c r="K83">
        <f t="shared" si="5"/>
        <v>5.9999999999999995E-4</v>
      </c>
    </row>
    <row r="84" spans="1:11" x14ac:dyDescent="0.25">
      <c r="A84" t="s">
        <v>90</v>
      </c>
      <c r="B84" t="s">
        <v>15</v>
      </c>
      <c r="C84">
        <v>4836.3850000000002</v>
      </c>
      <c r="D84" s="1">
        <v>8.9999999999999998E-4</v>
      </c>
      <c r="E84">
        <v>0</v>
      </c>
      <c r="F84">
        <f t="array" ref="F84">MIN(IF($A$2:$A$101=A84,$C$2:$C$101))</f>
        <v>4823.8620000000001</v>
      </c>
      <c r="G84">
        <f>C84-F84</f>
        <v>12.523000000000138</v>
      </c>
      <c r="H84" s="2" t="str">
        <f t="shared" si="3"/>
        <v>4836.4</v>
      </c>
      <c r="I84" t="s">
        <v>386</v>
      </c>
      <c r="J84" t="str">
        <f t="shared" si="4"/>
        <v>0.0009</v>
      </c>
      <c r="K84">
        <f t="shared" si="5"/>
        <v>8.9999999999999998E-4</v>
      </c>
    </row>
    <row r="85" spans="1:11" x14ac:dyDescent="0.25">
      <c r="A85" t="s">
        <v>90</v>
      </c>
      <c r="B85" t="s">
        <v>19</v>
      </c>
      <c r="C85">
        <v>4836.3860000000004</v>
      </c>
      <c r="D85" s="1">
        <v>8.9999999999999998E-4</v>
      </c>
      <c r="E85">
        <v>0</v>
      </c>
      <c r="F85">
        <f t="array" ref="F85">MIN(IF($A$2:$A$101=A85,$C$2:$C$101))</f>
        <v>4823.8620000000001</v>
      </c>
      <c r="G85">
        <f>C85-F85</f>
        <v>12.524000000000342</v>
      </c>
      <c r="H85" s="2" t="str">
        <f t="shared" si="3"/>
        <v>4836.4</v>
      </c>
      <c r="I85" t="s">
        <v>386</v>
      </c>
      <c r="J85" t="str">
        <f t="shared" si="4"/>
        <v>0.0009</v>
      </c>
      <c r="K85">
        <f t="shared" si="5"/>
        <v>8.9999999999999998E-4</v>
      </c>
    </row>
    <row r="86" spans="1:11" x14ac:dyDescent="0.25">
      <c r="A86" s="2" t="s">
        <v>90</v>
      </c>
      <c r="B86" s="2" t="s">
        <v>21</v>
      </c>
      <c r="C86" s="2">
        <v>4831.9009999999998</v>
      </c>
      <c r="D86" s="2" t="s">
        <v>82</v>
      </c>
      <c r="E86" s="2">
        <v>0</v>
      </c>
      <c r="F86" s="2">
        <f t="array" ref="F86">MIN(IF($A$2:$A$101=A86,$C$2:$C$101))</f>
        <v>4823.8620000000001</v>
      </c>
      <c r="G86" s="2">
        <f>C86-F86</f>
        <v>8.0389999999997599</v>
      </c>
      <c r="H86" s="2" t="str">
        <f t="shared" si="3"/>
        <v>4831.9</v>
      </c>
      <c r="I86" t="s">
        <v>387</v>
      </c>
      <c r="J86" t="str">
        <f t="shared" si="4"/>
        <v>0.0027</v>
      </c>
      <c r="K86">
        <f t="shared" si="5"/>
        <v>2.7000000000000001E-3</v>
      </c>
    </row>
    <row r="87" spans="1:11" x14ac:dyDescent="0.25">
      <c r="A87" t="s">
        <v>90</v>
      </c>
      <c r="B87" t="s">
        <v>24</v>
      </c>
      <c r="C87">
        <v>4831.902</v>
      </c>
      <c r="D87" t="s">
        <v>82</v>
      </c>
      <c r="E87">
        <v>0</v>
      </c>
      <c r="F87">
        <f t="array" ref="F87">MIN(IF($A$2:$A$101=A87,$C$2:$C$101))</f>
        <v>4823.8620000000001</v>
      </c>
      <c r="G87">
        <f>C87-F87</f>
        <v>8.0399999999999636</v>
      </c>
      <c r="H87" s="2" t="str">
        <f t="shared" si="3"/>
        <v>4831.9</v>
      </c>
      <c r="I87" t="s">
        <v>387</v>
      </c>
      <c r="J87" t="str">
        <f t="shared" si="4"/>
        <v>0.0027</v>
      </c>
      <c r="K87">
        <f t="shared" si="5"/>
        <v>2.7000000000000001E-3</v>
      </c>
    </row>
    <row r="88" spans="1:11" x14ac:dyDescent="0.25">
      <c r="A88" t="s">
        <v>90</v>
      </c>
      <c r="B88" t="s">
        <v>25</v>
      </c>
      <c r="C88">
        <v>4823.8620000000001</v>
      </c>
      <c r="D88" s="1">
        <v>5.9999999999999995E-4</v>
      </c>
      <c r="E88">
        <v>0</v>
      </c>
      <c r="F88">
        <f t="array" ref="F88">MIN(IF($A$2:$A$101=A88,$C$2:$C$101))</f>
        <v>4823.8620000000001</v>
      </c>
      <c r="G88">
        <f>C88-F88</f>
        <v>0</v>
      </c>
      <c r="H88" s="2" t="str">
        <f t="shared" si="3"/>
        <v>4823.9</v>
      </c>
      <c r="I88" t="s">
        <v>385</v>
      </c>
      <c r="J88" t="str">
        <f t="shared" si="4"/>
        <v>0.0006</v>
      </c>
      <c r="K88">
        <f t="shared" si="5"/>
        <v>5.9999999999999995E-4</v>
      </c>
    </row>
    <row r="89" spans="1:11" x14ac:dyDescent="0.25">
      <c r="A89" t="s">
        <v>90</v>
      </c>
      <c r="B89" t="s">
        <v>28</v>
      </c>
      <c r="C89">
        <v>4823.8630000000003</v>
      </c>
      <c r="D89" s="1">
        <v>5.9999999999999995E-4</v>
      </c>
      <c r="E89">
        <v>0</v>
      </c>
      <c r="F89">
        <f t="array" ref="F89">MIN(IF($A$2:$A$101=A89,$C$2:$C$101))</f>
        <v>4823.8620000000001</v>
      </c>
      <c r="G89">
        <f>C89-F89</f>
        <v>1.0000000002037268E-3</v>
      </c>
      <c r="H89" s="2" t="str">
        <f t="shared" si="3"/>
        <v>4823.9</v>
      </c>
      <c r="I89" t="s">
        <v>385</v>
      </c>
      <c r="J89" t="str">
        <f t="shared" si="4"/>
        <v>0.0006</v>
      </c>
      <c r="K89">
        <f t="shared" si="5"/>
        <v>5.9999999999999995E-4</v>
      </c>
    </row>
    <row r="90" spans="1:11" x14ac:dyDescent="0.25">
      <c r="A90" s="5" t="s">
        <v>90</v>
      </c>
      <c r="B90" s="5" t="s">
        <v>29</v>
      </c>
      <c r="C90" s="5">
        <v>4837.0950000000003</v>
      </c>
      <c r="D90" s="5" t="s">
        <v>46</v>
      </c>
      <c r="E90" s="5">
        <v>0</v>
      </c>
      <c r="F90" s="5">
        <f t="array" ref="F90">MIN(IF($A$2:$A$101=A90,$C$2:$C$101))</f>
        <v>4823.8620000000001</v>
      </c>
      <c r="G90" s="5">
        <f>C90-F90</f>
        <v>13.233000000000175</v>
      </c>
      <c r="H90" s="2" t="str">
        <f t="shared" si="3"/>
        <v>4837.1</v>
      </c>
      <c r="I90" t="s">
        <v>388</v>
      </c>
      <c r="J90" t="str">
        <f t="shared" si="4"/>
        <v>0.0125</v>
      </c>
      <c r="K90">
        <f t="shared" si="5"/>
        <v>1.2500000000000001E-2</v>
      </c>
    </row>
    <row r="91" spans="1:11" x14ac:dyDescent="0.25">
      <c r="A91" t="s">
        <v>90</v>
      </c>
      <c r="B91" t="s">
        <v>32</v>
      </c>
      <c r="C91">
        <v>4837.0959999999995</v>
      </c>
      <c r="D91" t="s">
        <v>46</v>
      </c>
      <c r="E91">
        <v>0</v>
      </c>
      <c r="F91">
        <f t="array" ref="F91">MIN(IF($A$2:$A$101=A91,$C$2:$C$101))</f>
        <v>4823.8620000000001</v>
      </c>
      <c r="G91">
        <f>C91-F91</f>
        <v>13.233999999999469</v>
      </c>
      <c r="H91" s="2" t="str">
        <f t="shared" si="3"/>
        <v>4837.1</v>
      </c>
      <c r="I91" t="s">
        <v>388</v>
      </c>
      <c r="J91" t="str">
        <f t="shared" si="4"/>
        <v>0.0125</v>
      </c>
      <c r="K91">
        <f t="shared" si="5"/>
        <v>1.2500000000000001E-2</v>
      </c>
    </row>
    <row r="92" spans="1:11" x14ac:dyDescent="0.25">
      <c r="A92" t="s">
        <v>90</v>
      </c>
      <c r="B92" t="s">
        <v>33</v>
      </c>
      <c r="C92">
        <v>4857.4719999999998</v>
      </c>
      <c r="D92" t="s">
        <v>88</v>
      </c>
      <c r="E92">
        <v>0</v>
      </c>
      <c r="F92">
        <f t="array" ref="F92">MIN(IF($A$2:$A$101=A92,$C$2:$C$101))</f>
        <v>4823.8620000000001</v>
      </c>
      <c r="G92">
        <f>C92-F92</f>
        <v>33.609999999999673</v>
      </c>
      <c r="H92" s="2" t="str">
        <f t="shared" si="3"/>
        <v>4857.5</v>
      </c>
      <c r="I92" t="s">
        <v>389</v>
      </c>
      <c r="J92" t="str">
        <f t="shared" si="4"/>
        <v>0.0115</v>
      </c>
      <c r="K92">
        <f t="shared" si="5"/>
        <v>1.15E-2</v>
      </c>
    </row>
    <row r="93" spans="1:11" x14ac:dyDescent="0.25">
      <c r="A93" t="s">
        <v>90</v>
      </c>
      <c r="B93" t="s">
        <v>39</v>
      </c>
      <c r="C93">
        <v>4857.473</v>
      </c>
      <c r="D93" t="s">
        <v>88</v>
      </c>
      <c r="E93">
        <v>0</v>
      </c>
      <c r="F93">
        <f t="array" ref="F93">MIN(IF($A$2:$A$101=A93,$C$2:$C$101))</f>
        <v>4823.8620000000001</v>
      </c>
      <c r="G93">
        <f>C93-F93</f>
        <v>33.610999999999876</v>
      </c>
      <c r="H93" s="2" t="str">
        <f t="shared" si="3"/>
        <v>4857.5</v>
      </c>
      <c r="I93" t="s">
        <v>389</v>
      </c>
      <c r="J93" t="str">
        <f t="shared" si="4"/>
        <v>0.0115</v>
      </c>
      <c r="K93">
        <f t="shared" si="5"/>
        <v>1.15E-2</v>
      </c>
    </row>
    <row r="94" spans="1:11" x14ac:dyDescent="0.25">
      <c r="A94" t="s">
        <v>90</v>
      </c>
      <c r="B94" t="s">
        <v>96</v>
      </c>
      <c r="C94">
        <v>4823.8620000000001</v>
      </c>
      <c r="D94" s="1">
        <v>5.9999999999999995E-4</v>
      </c>
      <c r="E94">
        <v>1</v>
      </c>
      <c r="F94">
        <f t="array" ref="F94">MIN(IF($A$2:$A$101=A94,$C$2:$C$101))</f>
        <v>4823.8620000000001</v>
      </c>
      <c r="G94">
        <f>C94-F94</f>
        <v>0</v>
      </c>
      <c r="H94" s="2" t="str">
        <f t="shared" si="3"/>
        <v>4823.9</v>
      </c>
      <c r="I94" t="s">
        <v>385</v>
      </c>
      <c r="J94" t="str">
        <f t="shared" si="4"/>
        <v>0.0006</v>
      </c>
      <c r="K94">
        <f t="shared" si="5"/>
        <v>5.9999999999999995E-4</v>
      </c>
    </row>
    <row r="95" spans="1:11" x14ac:dyDescent="0.25">
      <c r="A95" t="s">
        <v>90</v>
      </c>
      <c r="B95" t="s">
        <v>97</v>
      </c>
      <c r="C95">
        <v>4823.8630000000003</v>
      </c>
      <c r="D95" s="1">
        <v>5.9999999999999995E-4</v>
      </c>
      <c r="E95">
        <v>0</v>
      </c>
      <c r="F95">
        <f t="array" ref="F95">MIN(IF($A$2:$A$101=A95,$C$2:$C$101))</f>
        <v>4823.8620000000001</v>
      </c>
      <c r="G95">
        <f>C95-F95</f>
        <v>1.0000000002037268E-3</v>
      </c>
      <c r="H95" s="2" t="str">
        <f t="shared" si="3"/>
        <v>4823.9</v>
      </c>
      <c r="I95" t="s">
        <v>385</v>
      </c>
      <c r="J95" t="str">
        <f t="shared" si="4"/>
        <v>0.0006</v>
      </c>
      <c r="K95">
        <f t="shared" si="5"/>
        <v>5.9999999999999995E-4</v>
      </c>
    </row>
    <row r="96" spans="1:11" x14ac:dyDescent="0.25">
      <c r="A96" t="s">
        <v>90</v>
      </c>
      <c r="B96" t="s">
        <v>98</v>
      </c>
      <c r="C96">
        <v>4846.8869999999997</v>
      </c>
      <c r="D96" t="s">
        <v>197</v>
      </c>
      <c r="E96">
        <v>0</v>
      </c>
      <c r="F96">
        <f t="array" ref="F96">MIN(IF($A$2:$A$101=A96,$C$2:$C$101))</f>
        <v>4823.8620000000001</v>
      </c>
      <c r="G96">
        <f>C96-F96</f>
        <v>23.024999999999636</v>
      </c>
      <c r="H96" s="2" t="str">
        <f t="shared" si="3"/>
        <v>4846.9</v>
      </c>
      <c r="I96" t="s">
        <v>390</v>
      </c>
      <c r="J96" t="str">
        <f t="shared" si="4"/>
        <v>0.0098</v>
      </c>
      <c r="K96">
        <f t="shared" si="5"/>
        <v>9.7999999999999997E-3</v>
      </c>
    </row>
    <row r="97" spans="1:11" x14ac:dyDescent="0.25">
      <c r="A97" t="s">
        <v>90</v>
      </c>
      <c r="B97" t="s">
        <v>99</v>
      </c>
      <c r="C97">
        <v>4846.8879999999999</v>
      </c>
      <c r="D97" t="s">
        <v>197</v>
      </c>
      <c r="E97">
        <v>0</v>
      </c>
      <c r="F97">
        <f t="array" ref="F97">MIN(IF($A$2:$A$101=A97,$C$2:$C$101))</f>
        <v>4823.8620000000001</v>
      </c>
      <c r="G97">
        <f>C97-F97</f>
        <v>23.02599999999984</v>
      </c>
      <c r="H97" s="2" t="str">
        <f t="shared" si="3"/>
        <v>4846.9</v>
      </c>
      <c r="I97" t="s">
        <v>390</v>
      </c>
      <c r="J97" t="str">
        <f t="shared" si="4"/>
        <v>0.0098</v>
      </c>
      <c r="K97">
        <f t="shared" si="5"/>
        <v>9.7999999999999997E-3</v>
      </c>
    </row>
    <row r="98" spans="1:11" x14ac:dyDescent="0.25">
      <c r="A98" s="5" t="s">
        <v>90</v>
      </c>
      <c r="B98" s="5" t="s">
        <v>100</v>
      </c>
      <c r="C98" s="5">
        <v>4839.3280000000004</v>
      </c>
      <c r="D98" s="5" t="s">
        <v>199</v>
      </c>
      <c r="E98" s="5">
        <v>0</v>
      </c>
      <c r="F98" s="5">
        <f t="array" ref="F98">MIN(IF($A$2:$A$101=A98,$C$2:$C$101))</f>
        <v>4823.8620000000001</v>
      </c>
      <c r="G98" s="5">
        <f>C98-F98</f>
        <v>15.466000000000349</v>
      </c>
      <c r="H98" s="2" t="str">
        <f t="shared" si="3"/>
        <v>4839.3</v>
      </c>
      <c r="I98" t="s">
        <v>391</v>
      </c>
      <c r="J98" t="str">
        <f t="shared" si="4"/>
        <v>0.0108</v>
      </c>
      <c r="K98">
        <f t="shared" si="5"/>
        <v>1.0800000000000001E-2</v>
      </c>
    </row>
    <row r="99" spans="1:11" x14ac:dyDescent="0.25">
      <c r="A99" t="s">
        <v>90</v>
      </c>
      <c r="B99" t="s">
        <v>101</v>
      </c>
      <c r="C99">
        <v>4839.3289999999997</v>
      </c>
      <c r="D99" t="s">
        <v>199</v>
      </c>
      <c r="E99">
        <v>0</v>
      </c>
      <c r="F99">
        <f t="array" ref="F99">MIN(IF($A$2:$A$101=A99,$C$2:$C$101))</f>
        <v>4823.8620000000001</v>
      </c>
      <c r="G99">
        <f>C99-F99</f>
        <v>15.466999999999643</v>
      </c>
      <c r="H99" s="2" t="str">
        <f t="shared" si="3"/>
        <v>4839.3</v>
      </c>
      <c r="I99" t="s">
        <v>391</v>
      </c>
      <c r="J99" t="str">
        <f t="shared" si="4"/>
        <v>0.0108</v>
      </c>
      <c r="K99">
        <f t="shared" si="5"/>
        <v>1.0800000000000001E-2</v>
      </c>
    </row>
    <row r="100" spans="1:11" x14ac:dyDescent="0.25">
      <c r="A100" t="s">
        <v>90</v>
      </c>
      <c r="B100" t="s">
        <v>102</v>
      </c>
      <c r="C100">
        <v>4869.9849999999997</v>
      </c>
      <c r="D100" t="s">
        <v>201</v>
      </c>
      <c r="E100">
        <v>0</v>
      </c>
      <c r="F100">
        <f t="array" ref="F100">MIN(IF($A$2:$A$101=A100,$C$2:$C$101))</f>
        <v>4823.8620000000001</v>
      </c>
      <c r="G100">
        <f>C100-F100</f>
        <v>46.122999999999593</v>
      </c>
      <c r="H100" s="2" t="str">
        <f t="shared" si="3"/>
        <v>4870.0</v>
      </c>
      <c r="I100" t="s">
        <v>392</v>
      </c>
      <c r="J100" t="str">
        <f t="shared" si="4"/>
        <v>0.0718</v>
      </c>
      <c r="K100">
        <f t="shared" si="5"/>
        <v>7.1800000000000003E-2</v>
      </c>
    </row>
    <row r="101" spans="1:11" x14ac:dyDescent="0.25">
      <c r="A101" t="s">
        <v>90</v>
      </c>
      <c r="B101" t="s">
        <v>103</v>
      </c>
      <c r="C101">
        <v>4869.9859999999999</v>
      </c>
      <c r="D101" t="s">
        <v>201</v>
      </c>
      <c r="E101">
        <v>0</v>
      </c>
      <c r="F101">
        <f t="array" ref="F101">MIN(IF($A$2:$A$101=A101,$C$2:$C$101))</f>
        <v>4823.8620000000001</v>
      </c>
      <c r="G101">
        <f>C101-F101</f>
        <v>46.123999999999796</v>
      </c>
      <c r="H101" s="2" t="str">
        <f t="shared" si="3"/>
        <v>4870.0</v>
      </c>
      <c r="I101" t="s">
        <v>392</v>
      </c>
      <c r="J101" t="str">
        <f t="shared" si="4"/>
        <v>0.0718</v>
      </c>
      <c r="K101">
        <f t="shared" si="5"/>
        <v>7.1800000000000003E-2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B9D5-1EBC-44E0-8CFE-FEC1B077CD8C}">
  <dimension ref="A1:G7"/>
  <sheetViews>
    <sheetView workbookViewId="0">
      <selection activeCell="A7" sqref="A1:G7"/>
    </sheetView>
  </sheetViews>
  <sheetFormatPr baseColWidth="10" defaultRowHeight="15" x14ac:dyDescent="0.25"/>
  <cols>
    <col min="1" max="1" width="35.85546875" bestFit="1" customWidth="1"/>
    <col min="2" max="2" width="5" bestFit="1" customWidth="1"/>
    <col min="3" max="3" width="12.28515625" bestFit="1" customWidth="1"/>
    <col min="4" max="4" width="7.7109375" bestFit="1" customWidth="1"/>
    <col min="5" max="5" width="6" bestFit="1" customWidth="1"/>
    <col min="6" max="6" width="13" bestFit="1" customWidth="1"/>
    <col min="7" max="7" width="5.28515625" bestFit="1" customWidth="1"/>
  </cols>
  <sheetData>
    <row r="1" spans="1:7" x14ac:dyDescent="0.2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t="s">
        <v>119</v>
      </c>
      <c r="B2" t="s">
        <v>145</v>
      </c>
      <c r="C2" t="s">
        <v>12</v>
      </c>
      <c r="D2" t="s">
        <v>146</v>
      </c>
      <c r="E2" t="s">
        <v>147</v>
      </c>
      <c r="F2" t="s">
        <v>148</v>
      </c>
      <c r="G2" t="s">
        <v>149</v>
      </c>
    </row>
    <row r="3" spans="1:7" x14ac:dyDescent="0.25">
      <c r="A3" t="s">
        <v>121</v>
      </c>
      <c r="B3" t="s">
        <v>108</v>
      </c>
      <c r="C3" t="s">
        <v>122</v>
      </c>
      <c r="D3" t="s">
        <v>123</v>
      </c>
      <c r="E3" t="s">
        <v>124</v>
      </c>
      <c r="F3" t="s">
        <v>12</v>
      </c>
      <c r="G3" t="s">
        <v>12</v>
      </c>
    </row>
    <row r="4" spans="1:7" x14ac:dyDescent="0.25">
      <c r="A4" t="s">
        <v>125</v>
      </c>
      <c r="B4" t="s">
        <v>150</v>
      </c>
      <c r="C4" t="s">
        <v>151</v>
      </c>
      <c r="D4" t="s">
        <v>42</v>
      </c>
      <c r="E4" t="s">
        <v>20</v>
      </c>
      <c r="F4" t="s">
        <v>152</v>
      </c>
      <c r="G4" t="s">
        <v>153</v>
      </c>
    </row>
    <row r="5" spans="1:7" x14ac:dyDescent="0.25">
      <c r="A5" t="s">
        <v>128</v>
      </c>
      <c r="B5" t="s">
        <v>129</v>
      </c>
      <c r="C5" t="s">
        <v>130</v>
      </c>
      <c r="D5" t="s">
        <v>131</v>
      </c>
      <c r="E5" t="s">
        <v>127</v>
      </c>
      <c r="F5" t="s">
        <v>132</v>
      </c>
      <c r="G5" t="s">
        <v>133</v>
      </c>
    </row>
    <row r="6" spans="1:7" x14ac:dyDescent="0.25">
      <c r="A6" t="s">
        <v>134</v>
      </c>
      <c r="B6" t="s">
        <v>137</v>
      </c>
      <c r="C6" t="s">
        <v>154</v>
      </c>
      <c r="D6" t="s">
        <v>155</v>
      </c>
      <c r="E6" t="s">
        <v>18</v>
      </c>
      <c r="F6" t="s">
        <v>156</v>
      </c>
      <c r="G6" t="s">
        <v>157</v>
      </c>
    </row>
    <row r="7" spans="1:7" x14ac:dyDescent="0.25">
      <c r="A7" t="s">
        <v>136</v>
      </c>
      <c r="B7" t="s">
        <v>357</v>
      </c>
      <c r="C7" t="s">
        <v>357</v>
      </c>
      <c r="D7" t="s">
        <v>358</v>
      </c>
      <c r="E7" t="s">
        <v>154</v>
      </c>
      <c r="F7" t="s">
        <v>253</v>
      </c>
      <c r="G7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3CAB-5783-42A0-93D5-86BEA41548F0}">
  <dimension ref="A1:K22"/>
  <sheetViews>
    <sheetView workbookViewId="0">
      <selection activeCell="A8" sqref="A8"/>
    </sheetView>
  </sheetViews>
  <sheetFormatPr baseColWidth="10" defaultRowHeight="15" x14ac:dyDescent="0.25"/>
  <cols>
    <col min="1" max="1" width="63.28515625" bestFit="1" customWidth="1"/>
    <col min="2" max="3" width="26.140625" customWidth="1"/>
  </cols>
  <sheetData>
    <row r="1" spans="1:11" x14ac:dyDescent="0.25">
      <c r="A1" s="4" t="s">
        <v>356</v>
      </c>
      <c r="D1" t="s">
        <v>262</v>
      </c>
      <c r="H1" t="s">
        <v>263</v>
      </c>
    </row>
    <row r="2" spans="1:11" x14ac:dyDescent="0.25">
      <c r="A2" t="s">
        <v>203</v>
      </c>
      <c r="B2" t="s">
        <v>285</v>
      </c>
      <c r="C2" t="s">
        <v>285</v>
      </c>
      <c r="D2" t="s">
        <v>204</v>
      </c>
      <c r="E2" t="s">
        <v>205</v>
      </c>
      <c r="F2" t="s">
        <v>206</v>
      </c>
      <c r="G2" t="s">
        <v>7</v>
      </c>
      <c r="H2" t="s">
        <v>204</v>
      </c>
      <c r="I2" t="s">
        <v>205</v>
      </c>
      <c r="J2" t="s">
        <v>206</v>
      </c>
      <c r="K2" t="s">
        <v>7</v>
      </c>
    </row>
    <row r="3" spans="1:11" x14ac:dyDescent="0.25">
      <c r="A3" t="s">
        <v>264</v>
      </c>
      <c r="B3" t="str">
        <f t="shared" ref="B3:B22" si="0">D3&amp;" ("&amp;E3&amp;", "&amp;F3&amp;")"</f>
        <v>0.65 (0.63, 0.67)</v>
      </c>
      <c r="C3" t="str">
        <f t="shared" ref="C3:C22" si="1">H3&amp;" ("&amp;I3&amp;", "&amp;J3&amp;")"</f>
        <v>1.30 (1.26, 1.34)</v>
      </c>
      <c r="D3" t="s">
        <v>207</v>
      </c>
      <c r="E3" t="s">
        <v>209</v>
      </c>
      <c r="F3" t="s">
        <v>151</v>
      </c>
      <c r="G3" t="s">
        <v>208</v>
      </c>
      <c r="H3" t="s">
        <v>243</v>
      </c>
      <c r="I3" t="s">
        <v>79</v>
      </c>
      <c r="J3" t="s">
        <v>17</v>
      </c>
      <c r="K3" t="s">
        <v>208</v>
      </c>
    </row>
    <row r="4" spans="1:11" x14ac:dyDescent="0.25">
      <c r="A4" t="s">
        <v>267</v>
      </c>
      <c r="B4" t="str">
        <f t="shared" si="0"/>
        <v>0.85 (0.84, 0.86)</v>
      </c>
      <c r="C4" t="str">
        <f t="shared" si="1"/>
        <v>1.48 (1.44, 1.53)</v>
      </c>
      <c r="D4" t="s">
        <v>210</v>
      </c>
      <c r="E4" t="s">
        <v>211</v>
      </c>
      <c r="F4" t="s">
        <v>155</v>
      </c>
      <c r="G4" t="s">
        <v>208</v>
      </c>
      <c r="H4" t="s">
        <v>244</v>
      </c>
      <c r="I4" t="s">
        <v>245</v>
      </c>
      <c r="J4" t="s">
        <v>30</v>
      </c>
      <c r="K4" t="s">
        <v>208</v>
      </c>
    </row>
    <row r="5" spans="1:11" x14ac:dyDescent="0.25">
      <c r="A5" t="s">
        <v>266</v>
      </c>
      <c r="B5" t="str">
        <f t="shared" si="0"/>
        <v>0.69 (0.67, 0.72)</v>
      </c>
      <c r="C5" t="str">
        <f t="shared" si="1"/>
        <v>2.63 (2.52, 2.74)</v>
      </c>
      <c r="D5" t="s">
        <v>126</v>
      </c>
      <c r="E5" t="s">
        <v>151</v>
      </c>
      <c r="F5" t="s">
        <v>212</v>
      </c>
      <c r="G5" t="s">
        <v>208</v>
      </c>
      <c r="H5" t="s">
        <v>246</v>
      </c>
      <c r="I5" t="s">
        <v>89</v>
      </c>
      <c r="J5" t="s">
        <v>84</v>
      </c>
      <c r="K5" t="s">
        <v>208</v>
      </c>
    </row>
    <row r="6" spans="1:11" x14ac:dyDescent="0.25">
      <c r="A6" t="s">
        <v>265</v>
      </c>
      <c r="B6" t="str">
        <f t="shared" si="0"/>
        <v>0.88 (0.85, 0.90)</v>
      </c>
      <c r="C6" t="str">
        <f t="shared" si="1"/>
        <v>1.54 (1.50, 1.57)</v>
      </c>
      <c r="D6" t="s">
        <v>127</v>
      </c>
      <c r="E6" t="s">
        <v>210</v>
      </c>
      <c r="F6" t="s">
        <v>60</v>
      </c>
      <c r="G6" t="s">
        <v>208</v>
      </c>
      <c r="H6" t="s">
        <v>120</v>
      </c>
      <c r="I6" t="s">
        <v>160</v>
      </c>
      <c r="J6" t="s">
        <v>247</v>
      </c>
      <c r="K6" t="s">
        <v>208</v>
      </c>
    </row>
    <row r="7" spans="1:11" x14ac:dyDescent="0.25">
      <c r="A7" t="s">
        <v>268</v>
      </c>
      <c r="B7" t="str">
        <f t="shared" si="0"/>
        <v>0.62 (0.61, 0.64)</v>
      </c>
      <c r="C7" t="str">
        <f t="shared" si="1"/>
        <v>1.26 (1.22, 1.30)</v>
      </c>
      <c r="D7" t="s">
        <v>213</v>
      </c>
      <c r="E7" t="s">
        <v>138</v>
      </c>
      <c r="F7" t="s">
        <v>214</v>
      </c>
      <c r="G7" t="s">
        <v>208</v>
      </c>
      <c r="H7" t="s">
        <v>79</v>
      </c>
      <c r="I7" t="s">
        <v>35</v>
      </c>
      <c r="J7" t="s">
        <v>243</v>
      </c>
      <c r="K7" t="s">
        <v>208</v>
      </c>
    </row>
    <row r="8" spans="1:11" x14ac:dyDescent="0.25">
      <c r="A8" t="s">
        <v>269</v>
      </c>
      <c r="B8" t="str">
        <f t="shared" si="0"/>
        <v>1.05 (1.05, 1.06)</v>
      </c>
      <c r="C8" t="str">
        <f t="shared" si="1"/>
        <v>1.06 (1.06, 1.06)</v>
      </c>
      <c r="D8" t="s">
        <v>13</v>
      </c>
      <c r="E8" t="s">
        <v>13</v>
      </c>
      <c r="F8" t="s">
        <v>31</v>
      </c>
      <c r="G8" t="s">
        <v>208</v>
      </c>
      <c r="H8" t="s">
        <v>31</v>
      </c>
      <c r="I8" t="s">
        <v>31</v>
      </c>
      <c r="J8" t="s">
        <v>31</v>
      </c>
      <c r="K8" t="s">
        <v>208</v>
      </c>
    </row>
    <row r="9" spans="1:11" x14ac:dyDescent="0.25">
      <c r="A9" t="s">
        <v>270</v>
      </c>
      <c r="B9" t="str">
        <f t="shared" si="0"/>
        <v>1.06 (1.06, 1.06)</v>
      </c>
      <c r="C9" t="str">
        <f t="shared" si="1"/>
        <v>1.06 (1.06, 1.06)</v>
      </c>
      <c r="D9" t="s">
        <v>31</v>
      </c>
      <c r="E9" t="s">
        <v>31</v>
      </c>
      <c r="F9" t="s">
        <v>31</v>
      </c>
      <c r="G9" t="s">
        <v>208</v>
      </c>
      <c r="H9" t="s">
        <v>31</v>
      </c>
      <c r="I9" t="s">
        <v>31</v>
      </c>
      <c r="J9" t="s">
        <v>31</v>
      </c>
      <c r="K9" t="s">
        <v>208</v>
      </c>
    </row>
    <row r="10" spans="1:11" x14ac:dyDescent="0.25">
      <c r="A10" t="s">
        <v>271</v>
      </c>
      <c r="B10" t="str">
        <f t="shared" si="0"/>
        <v>1.01 (0.95, 1.08)</v>
      </c>
      <c r="C10" t="str">
        <f t="shared" si="1"/>
        <v>1.05 (0.98, 1.12)</v>
      </c>
      <c r="D10" t="s">
        <v>41</v>
      </c>
      <c r="E10" t="s">
        <v>58</v>
      </c>
      <c r="F10" t="s">
        <v>42</v>
      </c>
      <c r="G10" t="s">
        <v>218</v>
      </c>
      <c r="H10" t="s">
        <v>13</v>
      </c>
      <c r="I10" t="s">
        <v>36</v>
      </c>
      <c r="J10" t="s">
        <v>74</v>
      </c>
      <c r="K10" t="s">
        <v>248</v>
      </c>
    </row>
    <row r="11" spans="1:11" x14ac:dyDescent="0.25">
      <c r="A11" t="s">
        <v>272</v>
      </c>
      <c r="B11" t="str">
        <f t="shared" si="0"/>
        <v>1.01 (0.96, 1.07)</v>
      </c>
      <c r="C11" t="str">
        <f t="shared" si="1"/>
        <v>1.04 (0.99, 1.10)</v>
      </c>
      <c r="D11" t="s">
        <v>41</v>
      </c>
      <c r="E11" t="s">
        <v>53</v>
      </c>
      <c r="F11" t="s">
        <v>37</v>
      </c>
      <c r="G11" t="s">
        <v>220</v>
      </c>
      <c r="H11" t="s">
        <v>40</v>
      </c>
      <c r="I11" t="s">
        <v>18</v>
      </c>
      <c r="J11" t="s">
        <v>109</v>
      </c>
      <c r="K11" t="s">
        <v>249</v>
      </c>
    </row>
    <row r="12" spans="1:11" x14ac:dyDescent="0.25">
      <c r="A12" t="s">
        <v>273</v>
      </c>
      <c r="B12" t="str">
        <f t="shared" si="0"/>
        <v>0.98 (0.92, 1.04)</v>
      </c>
      <c r="C12" t="str">
        <f t="shared" si="1"/>
        <v>1.05 (0.99, 1.11)</v>
      </c>
      <c r="D12" t="s">
        <v>36</v>
      </c>
      <c r="E12" t="s">
        <v>57</v>
      </c>
      <c r="F12" t="s">
        <v>40</v>
      </c>
      <c r="G12" t="s">
        <v>222</v>
      </c>
      <c r="H12" t="s">
        <v>13</v>
      </c>
      <c r="I12" t="s">
        <v>18</v>
      </c>
      <c r="J12" t="s">
        <v>112</v>
      </c>
      <c r="K12" t="s">
        <v>250</v>
      </c>
    </row>
    <row r="13" spans="1:11" x14ac:dyDescent="0.25">
      <c r="A13" t="s">
        <v>274</v>
      </c>
      <c r="B13" t="str">
        <f t="shared" si="0"/>
        <v>1.04 (0.99, 1.10)</v>
      </c>
      <c r="C13" t="str">
        <f t="shared" si="1"/>
        <v>1.03 (0.98, 1.09)</v>
      </c>
      <c r="D13" t="s">
        <v>40</v>
      </c>
      <c r="E13" t="s">
        <v>18</v>
      </c>
      <c r="F13" t="s">
        <v>109</v>
      </c>
      <c r="G13" t="s">
        <v>224</v>
      </c>
      <c r="H13" t="s">
        <v>34</v>
      </c>
      <c r="I13" t="s">
        <v>36</v>
      </c>
      <c r="J13" t="s">
        <v>51</v>
      </c>
      <c r="K13" t="s">
        <v>251</v>
      </c>
    </row>
    <row r="14" spans="1:11" x14ac:dyDescent="0.25">
      <c r="A14" t="s">
        <v>276</v>
      </c>
      <c r="B14" t="str">
        <f t="shared" si="0"/>
        <v>1.00 (0.99, 1.02)</v>
      </c>
      <c r="C14" t="str">
        <f t="shared" si="1"/>
        <v>0.95 (0.94, 0.97)</v>
      </c>
      <c r="D14" t="s">
        <v>12</v>
      </c>
      <c r="E14" t="s">
        <v>18</v>
      </c>
      <c r="F14" t="s">
        <v>10</v>
      </c>
      <c r="G14" t="s">
        <v>226</v>
      </c>
      <c r="H14" t="s">
        <v>58</v>
      </c>
      <c r="I14" t="s">
        <v>110</v>
      </c>
      <c r="J14" t="s">
        <v>56</v>
      </c>
      <c r="K14" t="s">
        <v>208</v>
      </c>
    </row>
    <row r="15" spans="1:11" x14ac:dyDescent="0.25">
      <c r="A15" t="s">
        <v>275</v>
      </c>
      <c r="B15" t="str">
        <f t="shared" si="0"/>
        <v>1.00 (0.98, 1.03)</v>
      </c>
      <c r="C15" t="str">
        <f t="shared" si="1"/>
        <v>0.74 (0.72, 0.76)</v>
      </c>
      <c r="D15" t="s">
        <v>12</v>
      </c>
      <c r="E15" t="s">
        <v>36</v>
      </c>
      <c r="F15" t="s">
        <v>34</v>
      </c>
      <c r="G15" t="s">
        <v>228</v>
      </c>
      <c r="H15" t="s">
        <v>252</v>
      </c>
      <c r="I15" t="s">
        <v>212</v>
      </c>
      <c r="J15" t="s">
        <v>253</v>
      </c>
      <c r="K15" t="s">
        <v>208</v>
      </c>
    </row>
    <row r="16" spans="1:11" x14ac:dyDescent="0.25">
      <c r="A16" t="s">
        <v>277</v>
      </c>
      <c r="B16" t="str">
        <f t="shared" si="0"/>
        <v>1.02 (1.01, 1.04)</v>
      </c>
      <c r="C16" t="str">
        <f t="shared" si="1"/>
        <v>0.95 (0.94, 0.97)</v>
      </c>
      <c r="D16" t="s">
        <v>10</v>
      </c>
      <c r="E16" t="s">
        <v>41</v>
      </c>
      <c r="F16" t="s">
        <v>40</v>
      </c>
      <c r="G16" t="s">
        <v>230</v>
      </c>
      <c r="H16" t="s">
        <v>58</v>
      </c>
      <c r="I16" t="s">
        <v>110</v>
      </c>
      <c r="J16" t="s">
        <v>56</v>
      </c>
      <c r="K16" t="s">
        <v>208</v>
      </c>
    </row>
    <row r="17" spans="1:11" x14ac:dyDescent="0.25">
      <c r="A17" t="s">
        <v>278</v>
      </c>
      <c r="B17" t="str">
        <f t="shared" si="0"/>
        <v>0.99 (0.96, 1.01)</v>
      </c>
      <c r="C17" t="str">
        <f t="shared" si="1"/>
        <v>0.96 (0.94, 0.99)</v>
      </c>
      <c r="D17" t="s">
        <v>18</v>
      </c>
      <c r="E17" t="s">
        <v>53</v>
      </c>
      <c r="F17" t="s">
        <v>41</v>
      </c>
      <c r="G17" t="s">
        <v>232</v>
      </c>
      <c r="H17" t="s">
        <v>53</v>
      </c>
      <c r="I17" t="s">
        <v>110</v>
      </c>
      <c r="J17" t="s">
        <v>18</v>
      </c>
      <c r="K17" t="s">
        <v>254</v>
      </c>
    </row>
    <row r="18" spans="1:11" x14ac:dyDescent="0.25">
      <c r="A18" t="s">
        <v>279</v>
      </c>
      <c r="B18" t="str">
        <f t="shared" si="0"/>
        <v>1.03 (1.01, 1.05)</v>
      </c>
      <c r="C18" t="str">
        <f t="shared" si="1"/>
        <v>0.98 (0.96, 1.00)</v>
      </c>
      <c r="D18" t="s">
        <v>34</v>
      </c>
      <c r="E18" t="s">
        <v>41</v>
      </c>
      <c r="F18" t="s">
        <v>13</v>
      </c>
      <c r="G18" t="s">
        <v>234</v>
      </c>
      <c r="H18" t="s">
        <v>36</v>
      </c>
      <c r="I18" t="s">
        <v>53</v>
      </c>
      <c r="J18" t="s">
        <v>12</v>
      </c>
      <c r="K18" t="s">
        <v>255</v>
      </c>
    </row>
    <row r="19" spans="1:11" x14ac:dyDescent="0.25">
      <c r="A19" t="s">
        <v>280</v>
      </c>
      <c r="B19" t="str">
        <f t="shared" si="0"/>
        <v>0.99 (0.93, 1.06)</v>
      </c>
      <c r="C19" t="str">
        <f t="shared" si="1"/>
        <v>1.03 (0.96, 1.09)</v>
      </c>
      <c r="D19" t="s">
        <v>18</v>
      </c>
      <c r="E19" t="s">
        <v>65</v>
      </c>
      <c r="F19" t="s">
        <v>31</v>
      </c>
      <c r="G19" t="s">
        <v>236</v>
      </c>
      <c r="H19" t="s">
        <v>34</v>
      </c>
      <c r="I19" t="s">
        <v>53</v>
      </c>
      <c r="J19" t="s">
        <v>51</v>
      </c>
      <c r="K19" t="s">
        <v>257</v>
      </c>
    </row>
    <row r="20" spans="1:11" x14ac:dyDescent="0.25">
      <c r="A20" t="s">
        <v>281</v>
      </c>
      <c r="B20" t="str">
        <f t="shared" si="0"/>
        <v>1.11 (1.04, 1.19)</v>
      </c>
      <c r="C20" t="str">
        <f t="shared" si="1"/>
        <v>1.03 (0.97, 1.10)</v>
      </c>
      <c r="D20" t="s">
        <v>112</v>
      </c>
      <c r="E20" t="s">
        <v>40</v>
      </c>
      <c r="F20" t="s">
        <v>239</v>
      </c>
      <c r="G20" t="s">
        <v>238</v>
      </c>
      <c r="H20" t="s">
        <v>34</v>
      </c>
      <c r="I20" t="s">
        <v>56</v>
      </c>
      <c r="J20" t="s">
        <v>109</v>
      </c>
      <c r="K20" t="s">
        <v>258</v>
      </c>
    </row>
    <row r="21" spans="1:11" x14ac:dyDescent="0.25">
      <c r="A21" t="s">
        <v>282</v>
      </c>
      <c r="B21" t="str">
        <f t="shared" si="0"/>
        <v>1.14 (1.07, 1.22)</v>
      </c>
      <c r="C21" t="str">
        <f t="shared" si="1"/>
        <v>1.01 (0.95, 1.08)</v>
      </c>
      <c r="D21" t="s">
        <v>76</v>
      </c>
      <c r="E21" t="s">
        <v>37</v>
      </c>
      <c r="F21" t="s">
        <v>35</v>
      </c>
      <c r="G21" t="s">
        <v>208</v>
      </c>
      <c r="H21" t="s">
        <v>41</v>
      </c>
      <c r="I21" t="s">
        <v>58</v>
      </c>
      <c r="J21" t="s">
        <v>42</v>
      </c>
      <c r="K21" t="s">
        <v>259</v>
      </c>
    </row>
    <row r="22" spans="1:11" x14ac:dyDescent="0.25">
      <c r="A22" t="s">
        <v>283</v>
      </c>
      <c r="B22" t="str">
        <f t="shared" si="0"/>
        <v>1.04 (0.96, 1.12)</v>
      </c>
      <c r="C22" t="str">
        <f t="shared" si="1"/>
        <v>1.05 (0.98, 1.12)</v>
      </c>
      <c r="D22" t="s">
        <v>40</v>
      </c>
      <c r="E22" t="s">
        <v>53</v>
      </c>
      <c r="F22" t="s">
        <v>74</v>
      </c>
      <c r="G22" t="s">
        <v>242</v>
      </c>
      <c r="H22" t="s">
        <v>13</v>
      </c>
      <c r="I22" t="s">
        <v>36</v>
      </c>
      <c r="J22" t="s">
        <v>74</v>
      </c>
      <c r="K2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E82-3886-448B-8540-C90117B7786E}">
  <dimension ref="A1:C26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s="6"/>
    </row>
    <row r="2" spans="1:3" x14ac:dyDescent="0.25">
      <c r="A2" s="7" t="s">
        <v>317</v>
      </c>
    </row>
    <row r="3" spans="1:3" ht="15.75" thickBot="1" x14ac:dyDescent="0.3">
      <c r="A3" s="6"/>
    </row>
    <row r="4" spans="1:3" ht="15.75" thickBot="1" x14ac:dyDescent="0.3">
      <c r="A4" s="8" t="s">
        <v>2</v>
      </c>
      <c r="B4" s="8" t="s">
        <v>318</v>
      </c>
      <c r="C4" s="8" t="s">
        <v>319</v>
      </c>
    </row>
    <row r="5" spans="1:3" x14ac:dyDescent="0.25">
      <c r="A5" s="9" t="s">
        <v>264</v>
      </c>
      <c r="B5" s="10" t="s">
        <v>320</v>
      </c>
      <c r="C5" s="10" t="s">
        <v>321</v>
      </c>
    </row>
    <row r="6" spans="1:3" x14ac:dyDescent="0.25">
      <c r="A6" s="9" t="s">
        <v>267</v>
      </c>
      <c r="B6" s="10" t="s">
        <v>322</v>
      </c>
      <c r="C6" s="10" t="s">
        <v>323</v>
      </c>
    </row>
    <row r="7" spans="1:3" x14ac:dyDescent="0.25">
      <c r="A7" s="9" t="s">
        <v>266</v>
      </c>
      <c r="B7" s="10" t="s">
        <v>324</v>
      </c>
      <c r="C7" s="10" t="s">
        <v>325</v>
      </c>
    </row>
    <row r="8" spans="1:3" x14ac:dyDescent="0.25">
      <c r="A8" s="9" t="s">
        <v>265</v>
      </c>
      <c r="B8" s="10" t="s">
        <v>326</v>
      </c>
      <c r="C8" s="10" t="s">
        <v>327</v>
      </c>
    </row>
    <row r="9" spans="1:3" x14ac:dyDescent="0.25">
      <c r="A9" s="9" t="s">
        <v>268</v>
      </c>
      <c r="B9" s="10" t="s">
        <v>328</v>
      </c>
      <c r="C9" s="10" t="s">
        <v>329</v>
      </c>
    </row>
    <row r="10" spans="1:3" x14ac:dyDescent="0.25">
      <c r="A10" s="9" t="s">
        <v>269</v>
      </c>
      <c r="B10" s="10" t="s">
        <v>330</v>
      </c>
      <c r="C10" s="10" t="s">
        <v>331</v>
      </c>
    </row>
    <row r="11" spans="1:3" x14ac:dyDescent="0.25">
      <c r="A11" s="9" t="s">
        <v>270</v>
      </c>
      <c r="B11" s="10" t="s">
        <v>331</v>
      </c>
      <c r="C11" s="10" t="s">
        <v>331</v>
      </c>
    </row>
    <row r="12" spans="1:3" x14ac:dyDescent="0.25">
      <c r="A12" s="9" t="s">
        <v>271</v>
      </c>
      <c r="B12" s="10" t="s">
        <v>332</v>
      </c>
      <c r="C12" s="10" t="s">
        <v>333</v>
      </c>
    </row>
    <row r="13" spans="1:3" x14ac:dyDescent="0.25">
      <c r="A13" s="9" t="s">
        <v>272</v>
      </c>
      <c r="B13" s="10" t="s">
        <v>334</v>
      </c>
      <c r="C13" s="10" t="s">
        <v>335</v>
      </c>
    </row>
    <row r="14" spans="1:3" x14ac:dyDescent="0.25">
      <c r="A14" s="9" t="s">
        <v>273</v>
      </c>
      <c r="B14" s="10" t="s">
        <v>336</v>
      </c>
      <c r="C14" s="10" t="s">
        <v>337</v>
      </c>
    </row>
    <row r="15" spans="1:3" x14ac:dyDescent="0.25">
      <c r="A15" s="9" t="s">
        <v>274</v>
      </c>
      <c r="B15" s="10" t="s">
        <v>335</v>
      </c>
      <c r="C15" s="10" t="s">
        <v>338</v>
      </c>
    </row>
    <row r="16" spans="1:3" x14ac:dyDescent="0.25">
      <c r="A16" s="9" t="s">
        <v>276</v>
      </c>
      <c r="B16" s="10" t="s">
        <v>339</v>
      </c>
      <c r="C16" s="10" t="s">
        <v>340</v>
      </c>
    </row>
    <row r="17" spans="1:3" x14ac:dyDescent="0.25">
      <c r="A17" s="9" t="s">
        <v>275</v>
      </c>
      <c r="B17" s="10" t="s">
        <v>341</v>
      </c>
      <c r="C17" s="10" t="s">
        <v>342</v>
      </c>
    </row>
    <row r="18" spans="1:3" x14ac:dyDescent="0.25">
      <c r="A18" s="9" t="s">
        <v>277</v>
      </c>
      <c r="B18" s="10" t="s">
        <v>343</v>
      </c>
      <c r="C18" s="10" t="s">
        <v>340</v>
      </c>
    </row>
    <row r="19" spans="1:3" x14ac:dyDescent="0.25">
      <c r="A19" s="9" t="s">
        <v>278</v>
      </c>
      <c r="B19" s="10" t="s">
        <v>344</v>
      </c>
      <c r="C19" s="10" t="s">
        <v>345</v>
      </c>
    </row>
    <row r="20" spans="1:3" x14ac:dyDescent="0.25">
      <c r="A20" s="9" t="s">
        <v>279</v>
      </c>
      <c r="B20" s="10" t="s">
        <v>346</v>
      </c>
      <c r="C20" s="10" t="s">
        <v>347</v>
      </c>
    </row>
    <row r="21" spans="1:3" x14ac:dyDescent="0.25">
      <c r="A21" s="9" t="s">
        <v>280</v>
      </c>
      <c r="B21" s="10" t="s">
        <v>348</v>
      </c>
      <c r="C21" s="10" t="s">
        <v>349</v>
      </c>
    </row>
    <row r="22" spans="1:3" x14ac:dyDescent="0.25">
      <c r="A22" s="9" t="s">
        <v>281</v>
      </c>
      <c r="B22" s="10" t="s">
        <v>350</v>
      </c>
      <c r="C22" s="10" t="s">
        <v>351</v>
      </c>
    </row>
    <row r="23" spans="1:3" x14ac:dyDescent="0.25">
      <c r="A23" s="9" t="s">
        <v>282</v>
      </c>
      <c r="B23" s="10" t="s">
        <v>352</v>
      </c>
      <c r="C23" s="10" t="s">
        <v>332</v>
      </c>
    </row>
    <row r="24" spans="1:3" ht="15.75" thickBot="1" x14ac:dyDescent="0.3">
      <c r="A24" s="11" t="s">
        <v>283</v>
      </c>
      <c r="B24" s="12" t="s">
        <v>353</v>
      </c>
      <c r="C24" s="12" t="s">
        <v>333</v>
      </c>
    </row>
    <row r="25" spans="1:3" x14ac:dyDescent="0.25">
      <c r="A25" s="7" t="s">
        <v>354</v>
      </c>
    </row>
    <row r="26" spans="1:3" x14ac:dyDescent="0.25">
      <c r="A26" s="7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3866-1015-42F0-BF1D-B61A3C438FB4}">
  <dimension ref="A1:K95"/>
  <sheetViews>
    <sheetView workbookViewId="0">
      <selection activeCell="H2" sqref="H2"/>
    </sheetView>
  </sheetViews>
  <sheetFormatPr baseColWidth="10" defaultRowHeight="15" x14ac:dyDescent="0.25"/>
  <cols>
    <col min="1" max="1" width="28.7109375" bestFit="1" customWidth="1"/>
    <col min="2" max="2" width="63.28515625" bestFit="1" customWidth="1"/>
  </cols>
  <sheetData>
    <row r="1" spans="1:6" x14ac:dyDescent="0.25">
      <c r="A1" t="s">
        <v>203</v>
      </c>
      <c r="B1" t="s">
        <v>294</v>
      </c>
      <c r="C1" t="s">
        <v>204</v>
      </c>
      <c r="D1" t="s">
        <v>205</v>
      </c>
      <c r="E1" t="s">
        <v>206</v>
      </c>
      <c r="F1" t="s">
        <v>284</v>
      </c>
    </row>
    <row r="2" spans="1:6" x14ac:dyDescent="0.25">
      <c r="A2" t="s">
        <v>286</v>
      </c>
      <c r="B2" t="s">
        <v>264</v>
      </c>
      <c r="C2" t="s">
        <v>287</v>
      </c>
      <c r="D2" t="s">
        <v>80</v>
      </c>
      <c r="E2" t="s">
        <v>85</v>
      </c>
      <c r="F2" t="str">
        <f>C2&amp;" ("&amp;D2&amp;", "&amp;E2&amp;")"</f>
        <v>1.17 (1.13, 1.21)</v>
      </c>
    </row>
    <row r="3" spans="1:6" x14ac:dyDescent="0.25">
      <c r="A3" t="s">
        <v>288</v>
      </c>
      <c r="B3" t="s">
        <v>265</v>
      </c>
      <c r="C3" t="s">
        <v>31</v>
      </c>
      <c r="D3" t="s">
        <v>34</v>
      </c>
      <c r="E3" t="s">
        <v>109</v>
      </c>
      <c r="F3" t="str">
        <f t="shared" ref="F3:F21" si="0">C3&amp;" ("&amp;D3&amp;", "&amp;E3&amp;")"</f>
        <v>1.06 (1.03, 1.10)</v>
      </c>
    </row>
    <row r="4" spans="1:6" x14ac:dyDescent="0.25">
      <c r="A4" t="s">
        <v>289</v>
      </c>
      <c r="B4" t="s">
        <v>266</v>
      </c>
      <c r="C4" t="s">
        <v>112</v>
      </c>
      <c r="D4" t="s">
        <v>31</v>
      </c>
      <c r="E4" t="s">
        <v>78</v>
      </c>
      <c r="F4" t="str">
        <f t="shared" si="0"/>
        <v>1.11 (1.06, 1.16)</v>
      </c>
    </row>
    <row r="5" spans="1:6" x14ac:dyDescent="0.25">
      <c r="A5" t="s">
        <v>290</v>
      </c>
      <c r="B5" t="s">
        <v>267</v>
      </c>
      <c r="C5" t="s">
        <v>36</v>
      </c>
      <c r="D5" t="s">
        <v>53</v>
      </c>
      <c r="E5" t="s">
        <v>12</v>
      </c>
      <c r="F5" t="str">
        <f t="shared" si="0"/>
        <v>0.98 (0.96, 1.00)</v>
      </c>
    </row>
    <row r="6" spans="1:6" x14ac:dyDescent="0.25">
      <c r="A6" t="s">
        <v>291</v>
      </c>
      <c r="B6" t="s">
        <v>268</v>
      </c>
      <c r="C6" t="s">
        <v>36</v>
      </c>
      <c r="D6" t="s">
        <v>58</v>
      </c>
      <c r="E6" t="s">
        <v>10</v>
      </c>
      <c r="F6" t="str">
        <f t="shared" si="0"/>
        <v>0.98 (0.95, 1.02)</v>
      </c>
    </row>
    <row r="7" spans="1:6" x14ac:dyDescent="0.25">
      <c r="A7" t="s">
        <v>215</v>
      </c>
      <c r="B7" t="s">
        <v>269</v>
      </c>
      <c r="C7" t="s">
        <v>79</v>
      </c>
      <c r="D7" t="s">
        <v>87</v>
      </c>
      <c r="E7" t="s">
        <v>292</v>
      </c>
      <c r="F7" t="str">
        <f t="shared" si="0"/>
        <v>1.26 (1.25, 1.27)</v>
      </c>
    </row>
    <row r="8" spans="1:6" x14ac:dyDescent="0.25">
      <c r="A8" t="s">
        <v>216</v>
      </c>
      <c r="B8" t="s">
        <v>270</v>
      </c>
      <c r="C8" t="s">
        <v>292</v>
      </c>
      <c r="D8" t="s">
        <v>79</v>
      </c>
      <c r="E8" t="s">
        <v>293</v>
      </c>
      <c r="F8" t="str">
        <f t="shared" si="0"/>
        <v>1.27 (1.26, 1.28)</v>
      </c>
    </row>
    <row r="9" spans="1:6" x14ac:dyDescent="0.25">
      <c r="A9" t="s">
        <v>219</v>
      </c>
      <c r="B9" t="s">
        <v>272</v>
      </c>
      <c r="C9" t="s">
        <v>13</v>
      </c>
      <c r="D9" t="s">
        <v>58</v>
      </c>
      <c r="E9" t="s">
        <v>76</v>
      </c>
      <c r="F9" t="str">
        <f t="shared" si="0"/>
        <v>1.05 (0.95, 1.14)</v>
      </c>
    </row>
    <row r="10" spans="1:6" x14ac:dyDescent="0.25">
      <c r="A10" t="s">
        <v>217</v>
      </c>
      <c r="B10" t="s">
        <v>271</v>
      </c>
      <c r="C10" t="s">
        <v>74</v>
      </c>
      <c r="D10" t="s">
        <v>12</v>
      </c>
      <c r="E10" t="s">
        <v>87</v>
      </c>
      <c r="F10" t="str">
        <f t="shared" si="0"/>
        <v>1.12 (1.00, 1.25)</v>
      </c>
    </row>
    <row r="11" spans="1:6" x14ac:dyDescent="0.25">
      <c r="A11" t="s">
        <v>221</v>
      </c>
      <c r="B11" t="s">
        <v>273</v>
      </c>
      <c r="C11" t="s">
        <v>287</v>
      </c>
      <c r="D11" t="s">
        <v>31</v>
      </c>
      <c r="E11" t="s">
        <v>243</v>
      </c>
      <c r="F11" t="str">
        <f t="shared" si="0"/>
        <v>1.17 (1.06, 1.30)</v>
      </c>
    </row>
    <row r="12" spans="1:6" x14ac:dyDescent="0.25">
      <c r="A12" t="s">
        <v>223</v>
      </c>
      <c r="B12" t="s">
        <v>274</v>
      </c>
      <c r="C12" t="s">
        <v>287</v>
      </c>
      <c r="D12" t="s">
        <v>37</v>
      </c>
      <c r="E12" t="s">
        <v>260</v>
      </c>
      <c r="F12" t="str">
        <f t="shared" si="0"/>
        <v>1.17 (1.07, 1.29)</v>
      </c>
    </row>
    <row r="13" spans="1:6" x14ac:dyDescent="0.25">
      <c r="A13" t="s">
        <v>227</v>
      </c>
      <c r="B13" t="s">
        <v>275</v>
      </c>
      <c r="C13" t="s">
        <v>34</v>
      </c>
      <c r="D13" t="s">
        <v>18</v>
      </c>
      <c r="E13" t="s">
        <v>42</v>
      </c>
      <c r="F13" t="str">
        <f t="shared" si="0"/>
        <v>1.03 (0.99, 1.08)</v>
      </c>
    </row>
    <row r="14" spans="1:6" x14ac:dyDescent="0.25">
      <c r="A14" t="s">
        <v>225</v>
      </c>
      <c r="B14" t="s">
        <v>276</v>
      </c>
      <c r="C14" t="s">
        <v>10</v>
      </c>
      <c r="D14" t="s">
        <v>18</v>
      </c>
      <c r="E14" t="s">
        <v>13</v>
      </c>
      <c r="F14" t="str">
        <f t="shared" si="0"/>
        <v>1.02 (0.99, 1.05)</v>
      </c>
    </row>
    <row r="15" spans="1:6" x14ac:dyDescent="0.25">
      <c r="A15" t="s">
        <v>229</v>
      </c>
      <c r="B15" t="s">
        <v>277</v>
      </c>
      <c r="C15" t="s">
        <v>41</v>
      </c>
      <c r="D15" t="s">
        <v>36</v>
      </c>
      <c r="E15" t="s">
        <v>13</v>
      </c>
      <c r="F15" t="str">
        <f t="shared" si="0"/>
        <v>1.01 (0.98, 1.05)</v>
      </c>
    </row>
    <row r="16" spans="1:6" x14ac:dyDescent="0.25">
      <c r="A16" t="s">
        <v>231</v>
      </c>
      <c r="B16" t="s">
        <v>278</v>
      </c>
      <c r="C16" t="s">
        <v>31</v>
      </c>
      <c r="D16" t="s">
        <v>10</v>
      </c>
      <c r="E16" t="s">
        <v>112</v>
      </c>
      <c r="F16" t="str">
        <f t="shared" si="0"/>
        <v>1.06 (1.02, 1.11)</v>
      </c>
    </row>
    <row r="17" spans="1:6" x14ac:dyDescent="0.25">
      <c r="A17" t="s">
        <v>233</v>
      </c>
      <c r="B17" t="s">
        <v>279</v>
      </c>
      <c r="C17" t="s">
        <v>31</v>
      </c>
      <c r="D17" t="s">
        <v>34</v>
      </c>
      <c r="E17" t="s">
        <v>109</v>
      </c>
      <c r="F17" t="str">
        <f t="shared" si="0"/>
        <v>1.06 (1.03, 1.10)</v>
      </c>
    </row>
    <row r="18" spans="1:6" x14ac:dyDescent="0.25">
      <c r="A18" t="s">
        <v>235</v>
      </c>
      <c r="B18" t="s">
        <v>280</v>
      </c>
      <c r="C18" t="s">
        <v>60</v>
      </c>
      <c r="D18" t="s">
        <v>106</v>
      </c>
      <c r="E18" t="s">
        <v>10</v>
      </c>
      <c r="F18" t="str">
        <f t="shared" si="0"/>
        <v>0.90 (0.80, 1.02)</v>
      </c>
    </row>
    <row r="19" spans="1:6" x14ac:dyDescent="0.25">
      <c r="A19" t="s">
        <v>237</v>
      </c>
      <c r="B19" t="s">
        <v>281</v>
      </c>
      <c r="C19" t="s">
        <v>60</v>
      </c>
      <c r="D19" t="s">
        <v>105</v>
      </c>
      <c r="E19" t="s">
        <v>41</v>
      </c>
      <c r="F19" t="str">
        <f t="shared" si="0"/>
        <v>0.90 (0.79, 1.01)</v>
      </c>
    </row>
    <row r="20" spans="1:6" x14ac:dyDescent="0.25">
      <c r="A20" t="s">
        <v>240</v>
      </c>
      <c r="B20" t="s">
        <v>282</v>
      </c>
      <c r="C20" t="s">
        <v>55</v>
      </c>
      <c r="D20" t="s">
        <v>256</v>
      </c>
      <c r="E20" t="s">
        <v>34</v>
      </c>
      <c r="F20" t="str">
        <f t="shared" si="0"/>
        <v>0.91 (0.81, 1.03)</v>
      </c>
    </row>
    <row r="21" spans="1:6" x14ac:dyDescent="0.25">
      <c r="A21" t="s">
        <v>241</v>
      </c>
      <c r="B21" t="s">
        <v>283</v>
      </c>
      <c r="C21" t="s">
        <v>107</v>
      </c>
      <c r="D21" t="s">
        <v>135</v>
      </c>
      <c r="E21" t="s">
        <v>10</v>
      </c>
      <c r="F21" t="str">
        <f t="shared" si="0"/>
        <v>0.89 (0.78, 1.02)</v>
      </c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8" spans="11:11" x14ac:dyDescent="0.25">
      <c r="K88" s="1"/>
    </row>
    <row r="89" spans="11:11" x14ac:dyDescent="0.25">
      <c r="K89" s="1"/>
    </row>
    <row r="94" spans="11:11" x14ac:dyDescent="0.25">
      <c r="K94" s="1"/>
    </row>
    <row r="95" spans="11:11" x14ac:dyDescent="0.25">
      <c r="K9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C66E-B1C0-4AB8-B8D5-B554E415DDC3}">
  <dimension ref="A1:H81"/>
  <sheetViews>
    <sheetView workbookViewId="0">
      <selection activeCell="G1" sqref="G1:H1048576"/>
    </sheetView>
  </sheetViews>
  <sheetFormatPr baseColWidth="10" defaultRowHeight="15" x14ac:dyDescent="0.25"/>
  <cols>
    <col min="1" max="1" width="75.85546875" bestFit="1" customWidth="1"/>
    <col min="2" max="2" width="19" bestFit="1" customWidth="1"/>
    <col min="3" max="3" width="28.7109375" bestFit="1" customWidth="1"/>
    <col min="4" max="4" width="8.85546875" bestFit="1" customWidth="1"/>
    <col min="5" max="5" width="8.7109375" bestFit="1" customWidth="1"/>
    <col min="6" max="6" width="9.28515625" bestFit="1" customWidth="1"/>
  </cols>
  <sheetData>
    <row r="1" spans="1:8" x14ac:dyDescent="0.25">
      <c r="A1" t="s">
        <v>294</v>
      </c>
      <c r="B1" t="s">
        <v>0</v>
      </c>
      <c r="C1" t="s">
        <v>203</v>
      </c>
      <c r="D1" t="s">
        <v>204</v>
      </c>
      <c r="E1" t="s">
        <v>205</v>
      </c>
      <c r="F1" t="s">
        <v>206</v>
      </c>
      <c r="G1" t="s">
        <v>284</v>
      </c>
    </row>
    <row r="2" spans="1:8" x14ac:dyDescent="0.25">
      <c r="A2" t="s">
        <v>264</v>
      </c>
      <c r="B2" t="s">
        <v>8</v>
      </c>
      <c r="C2" t="s">
        <v>286</v>
      </c>
      <c r="D2" t="s">
        <v>287</v>
      </c>
      <c r="E2" t="s">
        <v>80</v>
      </c>
      <c r="F2" t="s">
        <v>85</v>
      </c>
      <c r="G2" t="str">
        <f>D2&amp;" ("&amp;E2&amp;", "&amp;F2&amp;")"</f>
        <v>1.17 (1.13, 1.21)</v>
      </c>
      <c r="H2" t="str">
        <f>"(HR= "&amp;D2&amp;" 95%CI "&amp;E2&amp;", "&amp;F2&amp;")"</f>
        <v>(HR= 1.17 95%CI 1.13, 1.21)</v>
      </c>
    </row>
    <row r="3" spans="1:8" x14ac:dyDescent="0.25">
      <c r="A3" t="s">
        <v>265</v>
      </c>
      <c r="B3" t="s">
        <v>8</v>
      </c>
      <c r="C3" t="s">
        <v>288</v>
      </c>
      <c r="D3" t="s">
        <v>31</v>
      </c>
      <c r="E3" t="s">
        <v>34</v>
      </c>
      <c r="F3" t="s">
        <v>109</v>
      </c>
      <c r="G3" t="str">
        <f t="shared" ref="G3:G66" si="0">D3&amp;" ("&amp;E3&amp;", "&amp;F3&amp;")"</f>
        <v>1.06 (1.03, 1.10)</v>
      </c>
      <c r="H3" t="str">
        <f t="shared" ref="H3:H66" si="1">"(HR= "&amp;D3&amp;" 95%CI "&amp;E3&amp;", "&amp;F3&amp;")"</f>
        <v>(HR= 1.06 95%CI 1.03, 1.10)</v>
      </c>
    </row>
    <row r="4" spans="1:8" x14ac:dyDescent="0.25">
      <c r="A4" t="s">
        <v>266</v>
      </c>
      <c r="B4" t="s">
        <v>8</v>
      </c>
      <c r="C4" t="s">
        <v>289</v>
      </c>
      <c r="D4" t="s">
        <v>112</v>
      </c>
      <c r="E4" t="s">
        <v>31</v>
      </c>
      <c r="F4" t="s">
        <v>78</v>
      </c>
      <c r="G4" t="str">
        <f t="shared" si="0"/>
        <v>1.11 (1.06, 1.16)</v>
      </c>
      <c r="H4" t="str">
        <f t="shared" si="1"/>
        <v>(HR= 1.11 95%CI 1.06, 1.16)</v>
      </c>
    </row>
    <row r="5" spans="1:8" x14ac:dyDescent="0.25">
      <c r="A5" t="s">
        <v>267</v>
      </c>
      <c r="B5" t="s">
        <v>8</v>
      </c>
      <c r="C5" t="s">
        <v>290</v>
      </c>
      <c r="D5" t="s">
        <v>36</v>
      </c>
      <c r="E5" t="s">
        <v>53</v>
      </c>
      <c r="F5" t="s">
        <v>12</v>
      </c>
      <c r="G5" t="str">
        <f t="shared" si="0"/>
        <v>0.98 (0.96, 1.00)</v>
      </c>
      <c r="H5" t="str">
        <f t="shared" si="1"/>
        <v>(HR= 0.98 95%CI 0.96, 1.00)</v>
      </c>
    </row>
    <row r="6" spans="1:8" x14ac:dyDescent="0.25">
      <c r="A6" t="s">
        <v>268</v>
      </c>
      <c r="B6" t="s">
        <v>8</v>
      </c>
      <c r="C6" t="s">
        <v>291</v>
      </c>
      <c r="D6" t="s">
        <v>36</v>
      </c>
      <c r="E6" t="s">
        <v>58</v>
      </c>
      <c r="F6" t="s">
        <v>10</v>
      </c>
      <c r="G6" t="str">
        <f t="shared" si="0"/>
        <v>0.98 (0.95, 1.02)</v>
      </c>
      <c r="H6" t="str">
        <f t="shared" si="1"/>
        <v>(HR= 0.98 95%CI 0.95, 1.02)</v>
      </c>
    </row>
    <row r="7" spans="1:8" x14ac:dyDescent="0.25">
      <c r="A7" t="s">
        <v>269</v>
      </c>
      <c r="B7" t="s">
        <v>8</v>
      </c>
      <c r="C7" t="s">
        <v>215</v>
      </c>
      <c r="D7" t="s">
        <v>79</v>
      </c>
      <c r="E7" t="s">
        <v>87</v>
      </c>
      <c r="F7" t="s">
        <v>292</v>
      </c>
      <c r="G7" t="str">
        <f t="shared" si="0"/>
        <v>1.26 (1.25, 1.27)</v>
      </c>
      <c r="H7" t="str">
        <f t="shared" si="1"/>
        <v>(HR= 1.26 95%CI 1.25, 1.27)</v>
      </c>
    </row>
    <row r="8" spans="1:8" x14ac:dyDescent="0.25">
      <c r="A8" t="s">
        <v>270</v>
      </c>
      <c r="B8" t="s">
        <v>8</v>
      </c>
      <c r="C8" t="s">
        <v>216</v>
      </c>
      <c r="D8" t="s">
        <v>292</v>
      </c>
      <c r="E8" t="s">
        <v>79</v>
      </c>
      <c r="F8" t="s">
        <v>293</v>
      </c>
      <c r="G8" t="str">
        <f t="shared" si="0"/>
        <v>1.27 (1.26, 1.28)</v>
      </c>
      <c r="H8" t="str">
        <f t="shared" si="1"/>
        <v>(HR= 1.27 95%CI 1.26, 1.28)</v>
      </c>
    </row>
    <row r="9" spans="1:8" x14ac:dyDescent="0.25">
      <c r="A9" t="s">
        <v>272</v>
      </c>
      <c r="B9" t="s">
        <v>8</v>
      </c>
      <c r="C9" t="s">
        <v>219</v>
      </c>
      <c r="D9" t="s">
        <v>13</v>
      </c>
      <c r="E9" t="s">
        <v>58</v>
      </c>
      <c r="F9" t="s">
        <v>76</v>
      </c>
      <c r="G9" t="str">
        <f t="shared" si="0"/>
        <v>1.05 (0.95, 1.14)</v>
      </c>
      <c r="H9" t="str">
        <f t="shared" si="1"/>
        <v>(HR= 1.05 95%CI 0.95, 1.14)</v>
      </c>
    </row>
    <row r="10" spans="1:8" x14ac:dyDescent="0.25">
      <c r="A10" t="s">
        <v>271</v>
      </c>
      <c r="B10" t="s">
        <v>8</v>
      </c>
      <c r="C10" t="s">
        <v>217</v>
      </c>
      <c r="D10" t="s">
        <v>74</v>
      </c>
      <c r="E10" t="s">
        <v>12</v>
      </c>
      <c r="F10" t="s">
        <v>87</v>
      </c>
      <c r="G10" t="str">
        <f t="shared" si="0"/>
        <v>1.12 (1.00, 1.25)</v>
      </c>
      <c r="H10" t="str">
        <f t="shared" si="1"/>
        <v>(HR= 1.12 95%CI 1.00, 1.25)</v>
      </c>
    </row>
    <row r="11" spans="1:8" x14ac:dyDescent="0.25">
      <c r="A11" t="s">
        <v>273</v>
      </c>
      <c r="B11" t="s">
        <v>8</v>
      </c>
      <c r="C11" t="s">
        <v>221</v>
      </c>
      <c r="D11" t="s">
        <v>287</v>
      </c>
      <c r="E11" t="s">
        <v>31</v>
      </c>
      <c r="F11" t="s">
        <v>243</v>
      </c>
      <c r="G11" t="str">
        <f t="shared" si="0"/>
        <v>1.17 (1.06, 1.30)</v>
      </c>
      <c r="H11" t="str">
        <f t="shared" si="1"/>
        <v>(HR= 1.17 95%CI 1.06, 1.30)</v>
      </c>
    </row>
    <row r="12" spans="1:8" x14ac:dyDescent="0.25">
      <c r="A12" t="s">
        <v>274</v>
      </c>
      <c r="B12" t="s">
        <v>8</v>
      </c>
      <c r="C12" t="s">
        <v>223</v>
      </c>
      <c r="D12" t="s">
        <v>287</v>
      </c>
      <c r="E12" t="s">
        <v>37</v>
      </c>
      <c r="F12" t="s">
        <v>260</v>
      </c>
      <c r="G12" t="str">
        <f t="shared" si="0"/>
        <v>1.17 (1.07, 1.29)</v>
      </c>
      <c r="H12" t="str">
        <f t="shared" si="1"/>
        <v>(HR= 1.17 95%CI 1.07, 1.29)</v>
      </c>
    </row>
    <row r="13" spans="1:8" x14ac:dyDescent="0.25">
      <c r="A13" t="s">
        <v>275</v>
      </c>
      <c r="B13" t="s">
        <v>8</v>
      </c>
      <c r="C13" t="s">
        <v>227</v>
      </c>
      <c r="D13" t="s">
        <v>34</v>
      </c>
      <c r="E13" t="s">
        <v>18</v>
      </c>
      <c r="F13" t="s">
        <v>42</v>
      </c>
      <c r="G13" t="str">
        <f t="shared" si="0"/>
        <v>1.03 (0.99, 1.08)</v>
      </c>
      <c r="H13" t="str">
        <f t="shared" si="1"/>
        <v>(HR= 1.03 95%CI 0.99, 1.08)</v>
      </c>
    </row>
    <row r="14" spans="1:8" x14ac:dyDescent="0.25">
      <c r="A14" t="s">
        <v>276</v>
      </c>
      <c r="B14" t="s">
        <v>8</v>
      </c>
      <c r="C14" t="s">
        <v>225</v>
      </c>
      <c r="D14" t="s">
        <v>10</v>
      </c>
      <c r="E14" t="s">
        <v>18</v>
      </c>
      <c r="F14" t="s">
        <v>13</v>
      </c>
      <c r="G14" t="str">
        <f t="shared" si="0"/>
        <v>1.02 (0.99, 1.05)</v>
      </c>
      <c r="H14" t="str">
        <f t="shared" si="1"/>
        <v>(HR= 1.02 95%CI 0.99, 1.05)</v>
      </c>
    </row>
    <row r="15" spans="1:8" x14ac:dyDescent="0.25">
      <c r="A15" t="s">
        <v>277</v>
      </c>
      <c r="B15" t="s">
        <v>8</v>
      </c>
      <c r="C15" t="s">
        <v>229</v>
      </c>
      <c r="D15" t="s">
        <v>41</v>
      </c>
      <c r="E15" t="s">
        <v>36</v>
      </c>
      <c r="F15" t="s">
        <v>13</v>
      </c>
      <c r="G15" t="str">
        <f t="shared" si="0"/>
        <v>1.01 (0.98, 1.05)</v>
      </c>
      <c r="H15" t="str">
        <f t="shared" si="1"/>
        <v>(HR= 1.01 95%CI 0.98, 1.05)</v>
      </c>
    </row>
    <row r="16" spans="1:8" x14ac:dyDescent="0.25">
      <c r="A16" t="s">
        <v>278</v>
      </c>
      <c r="B16" t="s">
        <v>8</v>
      </c>
      <c r="C16" t="s">
        <v>231</v>
      </c>
      <c r="D16" t="s">
        <v>31</v>
      </c>
      <c r="E16" t="s">
        <v>10</v>
      </c>
      <c r="F16" t="s">
        <v>112</v>
      </c>
      <c r="G16" t="str">
        <f t="shared" si="0"/>
        <v>1.06 (1.02, 1.11)</v>
      </c>
      <c r="H16" t="str">
        <f t="shared" si="1"/>
        <v>(HR= 1.06 95%CI 1.02, 1.11)</v>
      </c>
    </row>
    <row r="17" spans="1:8" x14ac:dyDescent="0.25">
      <c r="A17" t="s">
        <v>279</v>
      </c>
      <c r="B17" t="s">
        <v>8</v>
      </c>
      <c r="C17" t="s">
        <v>233</v>
      </c>
      <c r="D17" t="s">
        <v>31</v>
      </c>
      <c r="E17" t="s">
        <v>34</v>
      </c>
      <c r="F17" t="s">
        <v>109</v>
      </c>
      <c r="G17" t="str">
        <f t="shared" si="0"/>
        <v>1.06 (1.03, 1.10)</v>
      </c>
      <c r="H17" t="str">
        <f t="shared" si="1"/>
        <v>(HR= 1.06 95%CI 1.03, 1.10)</v>
      </c>
    </row>
    <row r="18" spans="1:8" x14ac:dyDescent="0.25">
      <c r="A18" t="s">
        <v>280</v>
      </c>
      <c r="B18" t="s">
        <v>8</v>
      </c>
      <c r="C18" t="s">
        <v>235</v>
      </c>
      <c r="D18" t="s">
        <v>60</v>
      </c>
      <c r="E18" t="s">
        <v>106</v>
      </c>
      <c r="F18" t="s">
        <v>10</v>
      </c>
      <c r="G18" t="str">
        <f t="shared" si="0"/>
        <v>0.90 (0.80, 1.02)</v>
      </c>
      <c r="H18" t="str">
        <f t="shared" si="1"/>
        <v>(HR= 0.90 95%CI 0.80, 1.02)</v>
      </c>
    </row>
    <row r="19" spans="1:8" x14ac:dyDescent="0.25">
      <c r="A19" t="s">
        <v>281</v>
      </c>
      <c r="B19" t="s">
        <v>8</v>
      </c>
      <c r="C19" t="s">
        <v>237</v>
      </c>
      <c r="D19" t="s">
        <v>60</v>
      </c>
      <c r="E19" t="s">
        <v>105</v>
      </c>
      <c r="F19" t="s">
        <v>41</v>
      </c>
      <c r="G19" t="str">
        <f t="shared" si="0"/>
        <v>0.90 (0.79, 1.01)</v>
      </c>
      <c r="H19" t="str">
        <f t="shared" si="1"/>
        <v>(HR= 0.90 95%CI 0.79, 1.01)</v>
      </c>
    </row>
    <row r="20" spans="1:8" x14ac:dyDescent="0.25">
      <c r="A20" t="s">
        <v>282</v>
      </c>
      <c r="B20" t="s">
        <v>8</v>
      </c>
      <c r="C20" t="s">
        <v>240</v>
      </c>
      <c r="D20" t="s">
        <v>55</v>
      </c>
      <c r="E20" t="s">
        <v>256</v>
      </c>
      <c r="F20" t="s">
        <v>34</v>
      </c>
      <c r="G20" t="str">
        <f t="shared" si="0"/>
        <v>0.91 (0.81, 1.03)</v>
      </c>
      <c r="H20" t="str">
        <f t="shared" si="1"/>
        <v>(HR= 0.91 95%CI 0.81, 1.03)</v>
      </c>
    </row>
    <row r="21" spans="1:8" x14ac:dyDescent="0.25">
      <c r="A21" t="s">
        <v>283</v>
      </c>
      <c r="B21" t="s">
        <v>8</v>
      </c>
      <c r="C21" t="s">
        <v>241</v>
      </c>
      <c r="D21" t="s">
        <v>107</v>
      </c>
      <c r="E21" t="s">
        <v>135</v>
      </c>
      <c r="F21" t="s">
        <v>10</v>
      </c>
      <c r="G21" t="str">
        <f t="shared" si="0"/>
        <v>0.89 (0.78, 1.02)</v>
      </c>
      <c r="H21" t="str">
        <f t="shared" si="1"/>
        <v>(HR= 0.89 95%CI 0.78, 1.02)</v>
      </c>
    </row>
    <row r="22" spans="1:8" x14ac:dyDescent="0.25">
      <c r="A22" t="s">
        <v>299</v>
      </c>
      <c r="B22" t="s">
        <v>304</v>
      </c>
      <c r="C22" t="s">
        <v>295</v>
      </c>
      <c r="D22" t="s">
        <v>305</v>
      </c>
      <c r="E22" t="s">
        <v>306</v>
      </c>
      <c r="F22" t="s">
        <v>129</v>
      </c>
      <c r="G22" t="str">
        <f t="shared" si="0"/>
        <v>0.09 (0.08, 0.10)</v>
      </c>
      <c r="H22" t="str">
        <f t="shared" si="1"/>
        <v>(HR= 0.09 95%CI 0.08, 0.10)</v>
      </c>
    </row>
    <row r="23" spans="1:8" x14ac:dyDescent="0.25">
      <c r="A23" t="s">
        <v>267</v>
      </c>
      <c r="B23" t="s">
        <v>304</v>
      </c>
      <c r="C23" t="s">
        <v>290</v>
      </c>
      <c r="D23" t="s">
        <v>60</v>
      </c>
      <c r="E23" t="s">
        <v>111</v>
      </c>
      <c r="F23" t="s">
        <v>57</v>
      </c>
      <c r="G23" t="str">
        <f t="shared" si="0"/>
        <v>0.90 (0.87, 0.92)</v>
      </c>
      <c r="H23" t="str">
        <f t="shared" si="1"/>
        <v>(HR= 0.90 95%CI 0.87, 0.92)</v>
      </c>
    </row>
    <row r="24" spans="1:8" x14ac:dyDescent="0.25">
      <c r="A24" t="s">
        <v>300</v>
      </c>
      <c r="B24" t="s">
        <v>304</v>
      </c>
      <c r="C24" t="s">
        <v>296</v>
      </c>
      <c r="D24" t="s">
        <v>213</v>
      </c>
      <c r="E24" t="s">
        <v>307</v>
      </c>
      <c r="F24" t="s">
        <v>308</v>
      </c>
      <c r="G24" t="str">
        <f t="shared" si="0"/>
        <v>0.62 (0.49, 0.77)</v>
      </c>
      <c r="H24" t="str">
        <f t="shared" si="1"/>
        <v>(HR= 0.62 95%CI 0.49, 0.77)</v>
      </c>
    </row>
    <row r="25" spans="1:8" x14ac:dyDescent="0.25">
      <c r="A25" t="s">
        <v>301</v>
      </c>
      <c r="B25" t="s">
        <v>304</v>
      </c>
      <c r="C25" t="s">
        <v>309</v>
      </c>
      <c r="D25" t="s">
        <v>310</v>
      </c>
      <c r="E25" t="s">
        <v>73</v>
      </c>
      <c r="F25" t="s">
        <v>186</v>
      </c>
      <c r="G25" t="str">
        <f t="shared" si="0"/>
        <v>0.19 (0.16, 0.22)</v>
      </c>
      <c r="H25" t="str">
        <f t="shared" si="1"/>
        <v>(HR= 0.19 95%CI 0.16, 0.22)</v>
      </c>
    </row>
    <row r="26" spans="1:8" x14ac:dyDescent="0.25">
      <c r="A26" t="s">
        <v>268</v>
      </c>
      <c r="B26" t="s">
        <v>304</v>
      </c>
      <c r="C26" t="s">
        <v>291</v>
      </c>
      <c r="D26" t="s">
        <v>18</v>
      </c>
      <c r="E26" t="s">
        <v>58</v>
      </c>
      <c r="F26" t="s">
        <v>34</v>
      </c>
      <c r="G26" t="str">
        <f t="shared" si="0"/>
        <v>0.99 (0.95, 1.03)</v>
      </c>
      <c r="H26" t="str">
        <f t="shared" si="1"/>
        <v>(HR= 0.99 95%CI 0.95, 1.03)</v>
      </c>
    </row>
    <row r="27" spans="1:8" x14ac:dyDescent="0.25">
      <c r="A27" t="s">
        <v>269</v>
      </c>
      <c r="B27" t="s">
        <v>304</v>
      </c>
      <c r="C27" t="s">
        <v>215</v>
      </c>
      <c r="D27" t="s">
        <v>113</v>
      </c>
      <c r="E27" t="s">
        <v>239</v>
      </c>
      <c r="F27" t="s">
        <v>85</v>
      </c>
      <c r="G27" t="str">
        <f t="shared" si="0"/>
        <v>1.20 (1.19, 1.21)</v>
      </c>
      <c r="H27" t="str">
        <f t="shared" si="1"/>
        <v>(HR= 1.20 95%CI 1.19, 1.21)</v>
      </c>
    </row>
    <row r="28" spans="1:8" x14ac:dyDescent="0.25">
      <c r="A28" t="s">
        <v>270</v>
      </c>
      <c r="B28" t="s">
        <v>304</v>
      </c>
      <c r="C28" t="s">
        <v>216</v>
      </c>
      <c r="D28" t="s">
        <v>85</v>
      </c>
      <c r="E28" t="s">
        <v>113</v>
      </c>
      <c r="F28" t="s">
        <v>35</v>
      </c>
      <c r="G28" t="str">
        <f t="shared" si="0"/>
        <v>1.21 (1.20, 1.22)</v>
      </c>
      <c r="H28" t="str">
        <f t="shared" si="1"/>
        <v>(HR= 1.21 95%CI 1.20, 1.22)</v>
      </c>
    </row>
    <row r="29" spans="1:8" x14ac:dyDescent="0.25">
      <c r="A29" t="s">
        <v>302</v>
      </c>
      <c r="B29" t="s">
        <v>304</v>
      </c>
      <c r="C29" t="s">
        <v>297</v>
      </c>
      <c r="D29" t="s">
        <v>31</v>
      </c>
      <c r="E29" t="s">
        <v>110</v>
      </c>
      <c r="F29" t="s">
        <v>113</v>
      </c>
      <c r="G29" t="str">
        <f t="shared" si="0"/>
        <v>1.06 (0.94, 1.20)</v>
      </c>
      <c r="H29" t="str">
        <f t="shared" si="1"/>
        <v>(HR= 1.06 95%CI 0.94, 1.20)</v>
      </c>
    </row>
    <row r="30" spans="1:8" x14ac:dyDescent="0.25">
      <c r="A30" t="s">
        <v>272</v>
      </c>
      <c r="B30" t="s">
        <v>304</v>
      </c>
      <c r="C30" t="s">
        <v>219</v>
      </c>
      <c r="D30" t="s">
        <v>34</v>
      </c>
      <c r="E30" t="s">
        <v>65</v>
      </c>
      <c r="F30" t="s">
        <v>76</v>
      </c>
      <c r="G30" t="str">
        <f t="shared" si="0"/>
        <v>1.03 (0.93, 1.14)</v>
      </c>
      <c r="H30" t="str">
        <f t="shared" si="1"/>
        <v>(HR= 1.03 95%CI 0.93, 1.14)</v>
      </c>
    </row>
    <row r="31" spans="1:8" x14ac:dyDescent="0.25">
      <c r="A31" t="s">
        <v>273</v>
      </c>
      <c r="B31" t="s">
        <v>304</v>
      </c>
      <c r="C31" t="s">
        <v>221</v>
      </c>
      <c r="D31" t="s">
        <v>287</v>
      </c>
      <c r="E31" t="s">
        <v>40</v>
      </c>
      <c r="F31" t="s">
        <v>311</v>
      </c>
      <c r="G31" t="str">
        <f t="shared" si="0"/>
        <v>1.17 (1.04, 1.31)</v>
      </c>
      <c r="H31" t="str">
        <f t="shared" si="1"/>
        <v>(HR= 1.17 95%CI 1.04, 1.31)</v>
      </c>
    </row>
    <row r="32" spans="1:8" x14ac:dyDescent="0.25">
      <c r="A32" t="s">
        <v>274</v>
      </c>
      <c r="B32" t="s">
        <v>304</v>
      </c>
      <c r="C32" t="s">
        <v>223</v>
      </c>
      <c r="D32" t="s">
        <v>78</v>
      </c>
      <c r="E32" t="s">
        <v>13</v>
      </c>
      <c r="F32" t="s">
        <v>260</v>
      </c>
      <c r="G32" t="str">
        <f t="shared" si="0"/>
        <v>1.16 (1.05, 1.29)</v>
      </c>
      <c r="H32" t="str">
        <f t="shared" si="1"/>
        <v>(HR= 1.16 95%CI 1.05, 1.29)</v>
      </c>
    </row>
    <row r="33" spans="1:8" x14ac:dyDescent="0.25">
      <c r="A33" t="s">
        <v>303</v>
      </c>
      <c r="B33" t="s">
        <v>304</v>
      </c>
      <c r="C33" t="s">
        <v>298</v>
      </c>
      <c r="D33" t="s">
        <v>13</v>
      </c>
      <c r="E33" t="s">
        <v>41</v>
      </c>
      <c r="F33" t="s">
        <v>51</v>
      </c>
      <c r="G33" t="str">
        <f t="shared" si="0"/>
        <v>1.05 (1.01, 1.09)</v>
      </c>
      <c r="H33" t="str">
        <f t="shared" si="1"/>
        <v>(HR= 1.05 95%CI 1.01, 1.09)</v>
      </c>
    </row>
    <row r="34" spans="1:8" x14ac:dyDescent="0.25">
      <c r="A34" t="s">
        <v>275</v>
      </c>
      <c r="B34" t="s">
        <v>304</v>
      </c>
      <c r="C34" t="s">
        <v>227</v>
      </c>
      <c r="D34" t="s">
        <v>287</v>
      </c>
      <c r="E34" t="s">
        <v>74</v>
      </c>
      <c r="F34" t="s">
        <v>77</v>
      </c>
      <c r="G34" t="str">
        <f t="shared" si="0"/>
        <v>1.17 (1.12, 1.23)</v>
      </c>
      <c r="H34" t="str">
        <f t="shared" si="1"/>
        <v>(HR= 1.17 95%CI 1.12, 1.23)</v>
      </c>
    </row>
    <row r="35" spans="1:8" x14ac:dyDescent="0.25">
      <c r="A35" t="s">
        <v>277</v>
      </c>
      <c r="B35" t="s">
        <v>304</v>
      </c>
      <c r="C35" t="s">
        <v>229</v>
      </c>
      <c r="D35" t="s">
        <v>13</v>
      </c>
      <c r="E35" t="s">
        <v>10</v>
      </c>
      <c r="F35" t="s">
        <v>51</v>
      </c>
      <c r="G35" t="str">
        <f t="shared" si="0"/>
        <v>1.05 (1.02, 1.09)</v>
      </c>
      <c r="H35" t="str">
        <f t="shared" si="1"/>
        <v>(HR= 1.05 95%CI 1.02, 1.09)</v>
      </c>
    </row>
    <row r="36" spans="1:8" x14ac:dyDescent="0.25">
      <c r="A36" t="s">
        <v>278</v>
      </c>
      <c r="B36" t="s">
        <v>304</v>
      </c>
      <c r="C36" t="s">
        <v>231</v>
      </c>
      <c r="D36" t="s">
        <v>42</v>
      </c>
      <c r="E36" t="s">
        <v>34</v>
      </c>
      <c r="F36" t="s">
        <v>80</v>
      </c>
      <c r="G36" t="str">
        <f t="shared" si="0"/>
        <v>1.08 (1.03, 1.13)</v>
      </c>
      <c r="H36" t="str">
        <f t="shared" si="1"/>
        <v>(HR= 1.08 95%CI 1.03, 1.13)</v>
      </c>
    </row>
    <row r="37" spans="1:8" x14ac:dyDescent="0.25">
      <c r="A37" t="s">
        <v>279</v>
      </c>
      <c r="B37" t="s">
        <v>304</v>
      </c>
      <c r="C37" t="s">
        <v>233</v>
      </c>
      <c r="D37" t="s">
        <v>109</v>
      </c>
      <c r="E37" t="s">
        <v>31</v>
      </c>
      <c r="F37" t="s">
        <v>76</v>
      </c>
      <c r="G37" t="str">
        <f t="shared" si="0"/>
        <v>1.10 (1.06, 1.14)</v>
      </c>
      <c r="H37" t="str">
        <f t="shared" si="1"/>
        <v>(HR= 1.10 95%CI 1.06, 1.14)</v>
      </c>
    </row>
    <row r="38" spans="1:8" x14ac:dyDescent="0.25">
      <c r="A38" t="s">
        <v>280</v>
      </c>
      <c r="B38" t="s">
        <v>304</v>
      </c>
      <c r="C38" t="s">
        <v>235</v>
      </c>
      <c r="D38" t="s">
        <v>12</v>
      </c>
      <c r="E38" t="s">
        <v>111</v>
      </c>
      <c r="F38" t="s">
        <v>76</v>
      </c>
      <c r="G38" t="str">
        <f t="shared" si="0"/>
        <v>1.00 (0.87, 1.14)</v>
      </c>
      <c r="H38" t="str">
        <f t="shared" si="1"/>
        <v>(HR= 1.00 95%CI 0.87, 1.14)</v>
      </c>
    </row>
    <row r="39" spans="1:8" x14ac:dyDescent="0.25">
      <c r="A39" t="s">
        <v>281</v>
      </c>
      <c r="B39" t="s">
        <v>304</v>
      </c>
      <c r="C39" t="s">
        <v>237</v>
      </c>
      <c r="D39" t="s">
        <v>36</v>
      </c>
      <c r="E39" t="s">
        <v>210</v>
      </c>
      <c r="F39" t="s">
        <v>74</v>
      </c>
      <c r="G39" t="str">
        <f t="shared" si="0"/>
        <v>0.98 (0.85, 1.12)</v>
      </c>
      <c r="H39" t="str">
        <f t="shared" si="1"/>
        <v>(HR= 0.98 95%CI 0.85, 1.12)</v>
      </c>
    </row>
    <row r="40" spans="1:8" x14ac:dyDescent="0.25">
      <c r="A40" t="s">
        <v>282</v>
      </c>
      <c r="B40" t="s">
        <v>304</v>
      </c>
      <c r="C40" t="s">
        <v>240</v>
      </c>
      <c r="D40" t="s">
        <v>13</v>
      </c>
      <c r="E40" t="s">
        <v>57</v>
      </c>
      <c r="F40" t="s">
        <v>113</v>
      </c>
      <c r="G40" t="str">
        <f t="shared" si="0"/>
        <v>1.05 (0.92, 1.20)</v>
      </c>
      <c r="H40" t="str">
        <f t="shared" si="1"/>
        <v>(HR= 1.05 95%CI 0.92, 1.20)</v>
      </c>
    </row>
    <row r="41" spans="1:8" x14ac:dyDescent="0.25">
      <c r="A41" t="s">
        <v>283</v>
      </c>
      <c r="B41" t="s">
        <v>304</v>
      </c>
      <c r="C41" t="s">
        <v>241</v>
      </c>
      <c r="D41" t="s">
        <v>58</v>
      </c>
      <c r="E41" t="s">
        <v>312</v>
      </c>
      <c r="F41" t="s">
        <v>109</v>
      </c>
      <c r="G41" t="str">
        <f t="shared" si="0"/>
        <v>0.95 (0.82, 1.10)</v>
      </c>
      <c r="H41" t="str">
        <f t="shared" si="1"/>
        <v>(HR= 0.95 95%CI 0.82, 1.10)</v>
      </c>
    </row>
    <row r="42" spans="1:8" x14ac:dyDescent="0.25">
      <c r="A42" t="s">
        <v>264</v>
      </c>
      <c r="B42" t="s">
        <v>313</v>
      </c>
      <c r="C42" t="s">
        <v>286</v>
      </c>
      <c r="D42" t="s">
        <v>194</v>
      </c>
      <c r="E42" t="s">
        <v>112</v>
      </c>
      <c r="F42" t="s">
        <v>239</v>
      </c>
      <c r="G42" t="str">
        <f t="shared" si="0"/>
        <v>1.15 (1.11, 1.19)</v>
      </c>
      <c r="H42" t="str">
        <f t="shared" si="1"/>
        <v>(HR= 1.15 95%CI 1.11, 1.19)</v>
      </c>
    </row>
    <row r="43" spans="1:8" x14ac:dyDescent="0.25">
      <c r="A43" t="s">
        <v>265</v>
      </c>
      <c r="B43" t="s">
        <v>313</v>
      </c>
      <c r="C43" t="s">
        <v>288</v>
      </c>
      <c r="D43" t="s">
        <v>13</v>
      </c>
      <c r="E43" t="s">
        <v>10</v>
      </c>
      <c r="F43" t="s">
        <v>51</v>
      </c>
      <c r="G43" t="str">
        <f t="shared" si="0"/>
        <v>1.05 (1.02, 1.09)</v>
      </c>
      <c r="H43" t="str">
        <f t="shared" si="1"/>
        <v>(HR= 1.05 95%CI 1.02, 1.09)</v>
      </c>
    </row>
    <row r="44" spans="1:8" x14ac:dyDescent="0.25">
      <c r="A44" t="s">
        <v>266</v>
      </c>
      <c r="B44" t="s">
        <v>313</v>
      </c>
      <c r="C44" t="s">
        <v>289</v>
      </c>
      <c r="D44" t="s">
        <v>112</v>
      </c>
      <c r="E44" t="s">
        <v>31</v>
      </c>
      <c r="F44" t="s">
        <v>287</v>
      </c>
      <c r="G44" t="str">
        <f t="shared" si="0"/>
        <v>1.11 (1.06, 1.17)</v>
      </c>
      <c r="H44" t="str">
        <f t="shared" si="1"/>
        <v>(HR= 1.11 95%CI 1.06, 1.17)</v>
      </c>
    </row>
    <row r="45" spans="1:8" x14ac:dyDescent="0.25">
      <c r="A45" t="s">
        <v>267</v>
      </c>
      <c r="B45" t="s">
        <v>313</v>
      </c>
      <c r="C45" t="s">
        <v>290</v>
      </c>
      <c r="D45" t="s">
        <v>36</v>
      </c>
      <c r="E45" t="s">
        <v>53</v>
      </c>
      <c r="F45" t="s">
        <v>12</v>
      </c>
      <c r="G45" t="str">
        <f t="shared" si="0"/>
        <v>0.98 (0.96, 1.00)</v>
      </c>
      <c r="H45" t="str">
        <f t="shared" si="1"/>
        <v>(HR= 0.98 95%CI 0.96, 1.00)</v>
      </c>
    </row>
    <row r="46" spans="1:8" x14ac:dyDescent="0.25">
      <c r="A46" t="s">
        <v>268</v>
      </c>
      <c r="B46" t="s">
        <v>313</v>
      </c>
      <c r="C46" t="s">
        <v>291</v>
      </c>
      <c r="D46" t="s">
        <v>36</v>
      </c>
      <c r="E46" t="s">
        <v>110</v>
      </c>
      <c r="F46" t="s">
        <v>10</v>
      </c>
      <c r="G46" t="str">
        <f t="shared" si="0"/>
        <v>0.98 (0.94, 1.02)</v>
      </c>
      <c r="H46" t="str">
        <f t="shared" si="1"/>
        <v>(HR= 0.98 95%CI 0.94, 1.02)</v>
      </c>
    </row>
    <row r="47" spans="1:8" x14ac:dyDescent="0.25">
      <c r="A47" t="s">
        <v>269</v>
      </c>
      <c r="B47" t="s">
        <v>313</v>
      </c>
      <c r="C47" t="s">
        <v>215</v>
      </c>
      <c r="D47" t="s">
        <v>35</v>
      </c>
      <c r="E47" t="s">
        <v>85</v>
      </c>
      <c r="F47" t="s">
        <v>77</v>
      </c>
      <c r="G47" t="str">
        <f t="shared" si="0"/>
        <v>1.22 (1.21, 1.23)</v>
      </c>
      <c r="H47" t="str">
        <f t="shared" si="1"/>
        <v>(HR= 1.22 95%CI 1.21, 1.23)</v>
      </c>
    </row>
    <row r="48" spans="1:8" x14ac:dyDescent="0.25">
      <c r="A48" t="s">
        <v>270</v>
      </c>
      <c r="B48" t="s">
        <v>313</v>
      </c>
      <c r="C48" t="s">
        <v>216</v>
      </c>
      <c r="D48" t="s">
        <v>35</v>
      </c>
      <c r="E48" t="s">
        <v>85</v>
      </c>
      <c r="F48" t="s">
        <v>77</v>
      </c>
      <c r="G48" t="str">
        <f t="shared" si="0"/>
        <v>1.22 (1.21, 1.23)</v>
      </c>
      <c r="H48" t="str">
        <f t="shared" si="1"/>
        <v>(HR= 1.22 95%CI 1.21, 1.23)</v>
      </c>
    </row>
    <row r="49" spans="1:8" x14ac:dyDescent="0.25">
      <c r="A49" t="s">
        <v>272</v>
      </c>
      <c r="B49" t="s">
        <v>313</v>
      </c>
      <c r="C49" t="s">
        <v>219</v>
      </c>
      <c r="D49" t="s">
        <v>13</v>
      </c>
      <c r="E49" t="s">
        <v>58</v>
      </c>
      <c r="F49" t="s">
        <v>194</v>
      </c>
      <c r="G49" t="str">
        <f t="shared" si="0"/>
        <v>1.05 (0.95, 1.15)</v>
      </c>
      <c r="H49" t="str">
        <f t="shared" si="1"/>
        <v>(HR= 1.05 95%CI 0.95, 1.15)</v>
      </c>
    </row>
    <row r="50" spans="1:8" x14ac:dyDescent="0.25">
      <c r="A50" t="s">
        <v>271</v>
      </c>
      <c r="B50" t="s">
        <v>313</v>
      </c>
      <c r="C50" t="s">
        <v>217</v>
      </c>
      <c r="D50" t="s">
        <v>74</v>
      </c>
      <c r="E50" t="s">
        <v>12</v>
      </c>
      <c r="F50" t="s">
        <v>79</v>
      </c>
      <c r="G50" t="str">
        <f t="shared" si="0"/>
        <v>1.12 (1.00, 1.26)</v>
      </c>
      <c r="H50" t="str">
        <f t="shared" si="1"/>
        <v>(HR= 1.12 95%CI 1.00, 1.26)</v>
      </c>
    </row>
    <row r="51" spans="1:8" x14ac:dyDescent="0.25">
      <c r="A51" t="s">
        <v>273</v>
      </c>
      <c r="B51" t="s">
        <v>313</v>
      </c>
      <c r="C51" t="s">
        <v>221</v>
      </c>
      <c r="D51" t="s">
        <v>194</v>
      </c>
      <c r="E51" t="s">
        <v>34</v>
      </c>
      <c r="F51" t="s">
        <v>293</v>
      </c>
      <c r="G51" t="str">
        <f t="shared" si="0"/>
        <v>1.15 (1.03, 1.28)</v>
      </c>
      <c r="H51" t="str">
        <f t="shared" si="1"/>
        <v>(HR= 1.15 95%CI 1.03, 1.28)</v>
      </c>
    </row>
    <row r="52" spans="1:8" x14ac:dyDescent="0.25">
      <c r="A52" t="s">
        <v>274</v>
      </c>
      <c r="B52" t="s">
        <v>313</v>
      </c>
      <c r="C52" t="s">
        <v>223</v>
      </c>
      <c r="D52" t="s">
        <v>287</v>
      </c>
      <c r="E52" t="s">
        <v>37</v>
      </c>
      <c r="F52" t="s">
        <v>260</v>
      </c>
      <c r="G52" t="str">
        <f t="shared" si="0"/>
        <v>1.17 (1.07, 1.29)</v>
      </c>
      <c r="H52" t="str">
        <f t="shared" si="1"/>
        <v>(HR= 1.17 95%CI 1.07, 1.29)</v>
      </c>
    </row>
    <row r="53" spans="1:8" x14ac:dyDescent="0.25">
      <c r="A53" t="s">
        <v>275</v>
      </c>
      <c r="B53" t="s">
        <v>313</v>
      </c>
      <c r="C53" t="s">
        <v>227</v>
      </c>
      <c r="D53" t="s">
        <v>41</v>
      </c>
      <c r="E53" t="s">
        <v>56</v>
      </c>
      <c r="F53" t="s">
        <v>31</v>
      </c>
      <c r="G53" t="str">
        <f t="shared" si="0"/>
        <v>1.01 (0.97, 1.06)</v>
      </c>
      <c r="H53" t="str">
        <f t="shared" si="1"/>
        <v>(HR= 1.01 95%CI 0.97, 1.06)</v>
      </c>
    </row>
    <row r="54" spans="1:8" x14ac:dyDescent="0.25">
      <c r="A54" t="s">
        <v>276</v>
      </c>
      <c r="B54" t="s">
        <v>313</v>
      </c>
      <c r="C54" t="s">
        <v>225</v>
      </c>
      <c r="D54" t="s">
        <v>41</v>
      </c>
      <c r="E54" t="s">
        <v>36</v>
      </c>
      <c r="F54" t="s">
        <v>13</v>
      </c>
      <c r="G54" t="str">
        <f t="shared" si="0"/>
        <v>1.01 (0.98, 1.05)</v>
      </c>
      <c r="H54" t="str">
        <f t="shared" si="1"/>
        <v>(HR= 1.01 95%CI 0.98, 1.05)</v>
      </c>
    </row>
    <row r="55" spans="1:8" x14ac:dyDescent="0.25">
      <c r="A55" t="s">
        <v>277</v>
      </c>
      <c r="B55" t="s">
        <v>313</v>
      </c>
      <c r="C55" t="s">
        <v>229</v>
      </c>
      <c r="D55" t="s">
        <v>41</v>
      </c>
      <c r="E55" t="s">
        <v>36</v>
      </c>
      <c r="F55" t="s">
        <v>40</v>
      </c>
      <c r="G55" t="str">
        <f t="shared" si="0"/>
        <v>1.01 (0.98, 1.04)</v>
      </c>
      <c r="H55" t="str">
        <f t="shared" si="1"/>
        <v>(HR= 1.01 95%CI 0.98, 1.04)</v>
      </c>
    </row>
    <row r="56" spans="1:8" x14ac:dyDescent="0.25">
      <c r="A56" t="s">
        <v>278</v>
      </c>
      <c r="B56" t="s">
        <v>313</v>
      </c>
      <c r="C56" t="s">
        <v>231</v>
      </c>
      <c r="D56" t="s">
        <v>42</v>
      </c>
      <c r="E56" t="s">
        <v>34</v>
      </c>
      <c r="F56" t="s">
        <v>80</v>
      </c>
      <c r="G56" t="str">
        <f t="shared" si="0"/>
        <v>1.08 (1.03, 1.13)</v>
      </c>
      <c r="H56" t="str">
        <f t="shared" si="1"/>
        <v>(HR= 1.08 95%CI 1.03, 1.13)</v>
      </c>
    </row>
    <row r="57" spans="1:8" x14ac:dyDescent="0.25">
      <c r="A57" t="s">
        <v>279</v>
      </c>
      <c r="B57" t="s">
        <v>313</v>
      </c>
      <c r="C57" t="s">
        <v>233</v>
      </c>
      <c r="D57" t="s">
        <v>51</v>
      </c>
      <c r="E57" t="s">
        <v>13</v>
      </c>
      <c r="F57" t="s">
        <v>80</v>
      </c>
      <c r="G57" t="str">
        <f t="shared" si="0"/>
        <v>1.09 (1.05, 1.13)</v>
      </c>
      <c r="H57" t="str">
        <f t="shared" si="1"/>
        <v>(HR= 1.09 95%CI 1.05, 1.13)</v>
      </c>
    </row>
    <row r="58" spans="1:8" x14ac:dyDescent="0.25">
      <c r="A58" t="s">
        <v>280</v>
      </c>
      <c r="B58" t="s">
        <v>313</v>
      </c>
      <c r="C58" t="s">
        <v>235</v>
      </c>
      <c r="D58" t="s">
        <v>57</v>
      </c>
      <c r="E58" t="s">
        <v>256</v>
      </c>
      <c r="F58" t="s">
        <v>13</v>
      </c>
      <c r="G58" t="str">
        <f t="shared" si="0"/>
        <v>0.92 (0.81, 1.05)</v>
      </c>
      <c r="H58" t="str">
        <f t="shared" si="1"/>
        <v>(HR= 0.92 95%CI 0.81, 1.05)</v>
      </c>
    </row>
    <row r="59" spans="1:8" x14ac:dyDescent="0.25">
      <c r="A59" t="s">
        <v>281</v>
      </c>
      <c r="B59" t="s">
        <v>313</v>
      </c>
      <c r="C59" t="s">
        <v>237</v>
      </c>
      <c r="D59" t="s">
        <v>65</v>
      </c>
      <c r="E59" t="s">
        <v>256</v>
      </c>
      <c r="F59" t="s">
        <v>31</v>
      </c>
      <c r="G59" t="str">
        <f t="shared" si="0"/>
        <v>0.93 (0.81, 1.06)</v>
      </c>
      <c r="H59" t="str">
        <f t="shared" si="1"/>
        <v>(HR= 0.93 95%CI 0.81, 1.06)</v>
      </c>
    </row>
    <row r="60" spans="1:8" x14ac:dyDescent="0.25">
      <c r="A60" t="s">
        <v>282</v>
      </c>
      <c r="B60" t="s">
        <v>313</v>
      </c>
      <c r="C60" t="s">
        <v>240</v>
      </c>
      <c r="D60" t="s">
        <v>110</v>
      </c>
      <c r="E60" t="s">
        <v>314</v>
      </c>
      <c r="F60" t="s">
        <v>42</v>
      </c>
      <c r="G60" t="str">
        <f t="shared" si="0"/>
        <v>0.94 (0.83, 1.08)</v>
      </c>
      <c r="H60" t="str">
        <f t="shared" si="1"/>
        <v>(HR= 0.94 95%CI 0.83, 1.08)</v>
      </c>
    </row>
    <row r="61" spans="1:8" x14ac:dyDescent="0.25">
      <c r="A61" t="s">
        <v>283</v>
      </c>
      <c r="B61" t="s">
        <v>313</v>
      </c>
      <c r="C61" t="s">
        <v>241</v>
      </c>
      <c r="D61" t="s">
        <v>57</v>
      </c>
      <c r="E61" t="s">
        <v>106</v>
      </c>
      <c r="F61" t="s">
        <v>37</v>
      </c>
      <c r="G61" t="str">
        <f t="shared" si="0"/>
        <v>0.92 (0.80, 1.07)</v>
      </c>
      <c r="H61" t="str">
        <f t="shared" si="1"/>
        <v>(HR= 0.92 95%CI 0.80, 1.07)</v>
      </c>
    </row>
    <row r="62" spans="1:8" x14ac:dyDescent="0.25">
      <c r="A62" t="s">
        <v>264</v>
      </c>
      <c r="B62" t="s">
        <v>315</v>
      </c>
      <c r="C62" t="s">
        <v>286</v>
      </c>
      <c r="D62" t="s">
        <v>13</v>
      </c>
      <c r="E62" t="s">
        <v>41</v>
      </c>
      <c r="F62" t="s">
        <v>51</v>
      </c>
      <c r="G62" t="str">
        <f t="shared" si="0"/>
        <v>1.05 (1.01, 1.09)</v>
      </c>
      <c r="H62" t="str">
        <f t="shared" si="1"/>
        <v>(HR= 1.05 95%CI 1.01, 1.09)</v>
      </c>
    </row>
    <row r="63" spans="1:8" x14ac:dyDescent="0.25">
      <c r="A63" t="s">
        <v>265</v>
      </c>
      <c r="B63" t="s">
        <v>315</v>
      </c>
      <c r="C63" t="s">
        <v>288</v>
      </c>
      <c r="D63" t="s">
        <v>10</v>
      </c>
      <c r="E63" t="s">
        <v>18</v>
      </c>
      <c r="F63" t="s">
        <v>31</v>
      </c>
      <c r="G63" t="str">
        <f t="shared" si="0"/>
        <v>1.02 (0.99, 1.06)</v>
      </c>
      <c r="H63" t="str">
        <f t="shared" si="1"/>
        <v>(HR= 1.02 95%CI 0.99, 1.06)</v>
      </c>
    </row>
    <row r="64" spans="1:8" x14ac:dyDescent="0.25">
      <c r="A64" t="s">
        <v>266</v>
      </c>
      <c r="B64" t="s">
        <v>315</v>
      </c>
      <c r="C64" t="s">
        <v>289</v>
      </c>
      <c r="D64" t="s">
        <v>40</v>
      </c>
      <c r="E64" t="s">
        <v>18</v>
      </c>
      <c r="F64" t="s">
        <v>51</v>
      </c>
      <c r="G64" t="str">
        <f t="shared" si="0"/>
        <v>1.04 (0.99, 1.09)</v>
      </c>
      <c r="H64" t="str">
        <f t="shared" si="1"/>
        <v>(HR= 1.04 95%CI 0.99, 1.09)</v>
      </c>
    </row>
    <row r="65" spans="1:8" x14ac:dyDescent="0.25">
      <c r="A65" t="s">
        <v>267</v>
      </c>
      <c r="B65" t="s">
        <v>315</v>
      </c>
      <c r="C65" t="s">
        <v>290</v>
      </c>
      <c r="D65" t="s">
        <v>56</v>
      </c>
      <c r="E65" t="s">
        <v>53</v>
      </c>
      <c r="F65" t="s">
        <v>18</v>
      </c>
      <c r="G65" t="str">
        <f t="shared" si="0"/>
        <v>0.97 (0.96, 0.99)</v>
      </c>
      <c r="H65" t="str">
        <f t="shared" si="1"/>
        <v>(HR= 0.97 95%CI 0.96, 0.99)</v>
      </c>
    </row>
    <row r="66" spans="1:8" x14ac:dyDescent="0.25">
      <c r="A66" t="s">
        <v>268</v>
      </c>
      <c r="B66" t="s">
        <v>315</v>
      </c>
      <c r="C66" t="s">
        <v>291</v>
      </c>
      <c r="D66" t="s">
        <v>18</v>
      </c>
      <c r="E66" t="s">
        <v>58</v>
      </c>
      <c r="F66" t="s">
        <v>34</v>
      </c>
      <c r="G66" t="str">
        <f t="shared" si="0"/>
        <v>0.99 (0.95, 1.03)</v>
      </c>
      <c r="H66" t="str">
        <f t="shared" si="1"/>
        <v>(HR= 0.99 95%CI 0.95, 1.03)</v>
      </c>
    </row>
    <row r="67" spans="1:8" x14ac:dyDescent="0.25">
      <c r="A67" t="s">
        <v>269</v>
      </c>
      <c r="B67" t="s">
        <v>315</v>
      </c>
      <c r="C67" t="s">
        <v>215</v>
      </c>
      <c r="D67" t="s">
        <v>13</v>
      </c>
      <c r="E67" t="s">
        <v>13</v>
      </c>
      <c r="F67" t="s">
        <v>31</v>
      </c>
      <c r="G67" t="str">
        <f t="shared" ref="G67:G81" si="2">D67&amp;" ("&amp;E67&amp;", "&amp;F67&amp;")"</f>
        <v>1.05 (1.05, 1.06)</v>
      </c>
      <c r="H67" t="str">
        <f t="shared" ref="H67:H81" si="3">"(HR= "&amp;D67&amp;" 95%CI "&amp;E67&amp;", "&amp;F67&amp;")"</f>
        <v>(HR= 1.05 95%CI 1.05, 1.06)</v>
      </c>
    </row>
    <row r="68" spans="1:8" x14ac:dyDescent="0.25">
      <c r="A68" t="s">
        <v>270</v>
      </c>
      <c r="B68" t="s">
        <v>315</v>
      </c>
      <c r="C68" t="s">
        <v>216</v>
      </c>
      <c r="D68" t="s">
        <v>13</v>
      </c>
      <c r="E68" t="s">
        <v>13</v>
      </c>
      <c r="F68" t="s">
        <v>31</v>
      </c>
      <c r="G68" t="str">
        <f t="shared" si="2"/>
        <v>1.05 (1.05, 1.06)</v>
      </c>
      <c r="H68" t="str">
        <f t="shared" si="3"/>
        <v>(HR= 1.05 95%CI 1.05, 1.06)</v>
      </c>
    </row>
    <row r="69" spans="1:8" x14ac:dyDescent="0.25">
      <c r="A69" t="s">
        <v>272</v>
      </c>
      <c r="B69" t="s">
        <v>315</v>
      </c>
      <c r="C69" t="s">
        <v>219</v>
      </c>
      <c r="D69" t="s">
        <v>56</v>
      </c>
      <c r="E69" t="s">
        <v>127</v>
      </c>
      <c r="F69" t="s">
        <v>37</v>
      </c>
      <c r="G69" t="str">
        <f t="shared" si="2"/>
        <v>0.97 (0.88, 1.07)</v>
      </c>
      <c r="H69" t="str">
        <f t="shared" si="3"/>
        <v>(HR= 0.97 95%CI 0.88, 1.07)</v>
      </c>
    </row>
    <row r="70" spans="1:8" x14ac:dyDescent="0.25">
      <c r="A70" t="s">
        <v>271</v>
      </c>
      <c r="B70" t="s">
        <v>315</v>
      </c>
      <c r="C70" t="s">
        <v>217</v>
      </c>
      <c r="D70" t="s">
        <v>31</v>
      </c>
      <c r="E70" t="s">
        <v>110</v>
      </c>
      <c r="F70" t="s">
        <v>113</v>
      </c>
      <c r="G70" t="str">
        <f t="shared" si="2"/>
        <v>1.06 (0.94, 1.20)</v>
      </c>
      <c r="H70" t="str">
        <f t="shared" si="3"/>
        <v>(HR= 1.06 95%CI 0.94, 1.20)</v>
      </c>
    </row>
    <row r="71" spans="1:8" x14ac:dyDescent="0.25">
      <c r="A71" t="s">
        <v>273</v>
      </c>
      <c r="B71" t="s">
        <v>315</v>
      </c>
      <c r="C71" t="s">
        <v>221</v>
      </c>
      <c r="D71" t="s">
        <v>18</v>
      </c>
      <c r="E71" t="s">
        <v>107</v>
      </c>
      <c r="F71" t="s">
        <v>112</v>
      </c>
      <c r="G71" t="str">
        <f t="shared" si="2"/>
        <v>0.99 (0.89, 1.11)</v>
      </c>
      <c r="H71" t="str">
        <f t="shared" si="3"/>
        <v>(HR= 0.99 95%CI 0.89, 1.11)</v>
      </c>
    </row>
    <row r="72" spans="1:8" x14ac:dyDescent="0.25">
      <c r="A72" t="s">
        <v>274</v>
      </c>
      <c r="B72" t="s">
        <v>315</v>
      </c>
      <c r="C72" t="s">
        <v>223</v>
      </c>
      <c r="D72" t="s">
        <v>18</v>
      </c>
      <c r="E72" t="s">
        <v>107</v>
      </c>
      <c r="F72" t="s">
        <v>109</v>
      </c>
      <c r="G72" t="str">
        <f t="shared" si="2"/>
        <v>0.99 (0.89, 1.10)</v>
      </c>
      <c r="H72" t="str">
        <f t="shared" si="3"/>
        <v>(HR= 0.99 95%CI 0.89, 1.10)</v>
      </c>
    </row>
    <row r="73" spans="1:8" x14ac:dyDescent="0.25">
      <c r="A73" t="s">
        <v>275</v>
      </c>
      <c r="B73" t="s">
        <v>315</v>
      </c>
      <c r="C73" t="s">
        <v>227</v>
      </c>
      <c r="D73" t="s">
        <v>12</v>
      </c>
      <c r="E73" t="s">
        <v>53</v>
      </c>
      <c r="F73" t="s">
        <v>13</v>
      </c>
      <c r="G73" t="str">
        <f t="shared" si="2"/>
        <v>1.00 (0.96, 1.05)</v>
      </c>
      <c r="H73" t="str">
        <f t="shared" si="3"/>
        <v>(HR= 1.00 95%CI 0.96, 1.05)</v>
      </c>
    </row>
    <row r="74" spans="1:8" x14ac:dyDescent="0.25">
      <c r="A74" t="s">
        <v>276</v>
      </c>
      <c r="B74" t="s">
        <v>315</v>
      </c>
      <c r="C74" t="s">
        <v>225</v>
      </c>
      <c r="D74" t="s">
        <v>36</v>
      </c>
      <c r="E74" t="s">
        <v>58</v>
      </c>
      <c r="F74" t="s">
        <v>41</v>
      </c>
      <c r="G74" t="str">
        <f t="shared" si="2"/>
        <v>0.98 (0.95, 1.01)</v>
      </c>
      <c r="H74" t="str">
        <f t="shared" si="3"/>
        <v>(HR= 0.98 95%CI 0.95, 1.01)</v>
      </c>
    </row>
    <row r="75" spans="1:8" x14ac:dyDescent="0.25">
      <c r="A75" t="s">
        <v>277</v>
      </c>
      <c r="B75" t="s">
        <v>315</v>
      </c>
      <c r="C75" t="s">
        <v>229</v>
      </c>
      <c r="D75" t="s">
        <v>10</v>
      </c>
      <c r="E75" t="s">
        <v>18</v>
      </c>
      <c r="F75" t="s">
        <v>13</v>
      </c>
      <c r="G75" t="str">
        <f t="shared" si="2"/>
        <v>1.02 (0.99, 1.05)</v>
      </c>
      <c r="H75" t="str">
        <f t="shared" si="3"/>
        <v>(HR= 1.02 95%CI 0.99, 1.05)</v>
      </c>
    </row>
    <row r="76" spans="1:8" x14ac:dyDescent="0.25">
      <c r="A76" t="s">
        <v>278</v>
      </c>
      <c r="B76" t="s">
        <v>315</v>
      </c>
      <c r="C76" t="s">
        <v>231</v>
      </c>
      <c r="D76" t="s">
        <v>18</v>
      </c>
      <c r="E76" t="s">
        <v>110</v>
      </c>
      <c r="F76" t="s">
        <v>34</v>
      </c>
      <c r="G76" t="str">
        <f t="shared" si="2"/>
        <v>0.99 (0.94, 1.03)</v>
      </c>
      <c r="H76" t="str">
        <f t="shared" si="3"/>
        <v>(HR= 0.99 95%CI 0.94, 1.03)</v>
      </c>
    </row>
    <row r="77" spans="1:8" x14ac:dyDescent="0.25">
      <c r="A77" t="s">
        <v>279</v>
      </c>
      <c r="B77" t="s">
        <v>315</v>
      </c>
      <c r="C77" t="s">
        <v>233</v>
      </c>
      <c r="D77" t="s">
        <v>10</v>
      </c>
      <c r="E77" t="s">
        <v>18</v>
      </c>
      <c r="F77" t="s">
        <v>31</v>
      </c>
      <c r="G77" t="str">
        <f t="shared" si="2"/>
        <v>1.02 (0.99, 1.06)</v>
      </c>
      <c r="H77" t="str">
        <f t="shared" si="3"/>
        <v>(HR= 1.02 95%CI 0.99, 1.06)</v>
      </c>
    </row>
    <row r="78" spans="1:8" x14ac:dyDescent="0.25">
      <c r="A78" t="s">
        <v>280</v>
      </c>
      <c r="B78" t="s">
        <v>315</v>
      </c>
      <c r="C78" t="s">
        <v>235</v>
      </c>
      <c r="D78" t="s">
        <v>42</v>
      </c>
      <c r="E78" t="s">
        <v>58</v>
      </c>
      <c r="F78" t="s">
        <v>316</v>
      </c>
      <c r="G78" t="str">
        <f t="shared" si="2"/>
        <v>1.08 (0.95, 1.24)</v>
      </c>
      <c r="H78" t="str">
        <f t="shared" si="3"/>
        <v>(HR= 1.08 95%CI 0.95, 1.24)</v>
      </c>
    </row>
    <row r="79" spans="1:8" x14ac:dyDescent="0.25">
      <c r="A79" t="s">
        <v>281</v>
      </c>
      <c r="B79" t="s">
        <v>315</v>
      </c>
      <c r="C79" t="s">
        <v>237</v>
      </c>
      <c r="D79" t="s">
        <v>31</v>
      </c>
      <c r="E79" t="s">
        <v>57</v>
      </c>
      <c r="F79" t="s">
        <v>35</v>
      </c>
      <c r="G79" t="str">
        <f t="shared" si="2"/>
        <v>1.06 (0.92, 1.22)</v>
      </c>
      <c r="H79" t="str">
        <f t="shared" si="3"/>
        <v>(HR= 1.06 95%CI 0.92, 1.22)</v>
      </c>
    </row>
    <row r="80" spans="1:8" x14ac:dyDescent="0.25">
      <c r="A80" t="s">
        <v>282</v>
      </c>
      <c r="B80" t="s">
        <v>315</v>
      </c>
      <c r="C80" t="s">
        <v>240</v>
      </c>
      <c r="D80" t="s">
        <v>37</v>
      </c>
      <c r="E80" t="s">
        <v>65</v>
      </c>
      <c r="F80" t="s">
        <v>35</v>
      </c>
      <c r="G80" t="str">
        <f t="shared" si="2"/>
        <v>1.07 (0.93, 1.22)</v>
      </c>
      <c r="H80" t="str">
        <f t="shared" si="3"/>
        <v>(HR= 1.07 95%CI 0.93, 1.22)</v>
      </c>
    </row>
    <row r="81" spans="1:8" x14ac:dyDescent="0.25">
      <c r="A81" t="s">
        <v>283</v>
      </c>
      <c r="B81" t="s">
        <v>315</v>
      </c>
      <c r="C81" t="s">
        <v>241</v>
      </c>
      <c r="D81" t="s">
        <v>37</v>
      </c>
      <c r="E81" t="s">
        <v>65</v>
      </c>
      <c r="F81" t="s">
        <v>316</v>
      </c>
      <c r="G81" t="str">
        <f t="shared" si="2"/>
        <v>1.07 (0.93, 1.24)</v>
      </c>
      <c r="H81" t="str">
        <f t="shared" si="3"/>
        <v>(HR= 1.07 95%CI 0.93, 1.24)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59B-ADCF-47D6-83E0-DF686EFEC191}">
  <dimension ref="A1:H9"/>
  <sheetViews>
    <sheetView workbookViewId="0">
      <selection sqref="A1:H9"/>
    </sheetView>
  </sheetViews>
  <sheetFormatPr baseColWidth="10" defaultRowHeight="15" x14ac:dyDescent="0.25"/>
  <cols>
    <col min="1" max="1" width="79" bestFit="1" customWidth="1"/>
    <col min="2" max="2" width="17.42578125" customWidth="1"/>
    <col min="3" max="4" width="11.42578125" customWidth="1"/>
    <col min="5" max="7" width="11.42578125" hidden="1" customWidth="1"/>
  </cols>
  <sheetData>
    <row r="1" spans="1:8" x14ac:dyDescent="0.25">
      <c r="A1" t="s">
        <v>394</v>
      </c>
      <c r="B1" t="s">
        <v>423</v>
      </c>
      <c r="C1" t="s">
        <v>424</v>
      </c>
      <c r="D1" t="s">
        <v>425</v>
      </c>
      <c r="E1" t="s">
        <v>395</v>
      </c>
      <c r="F1" t="s">
        <v>396</v>
      </c>
      <c r="G1" t="s">
        <v>397</v>
      </c>
      <c r="H1" t="s">
        <v>426</v>
      </c>
    </row>
    <row r="2" spans="1:8" x14ac:dyDescent="0.25">
      <c r="A2" t="s">
        <v>398</v>
      </c>
      <c r="B2">
        <v>0</v>
      </c>
      <c r="C2">
        <v>161852.29999999999</v>
      </c>
      <c r="D2">
        <v>2135</v>
      </c>
      <c r="E2" t="s">
        <v>399</v>
      </c>
      <c r="F2" t="s">
        <v>400</v>
      </c>
      <c r="G2" t="s">
        <v>401</v>
      </c>
      <c r="H2" t="str">
        <f>E2&amp;" ("&amp;F2&amp;", "&amp;G2&amp;")"</f>
        <v>13.19 (12.64, 13.76)</v>
      </c>
    </row>
    <row r="3" spans="1:8" x14ac:dyDescent="0.25">
      <c r="B3">
        <v>1</v>
      </c>
      <c r="C3">
        <v>872863.25</v>
      </c>
      <c r="D3">
        <v>10085</v>
      </c>
      <c r="E3" t="s">
        <v>402</v>
      </c>
      <c r="F3" t="s">
        <v>403</v>
      </c>
      <c r="G3" t="s">
        <v>404</v>
      </c>
      <c r="H3" t="str">
        <f t="shared" ref="H3:H9" si="0">E3&amp;" ("&amp;F3&amp;", "&amp;G3&amp;")"</f>
        <v>11.55 (11.33, 11.78)</v>
      </c>
    </row>
    <row r="4" spans="1:8" x14ac:dyDescent="0.25">
      <c r="A4" t="s">
        <v>405</v>
      </c>
      <c r="B4">
        <v>0</v>
      </c>
      <c r="C4">
        <v>161852.29999999999</v>
      </c>
      <c r="D4">
        <v>1833</v>
      </c>
      <c r="E4" t="s">
        <v>403</v>
      </c>
      <c r="F4" t="s">
        <v>406</v>
      </c>
      <c r="G4" t="s">
        <v>407</v>
      </c>
      <c r="H4" t="str">
        <f t="shared" si="0"/>
        <v>11.33 (10.81, 11.86)</v>
      </c>
    </row>
    <row r="5" spans="1:8" x14ac:dyDescent="0.25">
      <c r="B5">
        <v>1</v>
      </c>
      <c r="C5">
        <v>872863.25</v>
      </c>
      <c r="D5">
        <v>8615</v>
      </c>
      <c r="E5" t="s">
        <v>408</v>
      </c>
      <c r="F5" t="s">
        <v>409</v>
      </c>
      <c r="G5" t="s">
        <v>410</v>
      </c>
      <c r="H5" t="str">
        <f t="shared" si="0"/>
        <v>9.87 (9.66, 10.08)</v>
      </c>
    </row>
    <row r="6" spans="1:8" x14ac:dyDescent="0.25">
      <c r="A6" t="s">
        <v>411</v>
      </c>
      <c r="B6">
        <v>0</v>
      </c>
      <c r="C6">
        <v>78926.850000000006</v>
      </c>
      <c r="D6">
        <v>1099</v>
      </c>
      <c r="E6" t="s">
        <v>412</v>
      </c>
      <c r="F6" t="s">
        <v>413</v>
      </c>
      <c r="G6" t="s">
        <v>414</v>
      </c>
      <c r="H6" t="str">
        <f t="shared" si="0"/>
        <v>13.92 (13.11, 14.77)</v>
      </c>
    </row>
    <row r="7" spans="1:8" x14ac:dyDescent="0.25">
      <c r="B7">
        <v>1</v>
      </c>
      <c r="C7">
        <v>955788.69</v>
      </c>
      <c r="D7">
        <v>11121</v>
      </c>
      <c r="E7" t="s">
        <v>415</v>
      </c>
      <c r="F7" t="s">
        <v>416</v>
      </c>
      <c r="G7" t="s">
        <v>417</v>
      </c>
      <c r="H7" t="str">
        <f t="shared" si="0"/>
        <v>11.64 (11.42, 11.85)</v>
      </c>
    </row>
    <row r="8" spans="1:8" x14ac:dyDescent="0.25">
      <c r="A8" t="s">
        <v>418</v>
      </c>
      <c r="B8">
        <v>0</v>
      </c>
      <c r="C8">
        <v>78926.850000000006</v>
      </c>
      <c r="D8">
        <v>936</v>
      </c>
      <c r="E8" t="s">
        <v>407</v>
      </c>
      <c r="F8" t="s">
        <v>419</v>
      </c>
      <c r="G8" t="s">
        <v>400</v>
      </c>
      <c r="H8" t="str">
        <f t="shared" si="0"/>
        <v>11.86 (11.11, 12.64)</v>
      </c>
    </row>
    <row r="9" spans="1:8" x14ac:dyDescent="0.25">
      <c r="B9">
        <v>1</v>
      </c>
      <c r="C9">
        <v>955788.69</v>
      </c>
      <c r="D9">
        <v>9512</v>
      </c>
      <c r="E9" t="s">
        <v>420</v>
      </c>
      <c r="F9" t="s">
        <v>421</v>
      </c>
      <c r="G9" t="s">
        <v>422</v>
      </c>
      <c r="H9" t="str">
        <f t="shared" si="0"/>
        <v>9.95 (9.75, 10.15)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ultisimo final- Table 3 y S3</vt:lpstr>
      <vt:lpstr>Table S3</vt:lpstr>
      <vt:lpstr>IIWs Table S1</vt:lpstr>
      <vt:lpstr>Table S2</vt:lpstr>
      <vt:lpstr>Table S2(2)</vt:lpstr>
      <vt:lpstr>Table 2</vt:lpstr>
      <vt:lpstr>Table 2(2)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2024-05-13T23:20:57Z</dcterms:created>
  <dcterms:modified xsi:type="dcterms:W3CDTF">2024-05-17T05:26:01Z</dcterms:modified>
</cp:coreProperties>
</file>