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F62096-47AA-49EC-9D3C-7CEFDD384A41}" xr6:coauthVersionLast="41" xr6:coauthVersionMax="41" xr10:uidLastSave="{00000000-0000-0000-0000-000000000000}"/>
  <bookViews>
    <workbookView xWindow="1368" yWindow="204" windowWidth="19884" windowHeight="12108" xr2:uid="{00000000-000D-0000-FFFF-FFFF00000000}"/>
  </bookViews>
  <sheets>
    <sheet name="log" sheetId="1" r:id="rId1"/>
    <sheet name="carbon" sheetId="2" r:id="rId2"/>
    <sheet name="harv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3" i="2" l="1"/>
  <c r="S33" i="2"/>
  <c r="S11" i="2"/>
  <c r="E37" i="3"/>
  <c r="E28" i="3"/>
  <c r="E18" i="3"/>
  <c r="E7" i="3"/>
  <c r="H49" i="2" l="1"/>
  <c r="I49" i="2"/>
  <c r="J49" i="2"/>
  <c r="G49" i="2"/>
</calcChain>
</file>

<file path=xl/sharedStrings.xml><?xml version="1.0" encoding="utf-8"?>
<sst xmlns="http://schemas.openxmlformats.org/spreadsheetml/2006/main" count="282" uniqueCount="84">
  <si>
    <t>Date</t>
  </si>
  <si>
    <t>Task</t>
  </si>
  <si>
    <t>Comment</t>
  </si>
  <si>
    <t>Base Harvest v5.0</t>
  </si>
  <si>
    <t>Time</t>
  </si>
  <si>
    <t xml:space="preserve"> row</t>
  </si>
  <si>
    <t xml:space="preserve"> column</t>
  </si>
  <si>
    <t xml:space="preserve"> ecoregion</t>
  </si>
  <si>
    <t xml:space="preserve"> species</t>
  </si>
  <si>
    <t xml:space="preserve"> Age</t>
  </si>
  <si>
    <t xml:space="preserve"> Wood</t>
  </si>
  <si>
    <t xml:space="preserve"> Leaf</t>
  </si>
  <si>
    <t xml:space="preserve"> CrsRoot</t>
  </si>
  <si>
    <t xml:space="preserve"> FineRoot</t>
  </si>
  <si>
    <t>querelli</t>
  </si>
  <si>
    <t>July 22 2020</t>
  </si>
  <si>
    <t>Test Biomass Harvest</t>
  </si>
  <si>
    <t>Set up Base harvest v2 files with species selection</t>
  </si>
  <si>
    <t>Set up ForCS input with more natural regen to get complex stands</t>
  </si>
  <si>
    <t>baseHarvestv2</t>
  </si>
  <si>
    <t>Made initial communities more complex</t>
  </si>
  <si>
    <t>Testing oldest cohort of querelli only being removed</t>
  </si>
  <si>
    <t>Pass</t>
  </si>
  <si>
    <t>Biomass Harvest v4.3</t>
  </si>
  <si>
    <t>Testing 50% of 100-300 old querelli only being removed</t>
  </si>
  <si>
    <t>Testing Plant</t>
  </si>
  <si>
    <t>pinubank</t>
  </si>
  <si>
    <t>BiomassHarvestv1</t>
  </si>
  <si>
    <t>Set up ran Biomass harvest with identical parameters</t>
  </si>
  <si>
    <t>Changed to 50%</t>
  </si>
  <si>
    <t>Adding planting</t>
  </si>
  <si>
    <t>BiomassHarvestv2</t>
  </si>
  <si>
    <t>BiomassHarvestv3</t>
  </si>
  <si>
    <t xml:space="preserve"> Dist</t>
  </si>
  <si>
    <t xml:space="preserve"> MERCH_ToDOM</t>
  </si>
  <si>
    <t xml:space="preserve"> MERCH_ToAir</t>
  </si>
  <si>
    <t xml:space="preserve"> FOL_ToDOM</t>
  </si>
  <si>
    <t xml:space="preserve"> FOL_ToAir</t>
  </si>
  <si>
    <t xml:space="preserve"> OtherWoody_ToDOM</t>
  </si>
  <si>
    <t xml:space="preserve"> OtherWoody_ToAir</t>
  </si>
  <si>
    <t xml:space="preserve"> CrsRt_ToDOM</t>
  </si>
  <si>
    <t xml:space="preserve"> CrsRt_ToAir</t>
  </si>
  <si>
    <t xml:space="preserve"> FRt_ToDOM</t>
  </si>
  <si>
    <t xml:space="preserve"> FRt_ToAir</t>
  </si>
  <si>
    <t xml:space="preserve"> BioToFPS</t>
  </si>
  <si>
    <t xml:space="preserve"> VF_A_toAir</t>
  </si>
  <si>
    <t xml:space="preserve"> VF_B_toAir</t>
  </si>
  <si>
    <t xml:space="preserve"> Fast_A_toAir</t>
  </si>
  <si>
    <t xml:space="preserve"> Fast_B_toAir</t>
  </si>
  <si>
    <t xml:space="preserve"> MED_toAir</t>
  </si>
  <si>
    <t xml:space="preserve"> Slow_A_toAir</t>
  </si>
  <si>
    <t xml:space="preserve"> Slow_B_toAir</t>
  </si>
  <si>
    <t xml:space="preserve"> Sng_Stem_toAir</t>
  </si>
  <si>
    <t xml:space="preserve"> SngStemToMed</t>
  </si>
  <si>
    <t xml:space="preserve"> Sng_Oth_toAir</t>
  </si>
  <si>
    <t xml:space="preserve"> SngOthToFast</t>
  </si>
  <si>
    <t xml:space="preserve"> Extra_toAir</t>
  </si>
  <si>
    <t xml:space="preserve"> SnagsToFPS</t>
  </si>
  <si>
    <t xml:space="preserve"> DOMtoFPS</t>
  </si>
  <si>
    <t>9x9 landscape</t>
  </si>
  <si>
    <t>HarvestedSites</t>
  </si>
  <si>
    <t>from harvest log</t>
  </si>
  <si>
    <t>1% per year for 10 years x 2 MU</t>
  </si>
  <si>
    <t xml:space="preserve">File folder name </t>
  </si>
  <si>
    <t>Problems with Harvest not being consistent</t>
  </si>
  <si>
    <t>Emailed Eric</t>
  </si>
  <si>
    <t>Found inconsistency in my input files - ugh</t>
  </si>
  <si>
    <t>pass</t>
  </si>
  <si>
    <t>Still problem of multiple harvests of the same stand with 50% cut</t>
  </si>
  <si>
    <t>Still harvesting 80/81 sites in 10 years.</t>
  </si>
  <si>
    <t>Is that because of ranking? Yes</t>
  </si>
  <si>
    <t>Not respecting minimum age</t>
  </si>
  <si>
    <t>Wood mass balance</t>
  </si>
  <si>
    <t>Fail mass balance</t>
  </si>
  <si>
    <t>ForCS problem with partial cohort</t>
  </si>
  <si>
    <t>stocks OK, Bio fluxes very high</t>
  </si>
  <si>
    <t>harvested age 4 cohort - not respecting minimun age cohort because minimum age is for the stand</t>
  </si>
  <si>
    <t>Yes it is, MinAge is for the stand</t>
  </si>
  <si>
    <t>Yes Age ranking means same stand getting cut</t>
  </si>
  <si>
    <t>Possibly because of partialstandspread 2 4</t>
  </si>
  <si>
    <t>BiomassHarvestv5</t>
  </si>
  <si>
    <t>Comparing  partialstandspread 2 4 with 1 2</t>
  </si>
  <si>
    <t>huge difference</t>
  </si>
  <si>
    <t>20 harvested sites with 50% cut, 12 with 100%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</si>
</sst>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  <xf numFmtId="0" fontId="0" fillId="0" borderId="0" xfId="0" quotePrefix="1"/>
    <xf numFmtId="2" fontId="0" fillId="0" borderId="0" xfId="0" applyNumberFormat="1" applyFill="1"/>
    <xf numFmtId="0" fontId="0" fillId="0" borderId="0" xfId="0" applyFill="1" applyAlignment="1">
      <alignment horizontal="right"/>
    </xf>
    <xf numFmtId="3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omassHarvestv2" TargetMode="External"/><Relationship Id="rId2" Type="http://schemas.openxmlformats.org/officeDocument/2006/relationships/hyperlink" Target="BiomassHarvestv1" TargetMode="External"/><Relationship Id="rId1" Type="http://schemas.openxmlformats.org/officeDocument/2006/relationships/hyperlink" Target="baseHarvestv2" TargetMode="External"/><Relationship Id="rId5" Type="http://schemas.openxmlformats.org/officeDocument/2006/relationships/hyperlink" Target="BiomassHarvestv5" TargetMode="External"/><Relationship Id="rId4" Type="http://schemas.openxmlformats.org/officeDocument/2006/relationships/hyperlink" Target="BiomassHarvestv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8"/>
  <sheetViews>
    <sheetView tabSelected="1" topLeftCell="A4" workbookViewId="0">
      <selection activeCell="C29" sqref="C29"/>
    </sheetView>
  </sheetViews>
  <sheetFormatPr defaultRowHeight="14.4" x14ac:dyDescent="0.3"/>
  <cols>
    <col min="1" max="1" width="10.44140625" customWidth="1"/>
    <col min="2" max="2" width="24.33203125" customWidth="1"/>
    <col min="3" max="3" width="20.88671875" customWidth="1"/>
  </cols>
  <sheetData>
    <row r="3" spans="1:3" x14ac:dyDescent="0.3">
      <c r="B3" t="s">
        <v>16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15</v>
      </c>
      <c r="B6" t="s">
        <v>17</v>
      </c>
      <c r="C6" s="3" t="s">
        <v>19</v>
      </c>
    </row>
    <row r="7" spans="1:3" x14ac:dyDescent="0.3">
      <c r="B7" t="s">
        <v>18</v>
      </c>
    </row>
    <row r="8" spans="1:3" x14ac:dyDescent="0.3">
      <c r="B8" t="s">
        <v>20</v>
      </c>
    </row>
    <row r="10" spans="1:3" x14ac:dyDescent="0.3">
      <c r="B10" s="4" t="s">
        <v>28</v>
      </c>
      <c r="C10" s="3" t="s">
        <v>27</v>
      </c>
    </row>
    <row r="11" spans="1:3" x14ac:dyDescent="0.3">
      <c r="B11" t="s">
        <v>29</v>
      </c>
      <c r="C11" s="3" t="s">
        <v>31</v>
      </c>
    </row>
    <row r="12" spans="1:3" x14ac:dyDescent="0.3">
      <c r="B12" t="s">
        <v>30</v>
      </c>
      <c r="C12" s="3" t="s">
        <v>32</v>
      </c>
    </row>
    <row r="14" spans="1:3" x14ac:dyDescent="0.3">
      <c r="B14" t="s">
        <v>64</v>
      </c>
    </row>
    <row r="15" spans="1:3" x14ac:dyDescent="0.3">
      <c r="B15" t="s">
        <v>65</v>
      </c>
    </row>
    <row r="17" spans="1:3" x14ac:dyDescent="0.3">
      <c r="B17" t="s">
        <v>66</v>
      </c>
    </row>
    <row r="19" spans="1:3" x14ac:dyDescent="0.3">
      <c r="B19" t="s">
        <v>68</v>
      </c>
    </row>
    <row r="20" spans="1:3" x14ac:dyDescent="0.3">
      <c r="B20" t="s">
        <v>70</v>
      </c>
      <c r="C20" t="s">
        <v>78</v>
      </c>
    </row>
    <row r="21" spans="1:3" x14ac:dyDescent="0.3">
      <c r="B21" t="s">
        <v>69</v>
      </c>
      <c r="C21" t="s">
        <v>79</v>
      </c>
    </row>
    <row r="22" spans="1:3" x14ac:dyDescent="0.3">
      <c r="B22" t="s">
        <v>71</v>
      </c>
      <c r="C22" t="s">
        <v>77</v>
      </c>
    </row>
    <row r="24" spans="1:3" x14ac:dyDescent="0.3">
      <c r="B24" t="s">
        <v>74</v>
      </c>
    </row>
    <row r="25" spans="1:3" x14ac:dyDescent="0.3">
      <c r="B25" t="s">
        <v>75</v>
      </c>
    </row>
    <row r="27" spans="1:3" x14ac:dyDescent="0.3">
      <c r="A27" s="8">
        <v>44035</v>
      </c>
      <c r="B27" t="s">
        <v>81</v>
      </c>
      <c r="C27" s="3" t="s">
        <v>80</v>
      </c>
    </row>
    <row r="28" spans="1:3" x14ac:dyDescent="0.3">
      <c r="B28" t="s">
        <v>82</v>
      </c>
      <c r="C28" t="s">
        <v>83</v>
      </c>
    </row>
  </sheetData>
  <hyperlinks>
    <hyperlink ref="C6" r:id="rId1" xr:uid="{B9673191-04FC-425C-AFFB-993ED24EE362}"/>
    <hyperlink ref="C10" r:id="rId2" xr:uid="{55E73F2E-1C28-49DB-813C-B82162DA3DF9}"/>
    <hyperlink ref="C11" r:id="rId3" xr:uid="{20CE4ED9-2A1D-474E-9218-725016CEDE86}"/>
    <hyperlink ref="C12" r:id="rId4" xr:uid="{BEB79AC6-E62B-43F9-8609-56D6625DC159}"/>
    <hyperlink ref="C27" r:id="rId5" xr:uid="{62AEAC06-CF5B-4E83-89E8-674CF5A9F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BD89-3655-4301-8EDE-01FF28D8911E}">
  <dimension ref="A1:AW81"/>
  <sheetViews>
    <sheetView topLeftCell="A2" workbookViewId="0">
      <selection activeCell="F12" sqref="F12"/>
    </sheetView>
  </sheetViews>
  <sheetFormatPr defaultRowHeight="14.4" x14ac:dyDescent="0.3"/>
  <sheetData>
    <row r="1" spans="1:49" x14ac:dyDescent="0.3">
      <c r="A1" t="s">
        <v>63</v>
      </c>
      <c r="C1" t="s">
        <v>19</v>
      </c>
    </row>
    <row r="2" spans="1:49" x14ac:dyDescent="0.3">
      <c r="A2" t="s">
        <v>3</v>
      </c>
    </row>
    <row r="3" spans="1:49" s="2" customFormat="1" x14ac:dyDescent="0.3">
      <c r="A3" s="2" t="s">
        <v>21</v>
      </c>
      <c r="F3" s="1" t="s">
        <v>22</v>
      </c>
    </row>
    <row r="4" spans="1:49" s="2" customFormat="1" x14ac:dyDescent="0.3"/>
    <row r="5" spans="1:49" s="2" customFormat="1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D5" t="s">
        <v>4</v>
      </c>
      <c r="AE5" t="s">
        <v>5</v>
      </c>
      <c r="AF5" t="s">
        <v>6</v>
      </c>
      <c r="AG5" t="s">
        <v>7</v>
      </c>
      <c r="AH5" t="s">
        <v>8</v>
      </c>
      <c r="AI5" t="s">
        <v>33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  <c r="AO5" t="s">
        <v>50</v>
      </c>
      <c r="AP5" t="s">
        <v>51</v>
      </c>
      <c r="AQ5" t="s">
        <v>52</v>
      </c>
      <c r="AR5" t="s">
        <v>53</v>
      </c>
      <c r="AS5" t="s">
        <v>54</v>
      </c>
      <c r="AT5" t="s">
        <v>55</v>
      </c>
      <c r="AU5" t="s">
        <v>56</v>
      </c>
      <c r="AV5" t="s">
        <v>57</v>
      </c>
      <c r="AW5" t="s">
        <v>58</v>
      </c>
    </row>
    <row r="6" spans="1:49" s="2" customFormat="1" x14ac:dyDescent="0.3">
      <c r="A6">
        <v>0</v>
      </c>
      <c r="B6">
        <v>5</v>
      </c>
      <c r="C6">
        <v>1</v>
      </c>
      <c r="D6">
        <v>0</v>
      </c>
      <c r="E6" t="s">
        <v>14</v>
      </c>
      <c r="F6">
        <v>210</v>
      </c>
      <c r="G6">
        <v>4822</v>
      </c>
      <c r="H6">
        <v>535.5</v>
      </c>
      <c r="I6">
        <v>1408</v>
      </c>
      <c r="J6">
        <v>156.4</v>
      </c>
      <c r="L6">
        <v>1</v>
      </c>
      <c r="M6">
        <v>5</v>
      </c>
      <c r="N6">
        <v>1</v>
      </c>
      <c r="O6">
        <v>0</v>
      </c>
      <c r="P6" t="s">
        <v>14</v>
      </c>
      <c r="Q6">
        <v>2</v>
      </c>
      <c r="R6">
        <v>0</v>
      </c>
      <c r="S6">
        <v>0</v>
      </c>
      <c r="T6">
        <v>535.5</v>
      </c>
      <c r="U6">
        <v>0</v>
      </c>
      <c r="V6">
        <v>1282.672</v>
      </c>
      <c r="W6">
        <v>0</v>
      </c>
      <c r="X6">
        <v>1407.951</v>
      </c>
      <c r="Y6">
        <v>0</v>
      </c>
      <c r="Z6">
        <v>156.43899999999999</v>
      </c>
      <c r="AA6">
        <v>0</v>
      </c>
      <c r="AB6">
        <v>3539.328</v>
      </c>
      <c r="AD6">
        <v>1</v>
      </c>
      <c r="AE6">
        <v>5</v>
      </c>
      <c r="AF6">
        <v>1</v>
      </c>
      <c r="AG6">
        <v>0</v>
      </c>
      <c r="AH6" t="s">
        <v>14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1219.625</v>
      </c>
      <c r="AS6">
        <v>0</v>
      </c>
      <c r="AT6">
        <v>0</v>
      </c>
      <c r="AU6">
        <v>0</v>
      </c>
      <c r="AV6">
        <v>1829.4380000000001</v>
      </c>
      <c r="AW6">
        <v>0</v>
      </c>
    </row>
    <row r="7" spans="1:49" s="2" customFormat="1" x14ac:dyDescent="0.3">
      <c r="A7">
        <v>0</v>
      </c>
      <c r="B7">
        <v>5</v>
      </c>
      <c r="C7">
        <v>1</v>
      </c>
      <c r="D7">
        <v>0</v>
      </c>
      <c r="E7" t="s">
        <v>14</v>
      </c>
      <c r="F7">
        <v>90</v>
      </c>
      <c r="G7">
        <v>339.5</v>
      </c>
      <c r="H7">
        <v>37.5</v>
      </c>
      <c r="I7">
        <v>124.6</v>
      </c>
      <c r="J7">
        <v>27.3</v>
      </c>
      <c r="L7">
        <v>2</v>
      </c>
      <c r="M7">
        <v>5</v>
      </c>
      <c r="N7">
        <v>1</v>
      </c>
      <c r="O7">
        <v>0</v>
      </c>
      <c r="P7" t="s">
        <v>14</v>
      </c>
      <c r="Q7">
        <v>2</v>
      </c>
      <c r="R7">
        <v>0</v>
      </c>
      <c r="S7">
        <v>0</v>
      </c>
      <c r="T7">
        <v>39.5</v>
      </c>
      <c r="U7">
        <v>0</v>
      </c>
      <c r="V7">
        <v>144.19999999999999</v>
      </c>
      <c r="W7">
        <v>0</v>
      </c>
      <c r="X7">
        <v>131.02699999999999</v>
      </c>
      <c r="Y7">
        <v>0</v>
      </c>
      <c r="Z7">
        <v>28.762</v>
      </c>
      <c r="AA7">
        <v>0</v>
      </c>
      <c r="AB7">
        <v>212.8</v>
      </c>
      <c r="AD7">
        <v>2</v>
      </c>
      <c r="AE7">
        <v>5</v>
      </c>
      <c r="AF7">
        <v>1</v>
      </c>
      <c r="AG7">
        <v>0</v>
      </c>
      <c r="AH7" t="s">
        <v>14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1.7250000000000001</v>
      </c>
      <c r="AS7">
        <v>0</v>
      </c>
      <c r="AT7">
        <v>0</v>
      </c>
      <c r="AU7">
        <v>0</v>
      </c>
      <c r="AV7">
        <v>2.5870000000000002</v>
      </c>
      <c r="AW7">
        <v>0</v>
      </c>
    </row>
    <row r="8" spans="1:49" s="2" customFormat="1" x14ac:dyDescent="0.3">
      <c r="A8">
        <v>0</v>
      </c>
      <c r="B8">
        <v>5</v>
      </c>
      <c r="C8">
        <v>1</v>
      </c>
      <c r="D8">
        <v>0</v>
      </c>
      <c r="E8" t="s">
        <v>14</v>
      </c>
      <c r="F8">
        <v>1</v>
      </c>
      <c r="G8">
        <v>306</v>
      </c>
      <c r="H8">
        <v>33.5</v>
      </c>
      <c r="I8">
        <v>112.2</v>
      </c>
      <c r="J8">
        <v>24.6</v>
      </c>
      <c r="L8">
        <v>3</v>
      </c>
      <c r="M8">
        <v>5</v>
      </c>
      <c r="N8">
        <v>1</v>
      </c>
      <c r="O8">
        <v>0</v>
      </c>
      <c r="P8" t="s">
        <v>14</v>
      </c>
      <c r="Q8">
        <v>2</v>
      </c>
      <c r="R8">
        <v>0</v>
      </c>
      <c r="S8">
        <v>0</v>
      </c>
      <c r="T8">
        <v>39</v>
      </c>
      <c r="U8">
        <v>0</v>
      </c>
      <c r="V8">
        <v>352</v>
      </c>
      <c r="W8">
        <v>0</v>
      </c>
      <c r="X8">
        <v>129.21</v>
      </c>
      <c r="Y8">
        <v>0</v>
      </c>
      <c r="Z8">
        <v>28.363</v>
      </c>
      <c r="AA8">
        <v>0</v>
      </c>
      <c r="AB8">
        <v>0</v>
      </c>
      <c r="AD8">
        <v>3</v>
      </c>
      <c r="AE8">
        <v>5</v>
      </c>
      <c r="AF8">
        <v>1</v>
      </c>
      <c r="AG8">
        <v>0</v>
      </c>
      <c r="AH8" t="s">
        <v>14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s="2" customFormat="1" x14ac:dyDescent="0.3">
      <c r="A9">
        <v>1</v>
      </c>
      <c r="B9">
        <v>5</v>
      </c>
      <c r="C9">
        <v>1</v>
      </c>
      <c r="D9">
        <v>0</v>
      </c>
      <c r="E9" t="s">
        <v>14</v>
      </c>
      <c r="F9">
        <v>91</v>
      </c>
      <c r="G9">
        <v>357</v>
      </c>
      <c r="H9">
        <v>39.5</v>
      </c>
      <c r="I9">
        <v>131</v>
      </c>
      <c r="J9">
        <v>28.8</v>
      </c>
    </row>
    <row r="10" spans="1:49" s="2" customFormat="1" x14ac:dyDescent="0.3">
      <c r="A10">
        <v>1</v>
      </c>
      <c r="B10">
        <v>5</v>
      </c>
      <c r="C10">
        <v>1</v>
      </c>
      <c r="D10">
        <v>0</v>
      </c>
      <c r="E10" t="s">
        <v>14</v>
      </c>
      <c r="F10">
        <v>2</v>
      </c>
      <c r="G10">
        <v>320</v>
      </c>
      <c r="H10">
        <v>35.5</v>
      </c>
      <c r="I10">
        <v>117.5</v>
      </c>
      <c r="J10">
        <v>25.8</v>
      </c>
    </row>
    <row r="11" spans="1:49" s="2" customFormat="1" x14ac:dyDescent="0.3">
      <c r="A11">
        <v>2</v>
      </c>
      <c r="B11">
        <v>5</v>
      </c>
      <c r="C11">
        <v>1</v>
      </c>
      <c r="D11">
        <v>0</v>
      </c>
      <c r="E11" t="s">
        <v>14</v>
      </c>
      <c r="F11">
        <v>3</v>
      </c>
      <c r="G11">
        <v>352</v>
      </c>
      <c r="H11">
        <v>39</v>
      </c>
      <c r="I11">
        <v>129.19999999999999</v>
      </c>
      <c r="J11">
        <v>28.4</v>
      </c>
      <c r="R11" s="2" t="s">
        <v>72</v>
      </c>
      <c r="S11" s="2">
        <f>G6/(V6+AB6)</f>
        <v>1</v>
      </c>
    </row>
    <row r="12" spans="1:49" s="2" customFormat="1" x14ac:dyDescent="0.3">
      <c r="A12"/>
      <c r="B12"/>
      <c r="C12"/>
      <c r="D12"/>
      <c r="E12"/>
      <c r="F12" s="2" t="s">
        <v>76</v>
      </c>
      <c r="G12"/>
      <c r="H12"/>
      <c r="I12"/>
      <c r="J12"/>
    </row>
    <row r="13" spans="1:49" s="2" customFormat="1" x14ac:dyDescent="0.3">
      <c r="A13">
        <v>6</v>
      </c>
      <c r="B13">
        <v>5</v>
      </c>
      <c r="C13">
        <v>1</v>
      </c>
      <c r="D13">
        <v>0</v>
      </c>
      <c r="E13" t="s">
        <v>14</v>
      </c>
      <c r="F13">
        <v>2</v>
      </c>
      <c r="G13">
        <v>689</v>
      </c>
      <c r="H13">
        <v>76.5</v>
      </c>
      <c r="I13">
        <v>253</v>
      </c>
      <c r="J13">
        <v>55.5</v>
      </c>
    </row>
    <row r="14" spans="1:49" s="2" customFormat="1" x14ac:dyDescent="0.3">
      <c r="A14">
        <v>7</v>
      </c>
      <c r="B14">
        <v>5</v>
      </c>
      <c r="C14">
        <v>1</v>
      </c>
      <c r="D14">
        <v>0</v>
      </c>
      <c r="E14" t="s">
        <v>14</v>
      </c>
      <c r="F14">
        <v>3</v>
      </c>
      <c r="G14">
        <v>744.5</v>
      </c>
      <c r="H14">
        <v>82.5</v>
      </c>
      <c r="I14">
        <v>273.3</v>
      </c>
      <c r="J14">
        <v>60</v>
      </c>
    </row>
    <row r="15" spans="1:49" s="2" customFormat="1" x14ac:dyDescent="0.3">
      <c r="A15">
        <v>8</v>
      </c>
      <c r="B15">
        <v>5</v>
      </c>
      <c r="C15">
        <v>1</v>
      </c>
      <c r="D15">
        <v>0</v>
      </c>
      <c r="E15" t="s">
        <v>14</v>
      </c>
      <c r="F15">
        <v>4</v>
      </c>
      <c r="G15">
        <v>803</v>
      </c>
      <c r="H15">
        <v>89</v>
      </c>
      <c r="I15">
        <v>294.8</v>
      </c>
      <c r="J15">
        <v>64.7</v>
      </c>
    </row>
    <row r="16" spans="1:49" s="2" customFormat="1" x14ac:dyDescent="0.3">
      <c r="A16">
        <v>9</v>
      </c>
      <c r="B16">
        <v>5</v>
      </c>
      <c r="C16">
        <v>1</v>
      </c>
      <c r="D16">
        <v>0</v>
      </c>
      <c r="E16" t="s">
        <v>14</v>
      </c>
      <c r="F16">
        <v>5</v>
      </c>
      <c r="G16">
        <v>864.5</v>
      </c>
      <c r="H16">
        <v>96</v>
      </c>
      <c r="I16">
        <v>317.39999999999998</v>
      </c>
      <c r="J16">
        <v>69.7</v>
      </c>
    </row>
    <row r="17" spans="1:49" s="2" customFormat="1" x14ac:dyDescent="0.3">
      <c r="A17">
        <v>10</v>
      </c>
      <c r="B17">
        <v>5</v>
      </c>
      <c r="C17">
        <v>1</v>
      </c>
      <c r="D17">
        <v>0</v>
      </c>
      <c r="E17" t="s">
        <v>14</v>
      </c>
      <c r="F17">
        <v>6</v>
      </c>
      <c r="G17">
        <v>929</v>
      </c>
      <c r="H17">
        <v>103</v>
      </c>
      <c r="I17">
        <v>341</v>
      </c>
      <c r="J17">
        <v>74.900000000000006</v>
      </c>
    </row>
    <row r="18" spans="1:49" s="2" customFormat="1" x14ac:dyDescent="0.3">
      <c r="A18"/>
      <c r="B18"/>
      <c r="C18"/>
      <c r="D18"/>
      <c r="E18"/>
      <c r="F18"/>
      <c r="G18"/>
      <c r="H18"/>
      <c r="I18"/>
      <c r="J18"/>
    </row>
    <row r="19" spans="1:49" s="2" customFormat="1" x14ac:dyDescent="0.3">
      <c r="A19"/>
      <c r="B19"/>
      <c r="C19"/>
      <c r="D19"/>
      <c r="E19"/>
      <c r="F19"/>
      <c r="G19"/>
      <c r="H19"/>
      <c r="I19"/>
      <c r="J19"/>
    </row>
    <row r="20" spans="1:49" s="2" customFormat="1" x14ac:dyDescent="0.3">
      <c r="A20"/>
      <c r="B20"/>
      <c r="C20"/>
      <c r="D20"/>
      <c r="E20"/>
      <c r="F20"/>
      <c r="G20"/>
      <c r="H20"/>
      <c r="I20"/>
      <c r="J20"/>
    </row>
    <row r="21" spans="1:49" s="2" customFormat="1" x14ac:dyDescent="0.3"/>
    <row r="22" spans="1:49" s="2" customFormat="1" x14ac:dyDescent="0.3">
      <c r="A22" t="s">
        <v>63</v>
      </c>
      <c r="C22" s="2" t="s">
        <v>27</v>
      </c>
    </row>
    <row r="23" spans="1:49" s="2" customFormat="1" x14ac:dyDescent="0.3">
      <c r="A23" s="2" t="s">
        <v>23</v>
      </c>
    </row>
    <row r="24" spans="1:49" s="2" customFormat="1" x14ac:dyDescent="0.3">
      <c r="A24" s="2" t="s">
        <v>21</v>
      </c>
      <c r="F24" s="1" t="s">
        <v>67</v>
      </c>
    </row>
    <row r="25" spans="1:49" s="2" customFormat="1" x14ac:dyDescent="0.3"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2" customFormat="1" x14ac:dyDescent="0.3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2" customFormat="1" x14ac:dyDescent="0.3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L27" t="s">
        <v>4</v>
      </c>
      <c r="M27" t="s">
        <v>5</v>
      </c>
      <c r="N27" t="s">
        <v>6</v>
      </c>
      <c r="O27" t="s">
        <v>7</v>
      </c>
      <c r="P27" t="s">
        <v>8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43</v>
      </c>
      <c r="AB27" t="s">
        <v>44</v>
      </c>
      <c r="AD27" t="s">
        <v>4</v>
      </c>
      <c r="AE27" t="s">
        <v>5</v>
      </c>
      <c r="AF27" t="s">
        <v>6</v>
      </c>
      <c r="AG27" t="s">
        <v>7</v>
      </c>
      <c r="AH27" t="s">
        <v>8</v>
      </c>
      <c r="AI27" t="s">
        <v>33</v>
      </c>
      <c r="AJ27" t="s">
        <v>45</v>
      </c>
      <c r="AK27" t="s">
        <v>46</v>
      </c>
      <c r="AL27" t="s">
        <v>47</v>
      </c>
      <c r="AM27" t="s">
        <v>48</v>
      </c>
      <c r="AN27" t="s">
        <v>49</v>
      </c>
      <c r="AO27" t="s">
        <v>50</v>
      </c>
      <c r="AP27" t="s">
        <v>51</v>
      </c>
      <c r="AQ27" t="s">
        <v>52</v>
      </c>
      <c r="AR27" t="s">
        <v>53</v>
      </c>
      <c r="AS27" t="s">
        <v>54</v>
      </c>
      <c r="AT27" t="s">
        <v>55</v>
      </c>
      <c r="AU27" t="s">
        <v>56</v>
      </c>
      <c r="AV27" t="s">
        <v>57</v>
      </c>
      <c r="AW27" t="s">
        <v>58</v>
      </c>
    </row>
    <row r="28" spans="1:49" s="2" customFormat="1" x14ac:dyDescent="0.3">
      <c r="A28">
        <v>0</v>
      </c>
      <c r="B28">
        <v>5</v>
      </c>
      <c r="C28">
        <v>1</v>
      </c>
      <c r="D28">
        <v>0</v>
      </c>
      <c r="E28" t="s">
        <v>14</v>
      </c>
      <c r="F28">
        <v>210</v>
      </c>
      <c r="G28">
        <v>4822</v>
      </c>
      <c r="H28">
        <v>535.5</v>
      </c>
      <c r="I28">
        <v>1408</v>
      </c>
      <c r="J28">
        <v>156.4</v>
      </c>
      <c r="L28">
        <v>1</v>
      </c>
      <c r="M28">
        <v>5</v>
      </c>
      <c r="N28">
        <v>1</v>
      </c>
      <c r="O28">
        <v>0</v>
      </c>
      <c r="P28" t="s">
        <v>14</v>
      </c>
      <c r="Q28">
        <v>2</v>
      </c>
      <c r="R28">
        <v>0</v>
      </c>
      <c r="S28">
        <v>0</v>
      </c>
      <c r="T28">
        <v>535.5</v>
      </c>
      <c r="U28">
        <v>0</v>
      </c>
      <c r="V28">
        <v>1282.672</v>
      </c>
      <c r="W28">
        <v>0</v>
      </c>
      <c r="X28">
        <v>1407.951</v>
      </c>
      <c r="Y28">
        <v>0</v>
      </c>
      <c r="Z28">
        <v>156.43899999999999</v>
      </c>
      <c r="AA28">
        <v>0</v>
      </c>
      <c r="AB28">
        <v>3539.328</v>
      </c>
      <c r="AD28">
        <v>1</v>
      </c>
      <c r="AE28">
        <v>5</v>
      </c>
      <c r="AF28">
        <v>1</v>
      </c>
      <c r="AG28">
        <v>0</v>
      </c>
      <c r="AH28" t="s">
        <v>14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1219.625</v>
      </c>
      <c r="AS28">
        <v>0</v>
      </c>
      <c r="AT28">
        <v>0</v>
      </c>
      <c r="AU28">
        <v>0</v>
      </c>
      <c r="AV28" s="2">
        <v>1829.4380000000001</v>
      </c>
      <c r="AW28">
        <v>0</v>
      </c>
    </row>
    <row r="29" spans="1:49" s="2" customFormat="1" x14ac:dyDescent="0.3">
      <c r="A29">
        <v>0</v>
      </c>
      <c r="B29">
        <v>5</v>
      </c>
      <c r="C29">
        <v>1</v>
      </c>
      <c r="D29">
        <v>0</v>
      </c>
      <c r="E29" t="s">
        <v>14</v>
      </c>
      <c r="F29">
        <v>90</v>
      </c>
      <c r="G29">
        <v>339.5</v>
      </c>
      <c r="H29">
        <v>37.5</v>
      </c>
      <c r="I29">
        <v>124.6</v>
      </c>
      <c r="J29">
        <v>27.3</v>
      </c>
      <c r="L29">
        <v>2</v>
      </c>
      <c r="M29">
        <v>5</v>
      </c>
      <c r="N29">
        <v>1</v>
      </c>
      <c r="O29">
        <v>0</v>
      </c>
      <c r="P29" t="s">
        <v>14</v>
      </c>
      <c r="Q29">
        <v>2</v>
      </c>
      <c r="R29">
        <v>0</v>
      </c>
      <c r="S29">
        <v>0</v>
      </c>
      <c r="T29">
        <v>39.5</v>
      </c>
      <c r="U29">
        <v>0</v>
      </c>
      <c r="V29">
        <v>144.19999999999999</v>
      </c>
      <c r="W29">
        <v>0</v>
      </c>
      <c r="X29">
        <v>131.02699999999999</v>
      </c>
      <c r="Y29">
        <v>0</v>
      </c>
      <c r="Z29">
        <v>28.762</v>
      </c>
      <c r="AA29">
        <v>0</v>
      </c>
      <c r="AB29">
        <v>212.8</v>
      </c>
    </row>
    <row r="30" spans="1:49" s="2" customFormat="1" x14ac:dyDescent="0.3">
      <c r="A30">
        <v>0</v>
      </c>
      <c r="B30">
        <v>5</v>
      </c>
      <c r="C30">
        <v>1</v>
      </c>
      <c r="D30">
        <v>0</v>
      </c>
      <c r="E30" t="s">
        <v>14</v>
      </c>
      <c r="F30">
        <v>1</v>
      </c>
      <c r="G30">
        <v>306</v>
      </c>
      <c r="H30">
        <v>33.5</v>
      </c>
      <c r="I30">
        <v>112.2</v>
      </c>
      <c r="J30">
        <v>24.6</v>
      </c>
      <c r="L30">
        <v>3</v>
      </c>
      <c r="M30">
        <v>5</v>
      </c>
      <c r="N30">
        <v>1</v>
      </c>
      <c r="O30">
        <v>0</v>
      </c>
      <c r="P30" t="s">
        <v>14</v>
      </c>
      <c r="Q30">
        <v>2</v>
      </c>
      <c r="R30">
        <v>0</v>
      </c>
      <c r="S30">
        <v>0</v>
      </c>
      <c r="T30">
        <v>39</v>
      </c>
      <c r="U30">
        <v>0</v>
      </c>
      <c r="V30">
        <v>352</v>
      </c>
      <c r="W30">
        <v>0</v>
      </c>
      <c r="X30">
        <v>129.21</v>
      </c>
      <c r="Y30">
        <v>0</v>
      </c>
      <c r="Z30">
        <v>28.363</v>
      </c>
      <c r="AA30">
        <v>0</v>
      </c>
      <c r="AB30">
        <v>0</v>
      </c>
    </row>
    <row r="31" spans="1:49" s="2" customFormat="1" x14ac:dyDescent="0.3">
      <c r="A31">
        <v>1</v>
      </c>
      <c r="B31">
        <v>5</v>
      </c>
      <c r="C31">
        <v>1</v>
      </c>
      <c r="D31">
        <v>0</v>
      </c>
      <c r="E31" t="s">
        <v>14</v>
      </c>
      <c r="F31">
        <v>91</v>
      </c>
      <c r="G31">
        <v>357</v>
      </c>
      <c r="H31">
        <v>39.5</v>
      </c>
      <c r="I31">
        <v>131</v>
      </c>
      <c r="J31">
        <v>28.8</v>
      </c>
      <c r="L31" s="5"/>
    </row>
    <row r="32" spans="1:49" s="2" customFormat="1" x14ac:dyDescent="0.3">
      <c r="A32">
        <v>1</v>
      </c>
      <c r="B32">
        <v>5</v>
      </c>
      <c r="C32">
        <v>1</v>
      </c>
      <c r="D32">
        <v>0</v>
      </c>
      <c r="E32" t="s">
        <v>14</v>
      </c>
      <c r="F32">
        <v>2</v>
      </c>
      <c r="G32">
        <v>320</v>
      </c>
      <c r="H32">
        <v>35.5</v>
      </c>
      <c r="I32">
        <v>117.5</v>
      </c>
      <c r="J32">
        <v>25.8</v>
      </c>
      <c r="L32" s="5"/>
    </row>
    <row r="33" spans="1:49" s="2" customFormat="1" x14ac:dyDescent="0.3">
      <c r="A33">
        <v>2</v>
      </c>
      <c r="B33">
        <v>5</v>
      </c>
      <c r="C33">
        <v>1</v>
      </c>
      <c r="D33">
        <v>0</v>
      </c>
      <c r="E33" t="s">
        <v>14</v>
      </c>
      <c r="F33">
        <v>3</v>
      </c>
      <c r="G33">
        <v>352</v>
      </c>
      <c r="H33">
        <v>39</v>
      </c>
      <c r="I33">
        <v>129.19999999999999</v>
      </c>
      <c r="J33">
        <v>28.4</v>
      </c>
      <c r="L33" s="5"/>
      <c r="R33" s="2" t="s">
        <v>72</v>
      </c>
      <c r="S33" s="2">
        <f>G28/(V28+AB28)</f>
        <v>1</v>
      </c>
    </row>
    <row r="34" spans="1:49" s="2" customFormat="1" x14ac:dyDescent="0.3">
      <c r="A34">
        <v>6</v>
      </c>
      <c r="B34">
        <v>5</v>
      </c>
      <c r="C34">
        <v>1</v>
      </c>
      <c r="D34">
        <v>0</v>
      </c>
      <c r="E34" t="s">
        <v>14</v>
      </c>
      <c r="F34">
        <v>2</v>
      </c>
      <c r="G34">
        <v>689</v>
      </c>
      <c r="H34">
        <v>76.5</v>
      </c>
      <c r="I34">
        <v>253</v>
      </c>
      <c r="J34">
        <v>55.5</v>
      </c>
    </row>
    <row r="35" spans="1:49" s="2" customFormat="1" x14ac:dyDescent="0.3">
      <c r="A35"/>
      <c r="B35"/>
      <c r="C35"/>
      <c r="D35"/>
      <c r="E35"/>
      <c r="F35"/>
      <c r="G35"/>
      <c r="H35"/>
      <c r="I35"/>
      <c r="J35"/>
    </row>
    <row r="36" spans="1:49" s="2" customFormat="1" x14ac:dyDescent="0.3">
      <c r="A36" t="s">
        <v>63</v>
      </c>
      <c r="C36" s="2" t="s">
        <v>31</v>
      </c>
    </row>
    <row r="37" spans="1:49" s="2" customFormat="1" x14ac:dyDescent="0.3">
      <c r="A37" s="2" t="s">
        <v>23</v>
      </c>
    </row>
    <row r="38" spans="1:49" s="2" customFormat="1" x14ac:dyDescent="0.3">
      <c r="A38" s="2" t="s">
        <v>24</v>
      </c>
      <c r="F38" s="1" t="s">
        <v>73</v>
      </c>
    </row>
    <row r="39" spans="1:49" s="2" customFormat="1" x14ac:dyDescent="0.3">
      <c r="L39" t="s">
        <v>4</v>
      </c>
      <c r="M39" t="s">
        <v>5</v>
      </c>
      <c r="N39" t="s">
        <v>6</v>
      </c>
      <c r="O39" t="s">
        <v>7</v>
      </c>
      <c r="P39" t="s">
        <v>8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43</v>
      </c>
      <c r="AB39" t="s">
        <v>44</v>
      </c>
      <c r="AD39" t="s">
        <v>4</v>
      </c>
      <c r="AE39" t="s">
        <v>5</v>
      </c>
      <c r="AF39" t="s">
        <v>6</v>
      </c>
      <c r="AG39" t="s">
        <v>7</v>
      </c>
      <c r="AH39" t="s">
        <v>8</v>
      </c>
      <c r="AI39" t="s">
        <v>33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51</v>
      </c>
      <c r="AQ39" t="s">
        <v>52</v>
      </c>
      <c r="AR39" t="s">
        <v>53</v>
      </c>
      <c r="AS39" t="s">
        <v>54</v>
      </c>
      <c r="AT39" t="s">
        <v>55</v>
      </c>
      <c r="AU39" t="s">
        <v>56</v>
      </c>
      <c r="AV39" t="s">
        <v>57</v>
      </c>
      <c r="AW39" t="s">
        <v>58</v>
      </c>
    </row>
    <row r="40" spans="1:49" s="2" customFormat="1" x14ac:dyDescent="0.3">
      <c r="A40" t="s">
        <v>4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L40">
        <v>1</v>
      </c>
      <c r="M40">
        <v>5</v>
      </c>
      <c r="N40">
        <v>1</v>
      </c>
      <c r="O40">
        <v>0</v>
      </c>
      <c r="P40" t="s">
        <v>14</v>
      </c>
      <c r="Q40">
        <v>2</v>
      </c>
      <c r="R40">
        <v>0</v>
      </c>
      <c r="S40">
        <v>0</v>
      </c>
      <c r="T40" s="7">
        <v>1432997.5</v>
      </c>
      <c r="U40" s="7">
        <v>0</v>
      </c>
      <c r="V40" s="7">
        <v>3436349.9909999999</v>
      </c>
      <c r="W40" s="7">
        <v>0</v>
      </c>
      <c r="X40" s="7">
        <v>3771548.7080000001</v>
      </c>
      <c r="Y40" s="7">
        <v>0</v>
      </c>
      <c r="Z40" s="7">
        <v>419060.96799999999</v>
      </c>
      <c r="AA40" s="7">
        <v>0</v>
      </c>
      <c r="AB40" s="7">
        <v>9482055.5089999996</v>
      </c>
      <c r="AD40">
        <v>1</v>
      </c>
      <c r="AE40">
        <v>5</v>
      </c>
      <c r="AF40">
        <v>1</v>
      </c>
      <c r="AG40">
        <v>0</v>
      </c>
      <c r="AH40" t="s">
        <v>14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1219.625</v>
      </c>
      <c r="AS40">
        <v>0</v>
      </c>
      <c r="AT40">
        <v>0</v>
      </c>
      <c r="AU40">
        <v>0</v>
      </c>
      <c r="AV40">
        <v>1829.4380000000001</v>
      </c>
      <c r="AW40">
        <v>0</v>
      </c>
    </row>
    <row r="41" spans="1:49" s="2" customFormat="1" x14ac:dyDescent="0.3">
      <c r="A41">
        <v>0</v>
      </c>
      <c r="B41">
        <v>5</v>
      </c>
      <c r="C41">
        <v>1</v>
      </c>
      <c r="D41">
        <v>0</v>
      </c>
      <c r="E41" t="s">
        <v>14</v>
      </c>
      <c r="F41">
        <v>210</v>
      </c>
      <c r="G41">
        <v>4822</v>
      </c>
      <c r="H41">
        <v>535.5</v>
      </c>
      <c r="I41">
        <v>1408</v>
      </c>
      <c r="J41">
        <v>156.4</v>
      </c>
      <c r="L41"/>
      <c r="M41"/>
      <c r="N41"/>
      <c r="O41"/>
      <c r="P41"/>
      <c r="Q41"/>
      <c r="R41"/>
      <c r="S41"/>
      <c r="T41" s="7"/>
      <c r="U41" s="7"/>
      <c r="V41" s="7"/>
      <c r="W41" s="7"/>
      <c r="X41" s="7"/>
      <c r="Y41" s="7"/>
      <c r="Z41" s="7"/>
      <c r="AA41" s="7"/>
      <c r="AB41" s="7"/>
    </row>
    <row r="42" spans="1:49" s="2" customFormat="1" x14ac:dyDescent="0.3">
      <c r="A42">
        <v>0</v>
      </c>
      <c r="B42">
        <v>5</v>
      </c>
      <c r="C42">
        <v>1</v>
      </c>
      <c r="D42">
        <v>0</v>
      </c>
      <c r="E42" t="s">
        <v>14</v>
      </c>
      <c r="F42">
        <v>90</v>
      </c>
      <c r="G42">
        <v>339.5</v>
      </c>
      <c r="H42">
        <v>37.5</v>
      </c>
      <c r="I42">
        <v>124.6</v>
      </c>
      <c r="J42">
        <v>27.3</v>
      </c>
      <c r="L42"/>
      <c r="M42"/>
      <c r="N42"/>
      <c r="O42"/>
      <c r="P42"/>
      <c r="Q42"/>
      <c r="R42"/>
      <c r="S42"/>
      <c r="T42" s="7"/>
      <c r="U42" s="7"/>
      <c r="V42" s="7"/>
      <c r="W42" s="7"/>
      <c r="X42" s="7"/>
      <c r="Y42" s="7"/>
      <c r="Z42" s="7"/>
      <c r="AA42" s="7"/>
      <c r="AB42" s="7"/>
    </row>
    <row r="43" spans="1:49" s="2" customFormat="1" x14ac:dyDescent="0.3">
      <c r="A43">
        <v>0</v>
      </c>
      <c r="B43">
        <v>5</v>
      </c>
      <c r="C43">
        <v>1</v>
      </c>
      <c r="D43">
        <v>0</v>
      </c>
      <c r="E43" t="s">
        <v>14</v>
      </c>
      <c r="F43">
        <v>1</v>
      </c>
      <c r="G43">
        <v>306</v>
      </c>
      <c r="H43">
        <v>33.5</v>
      </c>
      <c r="I43">
        <v>112.2</v>
      </c>
      <c r="J43">
        <v>24.6</v>
      </c>
      <c r="L43"/>
      <c r="M43"/>
      <c r="N43"/>
      <c r="O43"/>
      <c r="P43"/>
      <c r="Q43"/>
      <c r="R43" s="2" t="s">
        <v>72</v>
      </c>
      <c r="S43" s="1">
        <f>0.5*G41/(V40+AB40)</f>
        <v>1.8663294011013974E-4</v>
      </c>
      <c r="T43" s="7"/>
      <c r="U43" s="7"/>
      <c r="V43" s="7"/>
      <c r="W43" s="7"/>
      <c r="X43" s="7"/>
      <c r="Y43" s="7"/>
      <c r="Z43" s="7"/>
      <c r="AA43" s="7"/>
      <c r="AB43" s="7"/>
    </row>
    <row r="44" spans="1:49" s="2" customFormat="1" x14ac:dyDescent="0.3">
      <c r="A44">
        <v>1</v>
      </c>
      <c r="B44">
        <v>5</v>
      </c>
      <c r="C44">
        <v>1</v>
      </c>
      <c r="D44">
        <v>0</v>
      </c>
      <c r="E44" t="s">
        <v>14</v>
      </c>
      <c r="F44">
        <v>211</v>
      </c>
      <c r="G44">
        <v>2365.5</v>
      </c>
      <c r="H44">
        <v>262.5</v>
      </c>
      <c r="I44">
        <v>690.6</v>
      </c>
      <c r="J44">
        <v>76.7</v>
      </c>
      <c r="L44"/>
      <c r="M44"/>
      <c r="N44"/>
      <c r="O44"/>
      <c r="P44"/>
      <c r="Q44"/>
      <c r="R44"/>
      <c r="S44"/>
      <c r="T44" s="7"/>
      <c r="U44" s="7"/>
      <c r="V44" s="7"/>
      <c r="W44" s="7"/>
      <c r="X44" s="7"/>
      <c r="Y44" s="7"/>
      <c r="Z44" s="7"/>
      <c r="AA44" s="7"/>
      <c r="AB44" s="7"/>
    </row>
    <row r="45" spans="1:49" s="2" customFormat="1" x14ac:dyDescent="0.3">
      <c r="A45">
        <v>1</v>
      </c>
      <c r="B45">
        <v>5</v>
      </c>
      <c r="C45">
        <v>1</v>
      </c>
      <c r="D45">
        <v>0</v>
      </c>
      <c r="E45" t="s">
        <v>14</v>
      </c>
      <c r="F45">
        <v>91</v>
      </c>
      <c r="G45">
        <v>343.5</v>
      </c>
      <c r="H45">
        <v>38</v>
      </c>
      <c r="I45">
        <v>126.1</v>
      </c>
      <c r="J45">
        <v>27.7</v>
      </c>
      <c r="L45"/>
      <c r="M45"/>
      <c r="N45"/>
      <c r="O45"/>
      <c r="P45"/>
      <c r="Q45"/>
      <c r="R45"/>
      <c r="S45"/>
      <c r="T45" s="7"/>
      <c r="U45" s="7"/>
      <c r="V45" s="7"/>
      <c r="W45" s="7"/>
      <c r="X45" s="7"/>
      <c r="Y45" s="7"/>
      <c r="Z45" s="7"/>
      <c r="AA45" s="7"/>
      <c r="AB45" s="7"/>
    </row>
    <row r="46" spans="1:49" s="2" customFormat="1" x14ac:dyDescent="0.3">
      <c r="A46">
        <v>1</v>
      </c>
      <c r="B46">
        <v>5</v>
      </c>
      <c r="C46">
        <v>1</v>
      </c>
      <c r="D46">
        <v>0</v>
      </c>
      <c r="E46" t="s">
        <v>14</v>
      </c>
      <c r="F46">
        <v>2</v>
      </c>
      <c r="G46">
        <v>310</v>
      </c>
      <c r="H46">
        <v>34</v>
      </c>
      <c r="I46">
        <v>113.7</v>
      </c>
      <c r="J46">
        <v>25</v>
      </c>
      <c r="L46"/>
      <c r="M46"/>
      <c r="N46"/>
      <c r="O46"/>
      <c r="P46"/>
      <c r="Q46"/>
      <c r="R46"/>
      <c r="S46"/>
      <c r="T46" s="7"/>
      <c r="U46" s="7"/>
      <c r="V46" s="7"/>
      <c r="W46" s="7"/>
      <c r="X46" s="7"/>
      <c r="Y46" s="7"/>
      <c r="Z46" s="7"/>
      <c r="AA46" s="7"/>
      <c r="AB46" s="7"/>
    </row>
    <row r="47" spans="1:49" s="2" customFormat="1" x14ac:dyDescent="0.3">
      <c r="A47">
        <v>1</v>
      </c>
      <c r="B47">
        <v>5</v>
      </c>
      <c r="C47">
        <v>1</v>
      </c>
      <c r="D47">
        <v>0</v>
      </c>
      <c r="E47" t="s">
        <v>14</v>
      </c>
      <c r="F47">
        <v>2</v>
      </c>
      <c r="G47">
        <v>436.5</v>
      </c>
      <c r="H47">
        <v>48.5</v>
      </c>
      <c r="I47">
        <v>160.30000000000001</v>
      </c>
      <c r="J47">
        <v>35.200000000000003</v>
      </c>
      <c r="L47"/>
      <c r="M47"/>
      <c r="N47"/>
      <c r="O47"/>
      <c r="P47"/>
      <c r="Q47"/>
      <c r="R47"/>
      <c r="S47"/>
      <c r="T47" s="7"/>
      <c r="U47" s="7"/>
      <c r="V47" s="7"/>
      <c r="W47" s="7"/>
      <c r="X47" s="7"/>
      <c r="Y47" s="7"/>
      <c r="Z47" s="7"/>
      <c r="AA47" s="7"/>
      <c r="AB47" s="7"/>
    </row>
    <row r="48" spans="1:49" s="2" customFormat="1" x14ac:dyDescent="0.3">
      <c r="L48"/>
      <c r="M48"/>
      <c r="N48"/>
      <c r="O48"/>
      <c r="P48"/>
      <c r="Q48"/>
      <c r="R48"/>
      <c r="S48"/>
      <c r="T48" s="7"/>
      <c r="U48" s="7"/>
      <c r="V48" s="7"/>
      <c r="W48" s="7"/>
      <c r="X48" s="7"/>
      <c r="Y48" s="7"/>
      <c r="Z48" s="7"/>
      <c r="AA48" s="7"/>
      <c r="AB48" s="7"/>
    </row>
    <row r="49" spans="1:28" s="2" customFormat="1" x14ac:dyDescent="0.3">
      <c r="G49" s="2">
        <f>G44/G41</f>
        <v>0.49056408129406887</v>
      </c>
      <c r="H49" s="2">
        <f t="shared" ref="H49:J49" si="0">H44/H41</f>
        <v>0.49019607843137253</v>
      </c>
      <c r="I49" s="2">
        <f t="shared" si="0"/>
        <v>0.49048295454545454</v>
      </c>
      <c r="J49" s="2">
        <f t="shared" si="0"/>
        <v>0.49040920716112529</v>
      </c>
      <c r="L49"/>
      <c r="M49"/>
      <c r="N49"/>
      <c r="O49"/>
      <c r="P49"/>
      <c r="Q49"/>
      <c r="R49"/>
      <c r="S49"/>
      <c r="T49" s="7"/>
      <c r="U49" s="7"/>
      <c r="V49" s="7"/>
      <c r="W49" s="7"/>
      <c r="X49" s="7"/>
      <c r="Y49" s="7"/>
      <c r="Z49" s="7"/>
      <c r="AA49" s="7"/>
      <c r="AB49" s="7"/>
    </row>
    <row r="50" spans="1:28" s="2" customFormat="1" x14ac:dyDescent="0.3">
      <c r="A50" t="s">
        <v>63</v>
      </c>
      <c r="C50" s="2" t="s">
        <v>32</v>
      </c>
    </row>
    <row r="51" spans="1:28" s="2" customFormat="1" x14ac:dyDescent="0.3">
      <c r="A51" s="2" t="s">
        <v>23</v>
      </c>
    </row>
    <row r="52" spans="1:28" s="2" customFormat="1" x14ac:dyDescent="0.3">
      <c r="A52" s="2" t="s">
        <v>25</v>
      </c>
      <c r="F52" s="1" t="s">
        <v>67</v>
      </c>
      <c r="I52" s="6"/>
      <c r="J52" s="5"/>
    </row>
    <row r="53" spans="1:28" s="2" customFormat="1" x14ac:dyDescent="0.3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</row>
    <row r="54" spans="1:28" s="2" customFormat="1" x14ac:dyDescent="0.3">
      <c r="A54">
        <v>0</v>
      </c>
      <c r="B54">
        <v>5</v>
      </c>
      <c r="C54">
        <v>1</v>
      </c>
      <c r="D54">
        <v>0</v>
      </c>
      <c r="E54" t="s">
        <v>14</v>
      </c>
      <c r="F54">
        <v>210</v>
      </c>
      <c r="G54">
        <v>4822</v>
      </c>
      <c r="H54">
        <v>535.5</v>
      </c>
      <c r="I54">
        <v>1408</v>
      </c>
      <c r="J54">
        <v>156.4</v>
      </c>
    </row>
    <row r="55" spans="1:28" s="2" customFormat="1" x14ac:dyDescent="0.3">
      <c r="A55">
        <v>0</v>
      </c>
      <c r="B55">
        <v>5</v>
      </c>
      <c r="C55">
        <v>1</v>
      </c>
      <c r="D55">
        <v>0</v>
      </c>
      <c r="E55" t="s">
        <v>14</v>
      </c>
      <c r="F55">
        <v>90</v>
      </c>
      <c r="G55">
        <v>339.5</v>
      </c>
      <c r="H55">
        <v>37.5</v>
      </c>
      <c r="I55">
        <v>124.6</v>
      </c>
      <c r="J55">
        <v>27.3</v>
      </c>
    </row>
    <row r="56" spans="1:28" s="2" customFormat="1" x14ac:dyDescent="0.3">
      <c r="A56">
        <v>0</v>
      </c>
      <c r="B56">
        <v>5</v>
      </c>
      <c r="C56">
        <v>1</v>
      </c>
      <c r="D56">
        <v>0</v>
      </c>
      <c r="E56" t="s">
        <v>14</v>
      </c>
      <c r="F56">
        <v>1</v>
      </c>
      <c r="G56">
        <v>306</v>
      </c>
      <c r="H56">
        <v>33.5</v>
      </c>
      <c r="I56">
        <v>112.2</v>
      </c>
      <c r="J56">
        <v>24.6</v>
      </c>
    </row>
    <row r="57" spans="1:28" s="2" customFormat="1" x14ac:dyDescent="0.3">
      <c r="A57">
        <v>1</v>
      </c>
      <c r="B57">
        <v>5</v>
      </c>
      <c r="C57">
        <v>1</v>
      </c>
      <c r="D57">
        <v>0</v>
      </c>
      <c r="E57" t="s">
        <v>14</v>
      </c>
      <c r="F57">
        <v>211</v>
      </c>
      <c r="G57">
        <v>2370.5</v>
      </c>
      <c r="H57">
        <v>263</v>
      </c>
      <c r="I57">
        <v>692.1</v>
      </c>
      <c r="J57">
        <v>76.900000000000006</v>
      </c>
    </row>
    <row r="58" spans="1:28" s="2" customFormat="1" x14ac:dyDescent="0.3">
      <c r="A58">
        <v>1</v>
      </c>
      <c r="B58">
        <v>5</v>
      </c>
      <c r="C58">
        <v>1</v>
      </c>
      <c r="D58">
        <v>0</v>
      </c>
      <c r="E58" t="s">
        <v>14</v>
      </c>
      <c r="F58">
        <v>91</v>
      </c>
      <c r="G58">
        <v>343.5</v>
      </c>
      <c r="H58">
        <v>38</v>
      </c>
      <c r="I58">
        <v>126.1</v>
      </c>
      <c r="J58">
        <v>27.7</v>
      </c>
    </row>
    <row r="59" spans="1:28" s="2" customFormat="1" x14ac:dyDescent="0.3">
      <c r="A59">
        <v>1</v>
      </c>
      <c r="B59">
        <v>5</v>
      </c>
      <c r="C59">
        <v>1</v>
      </c>
      <c r="D59">
        <v>0</v>
      </c>
      <c r="E59" t="s">
        <v>14</v>
      </c>
      <c r="F59">
        <v>2</v>
      </c>
      <c r="G59">
        <v>309.5</v>
      </c>
      <c r="H59">
        <v>34</v>
      </c>
      <c r="I59">
        <v>113.5</v>
      </c>
      <c r="J59">
        <v>24.9</v>
      </c>
    </row>
    <row r="60" spans="1:28" s="2" customFormat="1" x14ac:dyDescent="0.3">
      <c r="A60" s="1">
        <v>1</v>
      </c>
      <c r="B60" s="1">
        <v>5</v>
      </c>
      <c r="C60" s="1">
        <v>1</v>
      </c>
      <c r="D60" s="1">
        <v>0</v>
      </c>
      <c r="E60" s="1" t="s">
        <v>26</v>
      </c>
      <c r="F60" s="1">
        <v>2</v>
      </c>
      <c r="G60" s="1">
        <v>198.5</v>
      </c>
      <c r="H60" s="1">
        <v>22</v>
      </c>
      <c r="I60" s="1">
        <v>72.099999999999994</v>
      </c>
      <c r="J60" s="1">
        <v>15.8</v>
      </c>
    </row>
    <row r="61" spans="1:28" s="2" customFormat="1" x14ac:dyDescent="0.3"/>
    <row r="62" spans="1:28" s="2" customFormat="1" x14ac:dyDescent="0.3"/>
    <row r="63" spans="1:28" s="2" customFormat="1" x14ac:dyDescent="0.3"/>
    <row r="64" spans="1:28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562-8FE9-400F-94FA-4B00E70BAC7D}">
  <dimension ref="A1:AB62"/>
  <sheetViews>
    <sheetView topLeftCell="A13" workbookViewId="0">
      <selection activeCell="C40" sqref="C40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63</v>
      </c>
      <c r="C1" t="s">
        <v>19</v>
      </c>
    </row>
    <row r="2" spans="1:5" x14ac:dyDescent="0.3">
      <c r="A2" t="s">
        <v>3</v>
      </c>
    </row>
    <row r="3" spans="1:5" x14ac:dyDescent="0.3">
      <c r="A3" s="2" t="s">
        <v>21</v>
      </c>
    </row>
    <row r="4" spans="1:5" x14ac:dyDescent="0.3">
      <c r="A4" s="2" t="s">
        <v>62</v>
      </c>
    </row>
    <row r="5" spans="1:5" x14ac:dyDescent="0.3">
      <c r="A5" s="2" t="s">
        <v>59</v>
      </c>
    </row>
    <row r="7" spans="1:5" x14ac:dyDescent="0.3">
      <c r="A7" t="s">
        <v>60</v>
      </c>
      <c r="B7">
        <v>49</v>
      </c>
      <c r="C7" t="s">
        <v>61</v>
      </c>
      <c r="E7">
        <f>B7/81</f>
        <v>0.60493827160493829</v>
      </c>
    </row>
    <row r="11" spans="1:5" x14ac:dyDescent="0.3">
      <c r="A11" s="2"/>
    </row>
    <row r="12" spans="1:5" s="2" customFormat="1" x14ac:dyDescent="0.3">
      <c r="A12" t="s">
        <v>63</v>
      </c>
      <c r="C12" s="2" t="s">
        <v>27</v>
      </c>
    </row>
    <row r="13" spans="1:5" x14ac:dyDescent="0.3">
      <c r="A13" s="2" t="s">
        <v>23</v>
      </c>
    </row>
    <row r="14" spans="1:5" x14ac:dyDescent="0.3">
      <c r="A14" s="2" t="s">
        <v>21</v>
      </c>
    </row>
    <row r="15" spans="1:5" x14ac:dyDescent="0.3">
      <c r="A15" s="2" t="s">
        <v>62</v>
      </c>
    </row>
    <row r="16" spans="1:5" x14ac:dyDescent="0.3">
      <c r="A16" s="2" t="s">
        <v>59</v>
      </c>
    </row>
    <row r="18" spans="1:28" x14ac:dyDescent="0.3">
      <c r="A18" t="s">
        <v>60</v>
      </c>
      <c r="B18">
        <v>49</v>
      </c>
      <c r="C18" t="s">
        <v>61</v>
      </c>
      <c r="E18">
        <f>B18/81</f>
        <v>0.60493827160493829</v>
      </c>
    </row>
    <row r="22" spans="1:28" s="2" customFormat="1" x14ac:dyDescent="0.3">
      <c r="A22" t="s">
        <v>63</v>
      </c>
      <c r="C22" s="2" t="s">
        <v>31</v>
      </c>
    </row>
    <row r="23" spans="1:28" x14ac:dyDescent="0.3">
      <c r="A23" s="2" t="s">
        <v>23</v>
      </c>
    </row>
    <row r="24" spans="1:28" x14ac:dyDescent="0.3">
      <c r="A24" s="2" t="s">
        <v>24</v>
      </c>
    </row>
    <row r="25" spans="1:28" x14ac:dyDescent="0.3">
      <c r="A25" s="2" t="s">
        <v>62</v>
      </c>
    </row>
    <row r="26" spans="1:28" x14ac:dyDescent="0.3">
      <c r="A26" s="2" t="s">
        <v>59</v>
      </c>
    </row>
    <row r="28" spans="1:28" x14ac:dyDescent="0.3">
      <c r="A28" t="s">
        <v>60</v>
      </c>
      <c r="B28">
        <v>80</v>
      </c>
      <c r="C28" t="s">
        <v>61</v>
      </c>
      <c r="E28">
        <f>B28/81</f>
        <v>0.98765432098765427</v>
      </c>
    </row>
    <row r="30" spans="1:28" x14ac:dyDescent="0.3">
      <c r="A30" s="2"/>
    </row>
    <row r="31" spans="1:28" s="2" customFormat="1" x14ac:dyDescent="0.3">
      <c r="A31" t="s">
        <v>63</v>
      </c>
      <c r="C31" s="2" t="s">
        <v>32</v>
      </c>
      <c r="L31"/>
      <c r="M31"/>
      <c r="N31"/>
      <c r="O31"/>
      <c r="P31"/>
      <c r="Q31"/>
      <c r="R31"/>
      <c r="S31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3">
      <c r="A32" s="2" t="s">
        <v>23</v>
      </c>
    </row>
    <row r="33" spans="1:5" x14ac:dyDescent="0.3">
      <c r="A33" s="2" t="s">
        <v>25</v>
      </c>
    </row>
    <row r="34" spans="1:5" x14ac:dyDescent="0.3">
      <c r="A34" s="2" t="s">
        <v>62</v>
      </c>
    </row>
    <row r="35" spans="1:5" x14ac:dyDescent="0.3">
      <c r="A35" s="2" t="s">
        <v>59</v>
      </c>
    </row>
    <row r="37" spans="1:5" x14ac:dyDescent="0.3">
      <c r="A37" t="s">
        <v>60</v>
      </c>
      <c r="B37">
        <v>80</v>
      </c>
      <c r="C37" t="s">
        <v>61</v>
      </c>
      <c r="E37">
        <f>B37/81</f>
        <v>0.98765432098765427</v>
      </c>
    </row>
    <row r="42" spans="1:5" x14ac:dyDescent="0.3">
      <c r="A42" s="2"/>
    </row>
    <row r="43" spans="1:5" x14ac:dyDescent="0.3">
      <c r="A43" s="2"/>
    </row>
    <row r="44" spans="1:5" x14ac:dyDescent="0.3">
      <c r="A44" s="2"/>
    </row>
    <row r="45" spans="1:5" x14ac:dyDescent="0.3">
      <c r="A45" s="2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carbon</vt:lpstr>
      <vt:lpstr>harvest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2020-07-23T19:31:47Z</dcterms:modified>
</cp:coreProperties>
</file>