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brmiranda\Extension-Root-Rot\Docs\"/>
    </mc:Choice>
  </mc:AlternateContent>
  <bookViews>
    <workbookView xWindow="0" yWindow="0" windowWidth="16935" windowHeight="11970" activeTab="1"/>
  </bookViews>
  <sheets>
    <sheet name="dTemp" sheetId="2" r:id="rId1"/>
    <sheet name="dWate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J3" i="1"/>
  <c r="J8" i="1"/>
  <c r="J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C5" i="1"/>
  <c r="C6" i="1"/>
  <c r="C7" i="1"/>
  <c r="C8" i="1"/>
  <c r="C9" i="1"/>
  <c r="C10" i="1"/>
  <c r="C3" i="1"/>
  <c r="C35" i="1" l="1"/>
  <c r="C42" i="1"/>
  <c r="C50" i="1"/>
  <c r="C34" i="1"/>
  <c r="C44" i="1"/>
  <c r="C52" i="1"/>
  <c r="C48" i="1"/>
  <c r="C38" i="1"/>
  <c r="C46" i="1"/>
  <c r="C40" i="1"/>
  <c r="C53" i="1"/>
  <c r="C49" i="1"/>
  <c r="C45" i="1"/>
  <c r="C41" i="1"/>
  <c r="C37" i="1"/>
  <c r="C36" i="1"/>
  <c r="C51" i="1"/>
  <c r="C47" i="1"/>
  <c r="C43" i="1"/>
  <c r="C39" i="1"/>
  <c r="B44" i="1"/>
  <c r="B45" i="1"/>
  <c r="B46" i="1"/>
  <c r="B47" i="1"/>
  <c r="B48" i="1"/>
  <c r="B49" i="1"/>
  <c r="B50" i="1"/>
  <c r="B51" i="1"/>
  <c r="B52" i="1"/>
  <c r="B5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J4" i="1" l="1"/>
  <c r="J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" i="1"/>
  <c r="B5" i="1"/>
  <c r="B6" i="1"/>
  <c r="B7" i="1"/>
  <c r="B8" i="1"/>
  <c r="B9" i="1"/>
  <c r="B10" i="1"/>
  <c r="B11" i="1"/>
  <c r="B12" i="1"/>
  <c r="B3" i="1"/>
  <c r="J5" i="1" l="1"/>
  <c r="J6" i="1"/>
</calcChain>
</file>

<file path=xl/sharedStrings.xml><?xml version="1.0" encoding="utf-8"?>
<sst xmlns="http://schemas.openxmlformats.org/spreadsheetml/2006/main" count="19" uniqueCount="19">
  <si>
    <t>ph</t>
  </si>
  <si>
    <t>p(S:I)</t>
  </si>
  <si>
    <t>p(I:D)</t>
  </si>
  <si>
    <t>p(D:I)</t>
  </si>
  <si>
    <t>Midpoint</t>
  </si>
  <si>
    <t>m1</t>
  </si>
  <si>
    <t>b1</t>
  </si>
  <si>
    <t>m2</t>
  </si>
  <si>
    <t>b2</t>
  </si>
  <si>
    <t>m3</t>
  </si>
  <si>
    <t>b3</t>
  </si>
  <si>
    <t>phWet</t>
  </si>
  <si>
    <t>phDry</t>
  </si>
  <si>
    <t>phMax</t>
  </si>
  <si>
    <t>AnnTmin</t>
  </si>
  <si>
    <t>LethalTemp</t>
  </si>
  <si>
    <t>dTemp</t>
  </si>
  <si>
    <t>minProbID</t>
  </si>
  <si>
    <t>maxProbDI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</si>
</sst>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dTemp!$A$3:$A$33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  <c:pt idx="12">
                  <c:v>-7</c:v>
                </c:pt>
                <c:pt idx="13">
                  <c:v>-8</c:v>
                </c:pt>
                <c:pt idx="14">
                  <c:v>-9</c:v>
                </c:pt>
                <c:pt idx="15">
                  <c:v>-10</c:v>
                </c:pt>
                <c:pt idx="16">
                  <c:v>-11</c:v>
                </c:pt>
                <c:pt idx="17">
                  <c:v>-12</c:v>
                </c:pt>
                <c:pt idx="18">
                  <c:v>-13</c:v>
                </c:pt>
                <c:pt idx="19">
                  <c:v>-14</c:v>
                </c:pt>
                <c:pt idx="20">
                  <c:v>-15</c:v>
                </c:pt>
                <c:pt idx="21">
                  <c:v>-16</c:v>
                </c:pt>
                <c:pt idx="22">
                  <c:v>-17</c:v>
                </c:pt>
                <c:pt idx="23">
                  <c:v>-18</c:v>
                </c:pt>
                <c:pt idx="24">
                  <c:v>-19</c:v>
                </c:pt>
                <c:pt idx="25">
                  <c:v>-20</c:v>
                </c:pt>
                <c:pt idx="26">
                  <c:v>-21</c:v>
                </c:pt>
                <c:pt idx="27">
                  <c:v>-22</c:v>
                </c:pt>
                <c:pt idx="28">
                  <c:v>-23</c:v>
                </c:pt>
                <c:pt idx="29">
                  <c:v>-24</c:v>
                </c:pt>
                <c:pt idx="30">
                  <c:v>-25</c:v>
                </c:pt>
              </c:numCache>
            </c:numRef>
          </c:xVal>
          <c:yVal>
            <c:numRef>
              <c:f>dTemp!$B$3:$B$33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0.95833333333333337</c:v>
                </c:pt>
                <c:pt idx="7">
                  <c:v>0.91666666666666663</c:v>
                </c:pt>
                <c:pt idx="8">
                  <c:v>0.875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0.75</c:v>
                </c:pt>
                <c:pt idx="12">
                  <c:v>0.70833333333333337</c:v>
                </c:pt>
                <c:pt idx="13">
                  <c:v>0.66666666666666663</c:v>
                </c:pt>
                <c:pt idx="14">
                  <c:v>0.625</c:v>
                </c:pt>
                <c:pt idx="15">
                  <c:v>0.58333333333333337</c:v>
                </c:pt>
                <c:pt idx="16">
                  <c:v>0.54166666666666663</c:v>
                </c:pt>
                <c:pt idx="17">
                  <c:v>0.5</c:v>
                </c:pt>
                <c:pt idx="18">
                  <c:v>0.45833333333333331</c:v>
                </c:pt>
                <c:pt idx="19">
                  <c:v>0.41666666666666669</c:v>
                </c:pt>
                <c:pt idx="20">
                  <c:v>0.375</c:v>
                </c:pt>
                <c:pt idx="21">
                  <c:v>0.33333333333333331</c:v>
                </c:pt>
                <c:pt idx="22">
                  <c:v>0.29166666666666669</c:v>
                </c:pt>
                <c:pt idx="23">
                  <c:v>0.25</c:v>
                </c:pt>
                <c:pt idx="24">
                  <c:v>0.20833333333333334</c:v>
                </c:pt>
                <c:pt idx="25">
                  <c:v>0.16666666666666666</c:v>
                </c:pt>
                <c:pt idx="26">
                  <c:v>0.125</c:v>
                </c:pt>
                <c:pt idx="27">
                  <c:v>8.3333333333333329E-2</c:v>
                </c:pt>
                <c:pt idx="28">
                  <c:v>4.1666666666666664E-2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79000"/>
        <c:axId val="252376256"/>
      </c:scatterChart>
      <c:valAx>
        <c:axId val="252379000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AnnTmin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6256"/>
        <c:crosses val="autoZero"/>
        <c:crossBetween val="midCat"/>
      </c:valAx>
      <c:valAx>
        <c:axId val="252376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9000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dWater!$B$2</c:f>
              <c:strCache>
                <c:ptCount val="1"/>
                <c:pt idx="0">
                  <c:v>p(S:I)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dWater!$A$3:$A$43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dWater!$B$3:$B$43</c:f>
              <c:numCache>
                <c:formatCode>General</c:formatCode>
                <c:ptCount val="41"/>
                <c:pt idx="0">
                  <c:v>1</c:v>
                </c:pt>
                <c:pt idx="1">
                  <c:v>0.83333333333333337</c:v>
                </c:pt>
                <c:pt idx="2">
                  <c:v>0.66666666666666674</c:v>
                </c:pt>
                <c:pt idx="3">
                  <c:v>0.5</c:v>
                </c:pt>
                <c:pt idx="4">
                  <c:v>0.33333333333333337</c:v>
                </c:pt>
                <c:pt idx="5">
                  <c:v>0.16666666666666663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73120"/>
        <c:axId val="252371552"/>
      </c:scatterChart>
      <c:valAx>
        <c:axId val="2523731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1552"/>
        <c:crosses val="autoZero"/>
        <c:crossBetween val="midCat"/>
      </c:valAx>
      <c:valAx>
        <c:axId val="252371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dWater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dWater!$C$2</c:f>
              <c:strCache>
                <c:ptCount val="1"/>
                <c:pt idx="0">
                  <c:v>p(I:D)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dWater!$A$3:$A$53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dWater!$C$3:$C$53</c:f>
              <c:numCache>
                <c:formatCode>General</c:formatCode>
                <c:ptCount val="51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0.39999999999999991</c:v>
                </c:pt>
                <c:pt idx="5">
                  <c:v>0.24999999999999989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0.14500000000000024</c:v>
                </c:pt>
                <c:pt idx="32">
                  <c:v>0.19000000000000017</c:v>
                </c:pt>
                <c:pt idx="33">
                  <c:v>0.2350000000000001</c:v>
                </c:pt>
                <c:pt idx="34">
                  <c:v>0.28000000000000025</c:v>
                </c:pt>
                <c:pt idx="35">
                  <c:v>0.32500000000000018</c:v>
                </c:pt>
                <c:pt idx="36">
                  <c:v>0.37000000000000011</c:v>
                </c:pt>
                <c:pt idx="37">
                  <c:v>0.41500000000000026</c:v>
                </c:pt>
                <c:pt idx="38">
                  <c:v>0.46000000000000019</c:v>
                </c:pt>
                <c:pt idx="39">
                  <c:v>0.50500000000000012</c:v>
                </c:pt>
                <c:pt idx="40">
                  <c:v>0.55000000000000027</c:v>
                </c:pt>
                <c:pt idx="41">
                  <c:v>0.5950000000000002</c:v>
                </c:pt>
                <c:pt idx="42">
                  <c:v>0.64000000000000012</c:v>
                </c:pt>
                <c:pt idx="43">
                  <c:v>0.68500000000000028</c:v>
                </c:pt>
                <c:pt idx="44">
                  <c:v>0.7300000000000002</c:v>
                </c:pt>
                <c:pt idx="45">
                  <c:v>0.77500000000000036</c:v>
                </c:pt>
                <c:pt idx="46">
                  <c:v>0.82000000000000028</c:v>
                </c:pt>
                <c:pt idx="47">
                  <c:v>0.86500000000000021</c:v>
                </c:pt>
                <c:pt idx="48">
                  <c:v>0.91000000000000014</c:v>
                </c:pt>
                <c:pt idx="49">
                  <c:v>0.95500000000000007</c:v>
                </c:pt>
                <c:pt idx="50">
                  <c:v>1.0000000000000004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72728"/>
        <c:axId val="252371944"/>
      </c:scatterChart>
      <c:valAx>
        <c:axId val="25237272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1944"/>
        <c:crosses val="autoZero"/>
        <c:crossBetween val="midCat"/>
      </c:valAx>
      <c:valAx>
        <c:axId val="252371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dWater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dWater!$D$2</c:f>
              <c:strCache>
                <c:ptCount val="1"/>
                <c:pt idx="0">
                  <c:v>p(D:I)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dWater!$A$3:$A$43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dWater!$D$3:$D$43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8.333333333333337E-2</c:v>
                </c:pt>
                <c:pt idx="8">
                  <c:v>0.16666666666666663</c:v>
                </c:pt>
                <c:pt idx="9">
                  <c:v>0.25</c:v>
                </c:pt>
                <c:pt idx="10">
                  <c:v>0.33333333333333337</c:v>
                </c:pt>
                <c:pt idx="11">
                  <c:v>0.41666666666666663</c:v>
                </c:pt>
                <c:pt idx="12">
                  <c:v>0.5</c:v>
                </c:pt>
                <c:pt idx="13">
                  <c:v>0.58333333333333326</c:v>
                </c:pt>
                <c:pt idx="14">
                  <c:v>0.66666666666666674</c:v>
                </c:pt>
                <c:pt idx="15">
                  <c:v>0.75</c:v>
                </c:pt>
                <c:pt idx="16">
                  <c:v>0.83333333333333326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0.83333333333333326</c:v>
                </c:pt>
                <c:pt idx="21">
                  <c:v>0.75</c:v>
                </c:pt>
                <c:pt idx="22">
                  <c:v>0.66666666666666674</c:v>
                </c:pt>
                <c:pt idx="23">
                  <c:v>0.58333333333333326</c:v>
                </c:pt>
                <c:pt idx="24">
                  <c:v>0.5</c:v>
                </c:pt>
                <c:pt idx="25">
                  <c:v>0.41666666666666652</c:v>
                </c:pt>
                <c:pt idx="26">
                  <c:v>0.33333333333333348</c:v>
                </c:pt>
                <c:pt idx="27">
                  <c:v>0.25</c:v>
                </c:pt>
                <c:pt idx="28">
                  <c:v>0.16666666666666652</c:v>
                </c:pt>
                <c:pt idx="29">
                  <c:v>8.3333333333333481E-2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76648"/>
        <c:axId val="252372336"/>
      </c:scatterChart>
      <c:valAx>
        <c:axId val="25237664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2336"/>
        <c:crosses val="autoZero"/>
        <c:crossBetween val="midCat"/>
      </c:valAx>
      <c:valAx>
        <c:axId val="252372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dWater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2</xdr:row>
      <xdr:rowOff>109537</xdr:rowOff>
    </xdr:from>
    <xdr:to>
      <xdr:col>9</xdr:col>
      <xdr:colOff>576262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0.06146</cdr:x>
      <cdr:y>0.87326</cdr:y>
    </cdr:from>
    <cdr:to>
      <cdr:x>0.30937</cdr:x>
      <cdr:y>0.9566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0987" y="2395537"/>
          <a:ext cx="1133475" cy="22860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LethalTemp = -24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8</xdr:row>
      <xdr:rowOff>57150</xdr:rowOff>
    </xdr:from>
    <xdr:to>
      <xdr:col>12</xdr:col>
      <xdr:colOff>128587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23</xdr:row>
      <xdr:rowOff>28575</xdr:rowOff>
    </xdr:from>
    <xdr:to>
      <xdr:col>12</xdr:col>
      <xdr:colOff>114300</xdr:colOff>
      <xdr:row>37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13</xdr:row>
      <xdr:rowOff>123825</xdr:rowOff>
    </xdr:from>
    <xdr:to>
      <xdr:col>20</xdr:col>
      <xdr:colOff>228600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0.14375</cdr:x>
      <cdr:y>0.85069</cdr:y>
    </cdr:from>
    <cdr:to>
      <cdr:x>0.34375</cdr:x>
      <cdr:y>0.94097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7225" y="2333625"/>
          <a:ext cx="914400" cy="24765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phWet = 30</a:t>
          </a:r>
        </a:p>
      </cdr:txBody>
    </cdr:sp>
  </cdr:relSizeAnchor>
  <cdr:relSizeAnchor xmlns:cdr="http://schemas.openxmlformats.org/drawingml/2006/chartDrawing">
    <cdr:from>
      <cdr:x>0.52986</cdr:x>
      <cdr:y>0.82639</cdr:y>
    </cdr:from>
    <cdr:to>
      <cdr:x>0.72986</cdr:x>
      <cdr:y>0.91667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2525" y="2266950"/>
          <a:ext cx="914400" cy="24765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phDry = 150</a:t>
          </a:r>
        </a:p>
      </cdr:txBody>
    </cdr:sp>
  </cdr:relSizeAnchor>
  <cdr:relSizeAnchor xmlns:cdr="http://schemas.openxmlformats.org/drawingml/2006/chartDrawing">
    <cdr:from>
      <cdr:x>0.79653</cdr:x>
      <cdr:y>0.86574</cdr:y>
    </cdr:from>
    <cdr:to>
      <cdr:x>0.99653</cdr:x>
      <cdr:y>0.95602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41725" y="2374900"/>
          <a:ext cx="914400" cy="24765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phMax = 250</a:t>
          </a:r>
        </a:p>
      </cdr:txBody>
    </cdr:sp>
  </cdr:relSizeAnchor>
  <cdr:relSizeAnchor xmlns:cdr="http://schemas.openxmlformats.org/drawingml/2006/chartDrawing">
    <cdr:from>
      <cdr:x>0.65278</cdr:x>
      <cdr:y>0.66435</cdr:y>
    </cdr:from>
    <cdr:to>
      <cdr:x>0.88958</cdr:x>
      <cdr:y>0.75463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84499" y="1822450"/>
          <a:ext cx="108267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minProbID = 0.1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0.56111</cdr:x>
      <cdr:y>0.20602</cdr:y>
    </cdr:from>
    <cdr:to>
      <cdr:x>0.8125</cdr:x>
      <cdr:y>0.2963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65400" y="565150"/>
          <a:ext cx="114935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maxProbDI = 0.85</a:t>
          </a:r>
        </a:p>
      </cdr:txBody>
    </cdr:sp>
  </cdr:relSizeAnchor>
  <cdr:relSizeAnchor xmlns:cdr="http://schemas.openxmlformats.org/drawingml/2006/chartDrawing">
    <cdr:from>
      <cdr:x>0.14653</cdr:x>
      <cdr:y>0.86227</cdr:y>
    </cdr:from>
    <cdr:to>
      <cdr:x>0.34653</cdr:x>
      <cdr:y>0.95255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69925" y="2365375"/>
          <a:ext cx="91440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phWet = 30</a:t>
          </a:r>
        </a:p>
      </cdr:txBody>
    </cdr:sp>
  </cdr:relSizeAnchor>
  <cdr:relSizeAnchor xmlns:cdr="http://schemas.openxmlformats.org/drawingml/2006/chartDrawing">
    <cdr:from>
      <cdr:x>0.65694</cdr:x>
      <cdr:y>0.86227</cdr:y>
    </cdr:from>
    <cdr:to>
      <cdr:x>0.85694</cdr:x>
      <cdr:y>0.95255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003550" y="2365375"/>
          <a:ext cx="91440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phDry = 150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D23" sqref="D23"/>
    </sheetView>
  </sheetViews>
  <sheetFormatPr defaultRowHeight="15" x14ac:dyDescent="0.25"/>
  <sheetData>
    <row r="2" spans="1:7" x14ac:dyDescent="0.25">
      <c r="A2" t="s">
        <v>14</v>
      </c>
      <c r="B2" t="s">
        <v>16</v>
      </c>
      <c r="F2" t="s">
        <v>15</v>
      </c>
      <c r="G2">
        <v>-24</v>
      </c>
    </row>
    <row r="3" spans="1:7" x14ac:dyDescent="0.25">
      <c r="A3">
        <v>5</v>
      </c>
      <c r="B3">
        <f t="shared" ref="B3:B7" si="0">MIN(1,MAX(0,(A3-$G$2)/ABS($G$2)))</f>
        <v>1</v>
      </c>
    </row>
    <row r="4" spans="1:7" x14ac:dyDescent="0.25">
      <c r="A4">
        <v>5</v>
      </c>
      <c r="B4">
        <f t="shared" si="0"/>
        <v>1</v>
      </c>
    </row>
    <row r="5" spans="1:7" x14ac:dyDescent="0.25">
      <c r="A5">
        <v>3</v>
      </c>
      <c r="B5">
        <f t="shared" si="0"/>
        <v>1</v>
      </c>
    </row>
    <row r="6" spans="1:7" x14ac:dyDescent="0.25">
      <c r="A6">
        <v>2</v>
      </c>
      <c r="B6">
        <f t="shared" si="0"/>
        <v>1</v>
      </c>
    </row>
    <row r="7" spans="1:7" x14ac:dyDescent="0.25">
      <c r="A7">
        <v>1</v>
      </c>
      <c r="B7">
        <f t="shared" si="0"/>
        <v>1</v>
      </c>
    </row>
    <row r="8" spans="1:7" x14ac:dyDescent="0.25">
      <c r="A8">
        <v>0</v>
      </c>
      <c r="B8">
        <f>MIN(1,MAX(0,(A8-$G$2)/ABS($G$2)))</f>
        <v>1</v>
      </c>
    </row>
    <row r="9" spans="1:7" x14ac:dyDescent="0.25">
      <c r="A9">
        <v>-1</v>
      </c>
      <c r="B9">
        <f t="shared" ref="B9:B33" si="1">MAX(0,(A9-$G$2)/ABS($G$2))</f>
        <v>0.95833333333333337</v>
      </c>
    </row>
    <row r="10" spans="1:7" x14ac:dyDescent="0.25">
      <c r="A10">
        <v>-2</v>
      </c>
      <c r="B10">
        <f t="shared" si="1"/>
        <v>0.91666666666666663</v>
      </c>
    </row>
    <row r="11" spans="1:7" x14ac:dyDescent="0.25">
      <c r="A11">
        <v>-3</v>
      </c>
      <c r="B11">
        <f t="shared" si="1"/>
        <v>0.875</v>
      </c>
    </row>
    <row r="12" spans="1:7" x14ac:dyDescent="0.25">
      <c r="A12">
        <v>-4</v>
      </c>
      <c r="B12">
        <f t="shared" si="1"/>
        <v>0.83333333333333337</v>
      </c>
    </row>
    <row r="13" spans="1:7" x14ac:dyDescent="0.25">
      <c r="A13">
        <v>-5</v>
      </c>
      <c r="B13">
        <f t="shared" si="1"/>
        <v>0.79166666666666663</v>
      </c>
    </row>
    <row r="14" spans="1:7" x14ac:dyDescent="0.25">
      <c r="A14">
        <v>-6</v>
      </c>
      <c r="B14">
        <f t="shared" si="1"/>
        <v>0.75</v>
      </c>
    </row>
    <row r="15" spans="1:7" x14ac:dyDescent="0.25">
      <c r="A15">
        <v>-7</v>
      </c>
      <c r="B15">
        <f t="shared" si="1"/>
        <v>0.70833333333333337</v>
      </c>
    </row>
    <row r="16" spans="1:7" x14ac:dyDescent="0.25">
      <c r="A16">
        <v>-8</v>
      </c>
      <c r="B16">
        <f t="shared" si="1"/>
        <v>0.66666666666666663</v>
      </c>
    </row>
    <row r="17" spans="1:2" x14ac:dyDescent="0.25">
      <c r="A17">
        <v>-9</v>
      </c>
      <c r="B17">
        <f t="shared" si="1"/>
        <v>0.625</v>
      </c>
    </row>
    <row r="18" spans="1:2" x14ac:dyDescent="0.25">
      <c r="A18">
        <v>-10</v>
      </c>
      <c r="B18">
        <f t="shared" si="1"/>
        <v>0.58333333333333337</v>
      </c>
    </row>
    <row r="19" spans="1:2" x14ac:dyDescent="0.25">
      <c r="A19">
        <v>-11</v>
      </c>
      <c r="B19">
        <f t="shared" si="1"/>
        <v>0.54166666666666663</v>
      </c>
    </row>
    <row r="20" spans="1:2" x14ac:dyDescent="0.25">
      <c r="A20">
        <v>-12</v>
      </c>
      <c r="B20">
        <f t="shared" si="1"/>
        <v>0.5</v>
      </c>
    </row>
    <row r="21" spans="1:2" x14ac:dyDescent="0.25">
      <c r="A21">
        <v>-13</v>
      </c>
      <c r="B21">
        <f t="shared" si="1"/>
        <v>0.45833333333333331</v>
      </c>
    </row>
    <row r="22" spans="1:2" x14ac:dyDescent="0.25">
      <c r="A22">
        <v>-14</v>
      </c>
      <c r="B22">
        <f t="shared" si="1"/>
        <v>0.41666666666666669</v>
      </c>
    </row>
    <row r="23" spans="1:2" x14ac:dyDescent="0.25">
      <c r="A23">
        <v>-15</v>
      </c>
      <c r="B23">
        <f t="shared" si="1"/>
        <v>0.375</v>
      </c>
    </row>
    <row r="24" spans="1:2" x14ac:dyDescent="0.25">
      <c r="A24">
        <v>-16</v>
      </c>
      <c r="B24">
        <f t="shared" si="1"/>
        <v>0.33333333333333331</v>
      </c>
    </row>
    <row r="25" spans="1:2" x14ac:dyDescent="0.25">
      <c r="A25">
        <v>-17</v>
      </c>
      <c r="B25">
        <f t="shared" si="1"/>
        <v>0.29166666666666669</v>
      </c>
    </row>
    <row r="26" spans="1:2" x14ac:dyDescent="0.25">
      <c r="A26">
        <v>-18</v>
      </c>
      <c r="B26">
        <f t="shared" si="1"/>
        <v>0.25</v>
      </c>
    </row>
    <row r="27" spans="1:2" x14ac:dyDescent="0.25">
      <c r="A27">
        <v>-19</v>
      </c>
      <c r="B27">
        <f t="shared" si="1"/>
        <v>0.20833333333333334</v>
      </c>
    </row>
    <row r="28" spans="1:2" x14ac:dyDescent="0.25">
      <c r="A28">
        <v>-20</v>
      </c>
      <c r="B28">
        <f t="shared" si="1"/>
        <v>0.16666666666666666</v>
      </c>
    </row>
    <row r="29" spans="1:2" x14ac:dyDescent="0.25">
      <c r="A29">
        <v>-21</v>
      </c>
      <c r="B29">
        <f t="shared" si="1"/>
        <v>0.125</v>
      </c>
    </row>
    <row r="30" spans="1:2" x14ac:dyDescent="0.25">
      <c r="A30">
        <v>-22</v>
      </c>
      <c r="B30">
        <f t="shared" si="1"/>
        <v>8.3333333333333329E-2</v>
      </c>
    </row>
    <row r="31" spans="1:2" x14ac:dyDescent="0.25">
      <c r="A31">
        <v>-23</v>
      </c>
      <c r="B31">
        <f t="shared" si="1"/>
        <v>4.1666666666666664E-2</v>
      </c>
    </row>
    <row r="32" spans="1:2" x14ac:dyDescent="0.25">
      <c r="A32">
        <v>-24</v>
      </c>
      <c r="B32">
        <f t="shared" si="1"/>
        <v>0</v>
      </c>
    </row>
    <row r="33" spans="1:2" x14ac:dyDescent="0.25">
      <c r="A33">
        <v>-25</v>
      </c>
      <c r="B33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abSelected="1" topLeftCell="G13" workbookViewId="0">
      <selection activeCell="S31" sqref="S31"/>
    </sheetView>
  </sheetViews>
  <sheetFormatPr defaultRowHeight="15" x14ac:dyDescent="0.25"/>
  <cols>
    <col min="6" max="6" width="12.85546875" bestFit="1" customWidth="1"/>
  </cols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F2" s="1" t="s">
        <v>11</v>
      </c>
      <c r="G2" s="1">
        <v>30</v>
      </c>
      <c r="I2" t="s">
        <v>4</v>
      </c>
      <c r="J2">
        <f>(G2+G3)/2</f>
        <v>90</v>
      </c>
    </row>
    <row r="3" spans="1:10" x14ac:dyDescent="0.25">
      <c r="A3">
        <v>0</v>
      </c>
      <c r="B3">
        <f t="shared" ref="B3:B53" si="0">IF(A3&lt;$G$2,-1/$G$2*A3+1,0)</f>
        <v>1</v>
      </c>
      <c r="C3">
        <f>IF(A3&lt;$G$2,($G$5-1)/$G$2*A3+1,IF(A3&gt;$G$3,IF(A3&gt;$G$4,1,$J$7*A3+$J$8),$G$5))</f>
        <v>1</v>
      </c>
      <c r="D3">
        <f>MIN($G$6,IF(A3&lt;$G$2,0,IF(A3&gt;$G$3,0,IF(A3&lt;=$J$2,$J$3*A3+$J$4,$J$5*A3+$J$6))))</f>
        <v>0</v>
      </c>
      <c r="F3" s="1" t="s">
        <v>12</v>
      </c>
      <c r="G3" s="1">
        <v>150</v>
      </c>
      <c r="I3" t="s">
        <v>7</v>
      </c>
      <c r="J3">
        <f>1/(J2-G2)</f>
        <v>1.6666666666666666E-2</v>
      </c>
    </row>
    <row r="4" spans="1:10" x14ac:dyDescent="0.25">
      <c r="A4">
        <v>5</v>
      </c>
      <c r="B4">
        <f t="shared" si="0"/>
        <v>0.83333333333333337</v>
      </c>
      <c r="C4">
        <f t="shared" ref="C4:C53" si="1">IF(A4&lt;$G$2,($G$5-1)/$G$2*A4+1,IF(A4&gt;$G$3,IF(A4&gt;$G$4,1,$J$7*A4+$J$8),$G$5))</f>
        <v>0.85</v>
      </c>
      <c r="D4">
        <f t="shared" ref="D4:D53" si="2">MIN($G$6,IF(A4&lt;$G$2,0,IF(A4&gt;$G$3,0,IF(A4&lt;=$J$2,$J$3*A4+$J$4,$J$5*A4+$J$6))))</f>
        <v>0</v>
      </c>
      <c r="F4" s="1" t="s">
        <v>13</v>
      </c>
      <c r="G4" s="1">
        <v>250</v>
      </c>
      <c r="I4" t="s">
        <v>8</v>
      </c>
      <c r="J4">
        <f>-1*G2*J3</f>
        <v>-0.5</v>
      </c>
    </row>
    <row r="5" spans="1:10" x14ac:dyDescent="0.25">
      <c r="A5">
        <v>10</v>
      </c>
      <c r="B5">
        <f t="shared" si="0"/>
        <v>0.66666666666666674</v>
      </c>
      <c r="C5">
        <f t="shared" si="1"/>
        <v>0.7</v>
      </c>
      <c r="D5">
        <f t="shared" si="2"/>
        <v>0</v>
      </c>
      <c r="F5" s="1" t="s">
        <v>17</v>
      </c>
      <c r="G5" s="1">
        <v>0.1</v>
      </c>
      <c r="I5" t="s">
        <v>9</v>
      </c>
      <c r="J5">
        <f>1/(J2-G3)</f>
        <v>-1.6666666666666666E-2</v>
      </c>
    </row>
    <row r="6" spans="1:10" x14ac:dyDescent="0.25">
      <c r="A6">
        <v>15</v>
      </c>
      <c r="B6">
        <f t="shared" si="0"/>
        <v>0.5</v>
      </c>
      <c r="C6">
        <f t="shared" si="1"/>
        <v>0.55000000000000004</v>
      </c>
      <c r="D6">
        <f t="shared" si="2"/>
        <v>0</v>
      </c>
      <c r="F6" s="1" t="s">
        <v>18</v>
      </c>
      <c r="G6" s="1">
        <v>0.85</v>
      </c>
      <c r="I6" t="s">
        <v>10</v>
      </c>
      <c r="J6">
        <f>-1*G3*(1/(J2-G3))</f>
        <v>2.5</v>
      </c>
    </row>
    <row r="7" spans="1:10" x14ac:dyDescent="0.25">
      <c r="A7">
        <v>20</v>
      </c>
      <c r="B7">
        <f t="shared" si="0"/>
        <v>0.33333333333333337</v>
      </c>
      <c r="C7">
        <f t="shared" si="1"/>
        <v>0.39999999999999991</v>
      </c>
      <c r="D7">
        <f t="shared" si="2"/>
        <v>0</v>
      </c>
      <c r="I7" t="s">
        <v>5</v>
      </c>
      <c r="J7">
        <f>(1-G5)/(G4-G3)</f>
        <v>9.0000000000000011E-3</v>
      </c>
    </row>
    <row r="8" spans="1:10" x14ac:dyDescent="0.25">
      <c r="A8">
        <v>25</v>
      </c>
      <c r="B8">
        <f t="shared" si="0"/>
        <v>0.16666666666666663</v>
      </c>
      <c r="C8">
        <f t="shared" si="1"/>
        <v>0.24999999999999989</v>
      </c>
      <c r="D8">
        <f t="shared" si="2"/>
        <v>0</v>
      </c>
      <c r="I8" t="s">
        <v>6</v>
      </c>
      <c r="J8">
        <f>G5-(G3*J7)</f>
        <v>-1.25</v>
      </c>
    </row>
    <row r="9" spans="1:10" x14ac:dyDescent="0.25">
      <c r="A9">
        <v>30</v>
      </c>
      <c r="B9">
        <f t="shared" si="0"/>
        <v>0</v>
      </c>
      <c r="C9">
        <f t="shared" si="1"/>
        <v>0.1</v>
      </c>
      <c r="D9">
        <f t="shared" si="2"/>
        <v>0</v>
      </c>
      <c r="J9">
        <v>9</v>
      </c>
    </row>
    <row r="10" spans="1:10" x14ac:dyDescent="0.25">
      <c r="A10">
        <v>35</v>
      </c>
      <c r="B10">
        <f t="shared" si="0"/>
        <v>0</v>
      </c>
      <c r="C10">
        <f t="shared" si="1"/>
        <v>0.1</v>
      </c>
      <c r="D10">
        <f t="shared" si="2"/>
        <v>8.333333333333337E-2</v>
      </c>
    </row>
    <row r="11" spans="1:10" x14ac:dyDescent="0.25">
      <c r="A11">
        <v>40</v>
      </c>
      <c r="B11">
        <f t="shared" si="0"/>
        <v>0</v>
      </c>
      <c r="C11">
        <f t="shared" si="1"/>
        <v>0.1</v>
      </c>
      <c r="D11">
        <f t="shared" si="2"/>
        <v>0.16666666666666663</v>
      </c>
    </row>
    <row r="12" spans="1:10" x14ac:dyDescent="0.25">
      <c r="A12">
        <v>45</v>
      </c>
      <c r="B12">
        <f t="shared" si="0"/>
        <v>0</v>
      </c>
      <c r="C12">
        <f t="shared" si="1"/>
        <v>0.1</v>
      </c>
      <c r="D12">
        <f t="shared" si="2"/>
        <v>0.25</v>
      </c>
    </row>
    <row r="13" spans="1:10" x14ac:dyDescent="0.25">
      <c r="A13">
        <v>50</v>
      </c>
      <c r="B13">
        <f t="shared" si="0"/>
        <v>0</v>
      </c>
      <c r="C13">
        <f t="shared" si="1"/>
        <v>0.1</v>
      </c>
      <c r="D13">
        <f t="shared" si="2"/>
        <v>0.33333333333333337</v>
      </c>
    </row>
    <row r="14" spans="1:10" x14ac:dyDescent="0.25">
      <c r="A14">
        <v>55</v>
      </c>
      <c r="B14">
        <f t="shared" si="0"/>
        <v>0</v>
      </c>
      <c r="C14">
        <f t="shared" si="1"/>
        <v>0.1</v>
      </c>
      <c r="D14">
        <f t="shared" si="2"/>
        <v>0.41666666666666663</v>
      </c>
    </row>
    <row r="15" spans="1:10" x14ac:dyDescent="0.25">
      <c r="A15">
        <v>60</v>
      </c>
      <c r="B15">
        <f t="shared" si="0"/>
        <v>0</v>
      </c>
      <c r="C15">
        <f t="shared" si="1"/>
        <v>0.1</v>
      </c>
      <c r="D15">
        <f t="shared" si="2"/>
        <v>0.5</v>
      </c>
    </row>
    <row r="16" spans="1:10" x14ac:dyDescent="0.25">
      <c r="A16">
        <v>65</v>
      </c>
      <c r="B16">
        <f t="shared" si="0"/>
        <v>0</v>
      </c>
      <c r="C16">
        <f t="shared" si="1"/>
        <v>0.1</v>
      </c>
      <c r="D16">
        <f t="shared" si="2"/>
        <v>0.58333333333333326</v>
      </c>
    </row>
    <row r="17" spans="1:4" x14ac:dyDescent="0.25">
      <c r="A17">
        <v>70</v>
      </c>
      <c r="B17">
        <f t="shared" si="0"/>
        <v>0</v>
      </c>
      <c r="C17">
        <f t="shared" si="1"/>
        <v>0.1</v>
      </c>
      <c r="D17">
        <f t="shared" si="2"/>
        <v>0.66666666666666674</v>
      </c>
    </row>
    <row r="18" spans="1:4" x14ac:dyDescent="0.25">
      <c r="A18">
        <v>75</v>
      </c>
      <c r="B18">
        <f t="shared" si="0"/>
        <v>0</v>
      </c>
      <c r="C18">
        <f t="shared" si="1"/>
        <v>0.1</v>
      </c>
      <c r="D18">
        <f t="shared" si="2"/>
        <v>0.75</v>
      </c>
    </row>
    <row r="19" spans="1:4" x14ac:dyDescent="0.25">
      <c r="A19">
        <v>80</v>
      </c>
      <c r="B19">
        <f t="shared" si="0"/>
        <v>0</v>
      </c>
      <c r="C19">
        <f t="shared" si="1"/>
        <v>0.1</v>
      </c>
      <c r="D19">
        <f t="shared" si="2"/>
        <v>0.83333333333333326</v>
      </c>
    </row>
    <row r="20" spans="1:4" x14ac:dyDescent="0.25">
      <c r="A20">
        <v>85</v>
      </c>
      <c r="B20">
        <f t="shared" si="0"/>
        <v>0</v>
      </c>
      <c r="C20">
        <f t="shared" si="1"/>
        <v>0.1</v>
      </c>
      <c r="D20">
        <f t="shared" si="2"/>
        <v>0.85</v>
      </c>
    </row>
    <row r="21" spans="1:4" x14ac:dyDescent="0.25">
      <c r="A21">
        <v>90</v>
      </c>
      <c r="B21">
        <f t="shared" si="0"/>
        <v>0</v>
      </c>
      <c r="C21">
        <f t="shared" si="1"/>
        <v>0.1</v>
      </c>
      <c r="D21">
        <f t="shared" si="2"/>
        <v>0.85</v>
      </c>
    </row>
    <row r="22" spans="1:4" x14ac:dyDescent="0.25">
      <c r="A22">
        <v>95</v>
      </c>
      <c r="B22">
        <f t="shared" si="0"/>
        <v>0</v>
      </c>
      <c r="C22">
        <f t="shared" si="1"/>
        <v>0.1</v>
      </c>
      <c r="D22">
        <f t="shared" si="2"/>
        <v>0.85</v>
      </c>
    </row>
    <row r="23" spans="1:4" x14ac:dyDescent="0.25">
      <c r="A23">
        <v>100</v>
      </c>
      <c r="B23">
        <f t="shared" si="0"/>
        <v>0</v>
      </c>
      <c r="C23">
        <f t="shared" si="1"/>
        <v>0.1</v>
      </c>
      <c r="D23">
        <f t="shared" si="2"/>
        <v>0.83333333333333326</v>
      </c>
    </row>
    <row r="24" spans="1:4" x14ac:dyDescent="0.25">
      <c r="A24">
        <v>105</v>
      </c>
      <c r="B24">
        <f t="shared" si="0"/>
        <v>0</v>
      </c>
      <c r="C24">
        <f t="shared" si="1"/>
        <v>0.1</v>
      </c>
      <c r="D24">
        <f t="shared" si="2"/>
        <v>0.75</v>
      </c>
    </row>
    <row r="25" spans="1:4" x14ac:dyDescent="0.25">
      <c r="A25">
        <v>110</v>
      </c>
      <c r="B25">
        <f t="shared" si="0"/>
        <v>0</v>
      </c>
      <c r="C25">
        <f t="shared" si="1"/>
        <v>0.1</v>
      </c>
      <c r="D25">
        <f t="shared" si="2"/>
        <v>0.66666666666666674</v>
      </c>
    </row>
    <row r="26" spans="1:4" x14ac:dyDescent="0.25">
      <c r="A26">
        <v>115</v>
      </c>
      <c r="B26">
        <f t="shared" si="0"/>
        <v>0</v>
      </c>
      <c r="C26">
        <f t="shared" si="1"/>
        <v>0.1</v>
      </c>
      <c r="D26">
        <f t="shared" si="2"/>
        <v>0.58333333333333326</v>
      </c>
    </row>
    <row r="27" spans="1:4" x14ac:dyDescent="0.25">
      <c r="A27">
        <v>120</v>
      </c>
      <c r="B27">
        <f t="shared" si="0"/>
        <v>0</v>
      </c>
      <c r="C27">
        <f t="shared" si="1"/>
        <v>0.1</v>
      </c>
      <c r="D27">
        <f t="shared" si="2"/>
        <v>0.5</v>
      </c>
    </row>
    <row r="28" spans="1:4" x14ac:dyDescent="0.25">
      <c r="A28">
        <v>125</v>
      </c>
      <c r="B28">
        <f t="shared" si="0"/>
        <v>0</v>
      </c>
      <c r="C28">
        <f t="shared" si="1"/>
        <v>0.1</v>
      </c>
      <c r="D28">
        <f t="shared" si="2"/>
        <v>0.41666666666666652</v>
      </c>
    </row>
    <row r="29" spans="1:4" x14ac:dyDescent="0.25">
      <c r="A29">
        <v>130</v>
      </c>
      <c r="B29">
        <f t="shared" si="0"/>
        <v>0</v>
      </c>
      <c r="C29">
        <f t="shared" si="1"/>
        <v>0.1</v>
      </c>
      <c r="D29">
        <f t="shared" si="2"/>
        <v>0.33333333333333348</v>
      </c>
    </row>
    <row r="30" spans="1:4" x14ac:dyDescent="0.25">
      <c r="A30">
        <v>135</v>
      </c>
      <c r="B30">
        <f t="shared" si="0"/>
        <v>0</v>
      </c>
      <c r="C30">
        <f t="shared" si="1"/>
        <v>0.1</v>
      </c>
      <c r="D30">
        <f t="shared" si="2"/>
        <v>0.25</v>
      </c>
    </row>
    <row r="31" spans="1:4" x14ac:dyDescent="0.25">
      <c r="A31">
        <v>140</v>
      </c>
      <c r="B31">
        <f t="shared" si="0"/>
        <v>0</v>
      </c>
      <c r="C31">
        <f t="shared" si="1"/>
        <v>0.1</v>
      </c>
      <c r="D31">
        <f t="shared" si="2"/>
        <v>0.16666666666666652</v>
      </c>
    </row>
    <row r="32" spans="1:4" x14ac:dyDescent="0.25">
      <c r="A32">
        <v>145</v>
      </c>
      <c r="B32">
        <f t="shared" si="0"/>
        <v>0</v>
      </c>
      <c r="C32">
        <f t="shared" si="1"/>
        <v>0.1</v>
      </c>
      <c r="D32">
        <f t="shared" si="2"/>
        <v>8.3333333333333481E-2</v>
      </c>
    </row>
    <row r="33" spans="1:4" x14ac:dyDescent="0.25">
      <c r="A33">
        <v>150</v>
      </c>
      <c r="B33">
        <f t="shared" si="0"/>
        <v>0</v>
      </c>
      <c r="C33">
        <f t="shared" si="1"/>
        <v>0.1</v>
      </c>
      <c r="D33">
        <f t="shared" si="2"/>
        <v>0</v>
      </c>
    </row>
    <row r="34" spans="1:4" x14ac:dyDescent="0.25">
      <c r="A34">
        <v>155</v>
      </c>
      <c r="B34">
        <f t="shared" si="0"/>
        <v>0</v>
      </c>
      <c r="C34">
        <f t="shared" si="1"/>
        <v>0.14500000000000024</v>
      </c>
      <c r="D34">
        <f t="shared" si="2"/>
        <v>0</v>
      </c>
    </row>
    <row r="35" spans="1:4" x14ac:dyDescent="0.25">
      <c r="A35">
        <v>160</v>
      </c>
      <c r="B35">
        <f t="shared" si="0"/>
        <v>0</v>
      </c>
      <c r="C35">
        <f t="shared" si="1"/>
        <v>0.19000000000000017</v>
      </c>
      <c r="D35">
        <f t="shared" si="2"/>
        <v>0</v>
      </c>
    </row>
    <row r="36" spans="1:4" x14ac:dyDescent="0.25">
      <c r="A36">
        <v>165</v>
      </c>
      <c r="B36">
        <f t="shared" si="0"/>
        <v>0</v>
      </c>
      <c r="C36">
        <f t="shared" si="1"/>
        <v>0.2350000000000001</v>
      </c>
      <c r="D36">
        <f t="shared" si="2"/>
        <v>0</v>
      </c>
    </row>
    <row r="37" spans="1:4" x14ac:dyDescent="0.25">
      <c r="A37">
        <v>170</v>
      </c>
      <c r="B37">
        <f t="shared" si="0"/>
        <v>0</v>
      </c>
      <c r="C37">
        <f t="shared" si="1"/>
        <v>0.28000000000000025</v>
      </c>
      <c r="D37">
        <f t="shared" si="2"/>
        <v>0</v>
      </c>
    </row>
    <row r="38" spans="1:4" x14ac:dyDescent="0.25">
      <c r="A38">
        <v>175</v>
      </c>
      <c r="B38">
        <f t="shared" si="0"/>
        <v>0</v>
      </c>
      <c r="C38">
        <f t="shared" si="1"/>
        <v>0.32500000000000018</v>
      </c>
      <c r="D38">
        <f t="shared" si="2"/>
        <v>0</v>
      </c>
    </row>
    <row r="39" spans="1:4" x14ac:dyDescent="0.25">
      <c r="A39">
        <v>180</v>
      </c>
      <c r="B39">
        <f t="shared" si="0"/>
        <v>0</v>
      </c>
      <c r="C39">
        <f t="shared" si="1"/>
        <v>0.37000000000000011</v>
      </c>
      <c r="D39">
        <f t="shared" si="2"/>
        <v>0</v>
      </c>
    </row>
    <row r="40" spans="1:4" x14ac:dyDescent="0.25">
      <c r="A40">
        <v>185</v>
      </c>
      <c r="B40">
        <f t="shared" si="0"/>
        <v>0</v>
      </c>
      <c r="C40">
        <f t="shared" si="1"/>
        <v>0.41500000000000026</v>
      </c>
      <c r="D40">
        <f t="shared" si="2"/>
        <v>0</v>
      </c>
    </row>
    <row r="41" spans="1:4" x14ac:dyDescent="0.25">
      <c r="A41">
        <v>190</v>
      </c>
      <c r="B41">
        <f t="shared" si="0"/>
        <v>0</v>
      </c>
      <c r="C41">
        <f t="shared" si="1"/>
        <v>0.46000000000000019</v>
      </c>
      <c r="D41">
        <f t="shared" si="2"/>
        <v>0</v>
      </c>
    </row>
    <row r="42" spans="1:4" x14ac:dyDescent="0.25">
      <c r="A42">
        <v>195</v>
      </c>
      <c r="B42">
        <f t="shared" si="0"/>
        <v>0</v>
      </c>
      <c r="C42">
        <f t="shared" si="1"/>
        <v>0.50500000000000012</v>
      </c>
      <c r="D42">
        <f t="shared" si="2"/>
        <v>0</v>
      </c>
    </row>
    <row r="43" spans="1:4" x14ac:dyDescent="0.25">
      <c r="A43">
        <v>200</v>
      </c>
      <c r="B43">
        <f t="shared" si="0"/>
        <v>0</v>
      </c>
      <c r="C43">
        <f t="shared" si="1"/>
        <v>0.55000000000000027</v>
      </c>
      <c r="D43">
        <f t="shared" si="2"/>
        <v>0</v>
      </c>
    </row>
    <row r="44" spans="1:4" x14ac:dyDescent="0.25">
      <c r="A44">
        <v>205</v>
      </c>
      <c r="B44">
        <f t="shared" si="0"/>
        <v>0</v>
      </c>
      <c r="C44">
        <f t="shared" si="1"/>
        <v>0.5950000000000002</v>
      </c>
      <c r="D44">
        <f t="shared" si="2"/>
        <v>0</v>
      </c>
    </row>
    <row r="45" spans="1:4" x14ac:dyDescent="0.25">
      <c r="A45">
        <v>210</v>
      </c>
      <c r="B45">
        <f t="shared" si="0"/>
        <v>0</v>
      </c>
      <c r="C45">
        <f t="shared" si="1"/>
        <v>0.64000000000000012</v>
      </c>
      <c r="D45">
        <f t="shared" si="2"/>
        <v>0</v>
      </c>
    </row>
    <row r="46" spans="1:4" x14ac:dyDescent="0.25">
      <c r="A46">
        <v>215</v>
      </c>
      <c r="B46">
        <f t="shared" si="0"/>
        <v>0</v>
      </c>
      <c r="C46">
        <f t="shared" si="1"/>
        <v>0.68500000000000028</v>
      </c>
      <c r="D46">
        <f t="shared" si="2"/>
        <v>0</v>
      </c>
    </row>
    <row r="47" spans="1:4" x14ac:dyDescent="0.25">
      <c r="A47">
        <v>220</v>
      </c>
      <c r="B47">
        <f t="shared" si="0"/>
        <v>0</v>
      </c>
      <c r="C47">
        <f t="shared" si="1"/>
        <v>0.7300000000000002</v>
      </c>
      <c r="D47">
        <f t="shared" si="2"/>
        <v>0</v>
      </c>
    </row>
    <row r="48" spans="1:4" x14ac:dyDescent="0.25">
      <c r="A48">
        <v>225</v>
      </c>
      <c r="B48">
        <f t="shared" si="0"/>
        <v>0</v>
      </c>
      <c r="C48">
        <f t="shared" si="1"/>
        <v>0.77500000000000036</v>
      </c>
      <c r="D48">
        <f t="shared" si="2"/>
        <v>0</v>
      </c>
    </row>
    <row r="49" spans="1:4" x14ac:dyDescent="0.25">
      <c r="A49">
        <v>230</v>
      </c>
      <c r="B49">
        <f t="shared" si="0"/>
        <v>0</v>
      </c>
      <c r="C49">
        <f t="shared" si="1"/>
        <v>0.82000000000000028</v>
      </c>
      <c r="D49">
        <f t="shared" si="2"/>
        <v>0</v>
      </c>
    </row>
    <row r="50" spans="1:4" x14ac:dyDescent="0.25">
      <c r="A50">
        <v>235</v>
      </c>
      <c r="B50">
        <f t="shared" si="0"/>
        <v>0</v>
      </c>
      <c r="C50">
        <f t="shared" si="1"/>
        <v>0.86500000000000021</v>
      </c>
      <c r="D50">
        <f t="shared" si="2"/>
        <v>0</v>
      </c>
    </row>
    <row r="51" spans="1:4" x14ac:dyDescent="0.25">
      <c r="A51">
        <v>240</v>
      </c>
      <c r="B51">
        <f t="shared" si="0"/>
        <v>0</v>
      </c>
      <c r="C51">
        <f t="shared" si="1"/>
        <v>0.91000000000000014</v>
      </c>
      <c r="D51">
        <f t="shared" si="2"/>
        <v>0</v>
      </c>
    </row>
    <row r="52" spans="1:4" x14ac:dyDescent="0.25">
      <c r="A52">
        <v>245</v>
      </c>
      <c r="B52">
        <f t="shared" si="0"/>
        <v>0</v>
      </c>
      <c r="C52">
        <f t="shared" si="1"/>
        <v>0.95500000000000007</v>
      </c>
      <c r="D52">
        <f t="shared" si="2"/>
        <v>0</v>
      </c>
    </row>
    <row r="53" spans="1:4" x14ac:dyDescent="0.25">
      <c r="A53">
        <v>250</v>
      </c>
      <c r="B53">
        <f t="shared" si="0"/>
        <v>0</v>
      </c>
      <c r="C53">
        <f t="shared" si="1"/>
        <v>1.0000000000000004</v>
      </c>
      <c r="D5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dTemp</vt:lpstr>
      <vt:lpstr>dWater</vt:lpstr>
    </vt:vector>
  </TitlesOfParts>
  <Company>U. S.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Miranda, Brian R -FS</cp:lastModifiedBy>
  <dcterms:created xsi:type="dcterms:W3CDTF">2019-03-12T19:29:54Z</dcterms:created>
  <dcterms:modified xsi:type="dcterms:W3CDTF">2019-04-09T18:07:07Z</dcterms:modified>
</cp:coreProperties>
</file>